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O:\OFWSHARE\Cost assessment\PR24\PR24 datasets\Sep22 Draft\"/>
    </mc:Choice>
  </mc:AlternateContent>
  <xr:revisionPtr revIDLastSave="0" documentId="13_ncr:1_{FC985EC3-DF80-457B-A430-912EC3790AF0}" xr6:coauthVersionLast="46" xr6:coauthVersionMax="47" xr10:uidLastSave="{00000000-0000-0000-0000-000000000000}"/>
  <bookViews>
    <workbookView xWindow="-98" yWindow="-98" windowWidth="20715" windowHeight="13276" xr2:uid="{9DE316AF-5DCD-4D74-9285-89E5154391D6}"/>
  </bookViews>
  <sheets>
    <sheet name="Cover" sheetId="17" r:id="rId1"/>
    <sheet name="Water" sheetId="1" r:id="rId2"/>
    <sheet name="Wastewater " sheetId="4" r:id="rId3"/>
    <sheet name="Adjustment_WW" sheetId="5" r:id="rId4"/>
    <sheet name="CLEAR_SHEET" sheetId="11" state="hidden" r:id="rId5"/>
    <sheet name="Adjustment_WWW"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6" l="1"/>
  <c r="D5" i="5"/>
  <c r="K5" i="5"/>
  <c r="K347" i="1"/>
  <c r="J245" i="1"/>
  <c r="J140" i="1"/>
  <c r="J17" i="1"/>
  <c r="CL133" i="4" l="1"/>
  <c r="CC133" i="4"/>
  <c r="BT133" i="4"/>
  <c r="BK133" i="4"/>
  <c r="BB133" i="4"/>
  <c r="AS133" i="4"/>
  <c r="AM133" i="4"/>
  <c r="AG133" i="4"/>
  <c r="AA133" i="4"/>
  <c r="U133" i="4"/>
  <c r="O133" i="4"/>
  <c r="E133" i="4" s="1"/>
  <c r="D243" i="5" l="1"/>
  <c r="D246" i="5"/>
  <c r="W157" i="6" l="1"/>
  <c r="J157" i="6" s="1"/>
  <c r="V157" i="6"/>
  <c r="U157" i="6"/>
  <c r="T157" i="6"/>
  <c r="S157" i="6"/>
  <c r="R157" i="6"/>
  <c r="Q157" i="6"/>
  <c r="P157" i="6"/>
  <c r="G157" i="6" s="1"/>
  <c r="O157" i="6"/>
  <c r="F157" i="6" s="1"/>
  <c r="I157" i="6" s="1"/>
  <c r="N157" i="6"/>
  <c r="M157" i="6"/>
  <c r="H157" i="6"/>
  <c r="C157" i="6"/>
  <c r="W147" i="6"/>
  <c r="J147" i="6" s="1"/>
  <c r="V147" i="6"/>
  <c r="U147" i="6"/>
  <c r="T147" i="6"/>
  <c r="S147" i="6"/>
  <c r="R147" i="6"/>
  <c r="Q147" i="6"/>
  <c r="H147" i="6" s="1"/>
  <c r="P147" i="6"/>
  <c r="G147" i="6" s="1"/>
  <c r="O147" i="6"/>
  <c r="F147" i="6" s="1"/>
  <c r="I147" i="6" s="1"/>
  <c r="N147" i="6"/>
  <c r="M147" i="6"/>
  <c r="C147" i="6"/>
  <c r="W136" i="6"/>
  <c r="J136" i="6" s="1"/>
  <c r="V136" i="6"/>
  <c r="U136" i="6"/>
  <c r="T136" i="6"/>
  <c r="S136" i="6"/>
  <c r="R136" i="6"/>
  <c r="Q136" i="6"/>
  <c r="H136" i="6" s="1"/>
  <c r="P136" i="6"/>
  <c r="G136" i="6" s="1"/>
  <c r="O136" i="6"/>
  <c r="F136" i="6" s="1"/>
  <c r="N136" i="6"/>
  <c r="M136" i="6"/>
  <c r="C136" i="6"/>
  <c r="V125" i="6"/>
  <c r="U125" i="6"/>
  <c r="T125" i="6"/>
  <c r="S125" i="6"/>
  <c r="R125" i="6"/>
  <c r="Q125" i="6"/>
  <c r="H125" i="6" s="1"/>
  <c r="P125" i="6"/>
  <c r="G125" i="6" s="1"/>
  <c r="O125" i="6"/>
  <c r="F125" i="6" s="1"/>
  <c r="N125" i="6"/>
  <c r="M125" i="6"/>
  <c r="C125" i="6"/>
  <c r="W114" i="6"/>
  <c r="J114" i="6" s="1"/>
  <c r="V114" i="6"/>
  <c r="U114" i="6"/>
  <c r="T114" i="6"/>
  <c r="S114" i="6"/>
  <c r="R114" i="6"/>
  <c r="Q114" i="6"/>
  <c r="H114" i="6" s="1"/>
  <c r="P114" i="6"/>
  <c r="G114" i="6" s="1"/>
  <c r="O114" i="6"/>
  <c r="F114" i="6" s="1"/>
  <c r="N114" i="6"/>
  <c r="M114" i="6"/>
  <c r="C114" i="6"/>
  <c r="N103" i="6"/>
  <c r="M103" i="6"/>
  <c r="C103" i="6"/>
  <c r="W92" i="6"/>
  <c r="J92" i="6" s="1"/>
  <c r="V92" i="6"/>
  <c r="U92" i="6"/>
  <c r="T92" i="6"/>
  <c r="S92" i="6"/>
  <c r="R92" i="6"/>
  <c r="Q92" i="6"/>
  <c r="H92" i="6" s="1"/>
  <c r="P92" i="6"/>
  <c r="G92" i="6" s="1"/>
  <c r="O92" i="6"/>
  <c r="F92" i="6" s="1"/>
  <c r="N92" i="6"/>
  <c r="M92" i="6"/>
  <c r="C92" i="6"/>
  <c r="W81" i="6"/>
  <c r="J81" i="6" s="1"/>
  <c r="V81" i="6"/>
  <c r="U81" i="6"/>
  <c r="T81" i="6"/>
  <c r="S81" i="6"/>
  <c r="R81" i="6"/>
  <c r="Q81" i="6"/>
  <c r="H81" i="6" s="1"/>
  <c r="P81" i="6"/>
  <c r="G81" i="6" s="1"/>
  <c r="O81" i="6"/>
  <c r="F81" i="6" s="1"/>
  <c r="N81" i="6"/>
  <c r="M81" i="6"/>
  <c r="C81" i="6"/>
  <c r="W70" i="6"/>
  <c r="J70" i="6" s="1"/>
  <c r="V70" i="6"/>
  <c r="U70" i="6"/>
  <c r="T70" i="6"/>
  <c r="S70" i="6"/>
  <c r="R70" i="6"/>
  <c r="Q70" i="6"/>
  <c r="H70" i="6" s="1"/>
  <c r="P70" i="6"/>
  <c r="G70" i="6" s="1"/>
  <c r="O70" i="6"/>
  <c r="F70" i="6" s="1"/>
  <c r="N70" i="6"/>
  <c r="M70" i="6"/>
  <c r="C70" i="6"/>
  <c r="W59" i="6"/>
  <c r="J59" i="6" s="1"/>
  <c r="V59" i="6"/>
  <c r="U59" i="6"/>
  <c r="T59" i="6"/>
  <c r="S59" i="6"/>
  <c r="R59" i="6"/>
  <c r="Q59" i="6"/>
  <c r="H59" i="6" s="1"/>
  <c r="P59" i="6"/>
  <c r="G59" i="6" s="1"/>
  <c r="O59" i="6"/>
  <c r="F59" i="6" s="1"/>
  <c r="N59" i="6"/>
  <c r="M59" i="6"/>
  <c r="C59" i="6"/>
  <c r="W48" i="6"/>
  <c r="J48" i="6" s="1"/>
  <c r="V48" i="6"/>
  <c r="U48" i="6"/>
  <c r="T48" i="6"/>
  <c r="S48" i="6"/>
  <c r="R48" i="6"/>
  <c r="Q48" i="6"/>
  <c r="H48" i="6" s="1"/>
  <c r="P48" i="6"/>
  <c r="G48" i="6" s="1"/>
  <c r="O48" i="6"/>
  <c r="F48" i="6" s="1"/>
  <c r="N48" i="6"/>
  <c r="M48" i="6"/>
  <c r="C48" i="6"/>
  <c r="V37" i="6"/>
  <c r="U37" i="6"/>
  <c r="T37" i="6"/>
  <c r="S37" i="6"/>
  <c r="R37" i="6"/>
  <c r="Q37" i="6"/>
  <c r="H37" i="6" s="1"/>
  <c r="P37" i="6"/>
  <c r="G37" i="6" s="1"/>
  <c r="O37" i="6"/>
  <c r="F37" i="6" s="1"/>
  <c r="N37" i="6"/>
  <c r="M37" i="6"/>
  <c r="C37" i="6"/>
  <c r="W26" i="6"/>
  <c r="J26" i="6" s="1"/>
  <c r="V26" i="6"/>
  <c r="U26" i="6"/>
  <c r="T26" i="6"/>
  <c r="S26" i="6"/>
  <c r="R26" i="6"/>
  <c r="Q26" i="6"/>
  <c r="H26" i="6" s="1"/>
  <c r="P26" i="6"/>
  <c r="G26" i="6" s="1"/>
  <c r="O26" i="6"/>
  <c r="F26" i="6" s="1"/>
  <c r="N26" i="6"/>
  <c r="M26" i="6"/>
  <c r="C26" i="6"/>
  <c r="V15" i="6"/>
  <c r="U15" i="6"/>
  <c r="T15" i="6"/>
  <c r="S15" i="6"/>
  <c r="R15" i="6"/>
  <c r="Q15" i="6"/>
  <c r="H15" i="6" s="1"/>
  <c r="P15" i="6"/>
  <c r="G15" i="6" s="1"/>
  <c r="O15" i="6"/>
  <c r="F15" i="6" s="1"/>
  <c r="N15" i="6"/>
  <c r="M15" i="6"/>
  <c r="C15" i="6"/>
  <c r="W158" i="6"/>
  <c r="V158" i="6"/>
  <c r="U158" i="6"/>
  <c r="T158" i="6"/>
  <c r="S158" i="6"/>
  <c r="R158" i="6"/>
  <c r="Q158" i="6"/>
  <c r="P158" i="6"/>
  <c r="O158" i="6"/>
  <c r="N158" i="6"/>
  <c r="M158" i="6"/>
  <c r="W156" i="6"/>
  <c r="V156" i="6"/>
  <c r="U156" i="6"/>
  <c r="T156" i="6"/>
  <c r="S156" i="6"/>
  <c r="R156" i="6"/>
  <c r="Q156" i="6"/>
  <c r="P156" i="6"/>
  <c r="O156" i="6"/>
  <c r="N156" i="6"/>
  <c r="M156" i="6"/>
  <c r="V155" i="6"/>
  <c r="U155" i="6"/>
  <c r="T155" i="6"/>
  <c r="S155" i="6"/>
  <c r="R155" i="6"/>
  <c r="Q155" i="6"/>
  <c r="P155" i="6"/>
  <c r="O155" i="6"/>
  <c r="N155" i="6"/>
  <c r="M155" i="6"/>
  <c r="V154" i="6"/>
  <c r="U154" i="6"/>
  <c r="T154" i="6"/>
  <c r="S154" i="6"/>
  <c r="R154" i="6"/>
  <c r="Q154" i="6"/>
  <c r="P154" i="6"/>
  <c r="O154" i="6"/>
  <c r="N154" i="6"/>
  <c r="M154" i="6"/>
  <c r="V153" i="6"/>
  <c r="U153" i="6"/>
  <c r="T153" i="6"/>
  <c r="S153" i="6"/>
  <c r="R153" i="6"/>
  <c r="Q153" i="6"/>
  <c r="P153" i="6"/>
  <c r="O153" i="6"/>
  <c r="N153" i="6"/>
  <c r="M153" i="6"/>
  <c r="V152" i="6"/>
  <c r="U152" i="6"/>
  <c r="T152" i="6"/>
  <c r="S152" i="6"/>
  <c r="R152" i="6"/>
  <c r="Q152" i="6"/>
  <c r="P152" i="6"/>
  <c r="O152" i="6"/>
  <c r="N152" i="6"/>
  <c r="M152" i="6"/>
  <c r="V151" i="6"/>
  <c r="U151" i="6"/>
  <c r="T151" i="6"/>
  <c r="S151" i="6"/>
  <c r="R151" i="6"/>
  <c r="Q151" i="6"/>
  <c r="P151" i="6"/>
  <c r="O151" i="6"/>
  <c r="N151" i="6"/>
  <c r="M151" i="6"/>
  <c r="V150" i="6"/>
  <c r="U150" i="6"/>
  <c r="T150" i="6"/>
  <c r="S150" i="6"/>
  <c r="R150" i="6"/>
  <c r="Q150" i="6"/>
  <c r="P150" i="6"/>
  <c r="O150" i="6"/>
  <c r="N150" i="6"/>
  <c r="M150" i="6"/>
  <c r="V149" i="6"/>
  <c r="U149" i="6"/>
  <c r="T149" i="6"/>
  <c r="S149" i="6"/>
  <c r="R149" i="6"/>
  <c r="Q149" i="6"/>
  <c r="P149" i="6"/>
  <c r="O149" i="6"/>
  <c r="N149" i="6"/>
  <c r="M149" i="6"/>
  <c r="V148" i="6"/>
  <c r="U148" i="6"/>
  <c r="T148" i="6"/>
  <c r="S148" i="6"/>
  <c r="R148" i="6"/>
  <c r="Q148" i="6"/>
  <c r="P148" i="6"/>
  <c r="O148" i="6"/>
  <c r="N148" i="6"/>
  <c r="M148" i="6"/>
  <c r="W146" i="6"/>
  <c r="V146" i="6"/>
  <c r="U146" i="6"/>
  <c r="T146" i="6"/>
  <c r="S146" i="6"/>
  <c r="R146" i="6"/>
  <c r="Q146" i="6"/>
  <c r="P146" i="6"/>
  <c r="O146" i="6"/>
  <c r="N146" i="6"/>
  <c r="M146" i="6"/>
  <c r="W145" i="6"/>
  <c r="V145" i="6"/>
  <c r="U145" i="6"/>
  <c r="T145" i="6"/>
  <c r="S145" i="6"/>
  <c r="R145" i="6"/>
  <c r="Q145" i="6"/>
  <c r="P145" i="6"/>
  <c r="O145" i="6"/>
  <c r="N145" i="6"/>
  <c r="M145" i="6"/>
  <c r="W144" i="6"/>
  <c r="V144" i="6"/>
  <c r="U144" i="6"/>
  <c r="T144" i="6"/>
  <c r="S144" i="6"/>
  <c r="R144" i="6"/>
  <c r="Q144" i="6"/>
  <c r="P144" i="6"/>
  <c r="O144" i="6"/>
  <c r="N144" i="6"/>
  <c r="M144" i="6"/>
  <c r="W143" i="6"/>
  <c r="V143" i="6"/>
  <c r="U143" i="6"/>
  <c r="T143" i="6"/>
  <c r="S143" i="6"/>
  <c r="R143" i="6"/>
  <c r="Q143" i="6"/>
  <c r="P143" i="6"/>
  <c r="O143" i="6"/>
  <c r="N143" i="6"/>
  <c r="M143" i="6"/>
  <c r="W142" i="6"/>
  <c r="V142" i="6"/>
  <c r="U142" i="6"/>
  <c r="T142" i="6"/>
  <c r="S142" i="6"/>
  <c r="R142" i="6"/>
  <c r="Q142" i="6"/>
  <c r="P142" i="6"/>
  <c r="O142" i="6"/>
  <c r="N142" i="6"/>
  <c r="M142" i="6"/>
  <c r="W141" i="6"/>
  <c r="V141" i="6"/>
  <c r="U141" i="6"/>
  <c r="T141" i="6"/>
  <c r="S141" i="6"/>
  <c r="R141" i="6"/>
  <c r="Q141" i="6"/>
  <c r="P141" i="6"/>
  <c r="O141" i="6"/>
  <c r="N141" i="6"/>
  <c r="M141" i="6"/>
  <c r="W140" i="6"/>
  <c r="V140" i="6"/>
  <c r="U140" i="6"/>
  <c r="T140" i="6"/>
  <c r="S140" i="6"/>
  <c r="R140" i="6"/>
  <c r="Q140" i="6"/>
  <c r="P140" i="6"/>
  <c r="O140" i="6"/>
  <c r="N140" i="6"/>
  <c r="M140" i="6"/>
  <c r="W139" i="6"/>
  <c r="V139" i="6"/>
  <c r="U139" i="6"/>
  <c r="T139" i="6"/>
  <c r="S139" i="6"/>
  <c r="R139" i="6"/>
  <c r="Q139" i="6"/>
  <c r="P139" i="6"/>
  <c r="O139" i="6"/>
  <c r="N139" i="6"/>
  <c r="M139" i="6"/>
  <c r="W138" i="6"/>
  <c r="V138" i="6"/>
  <c r="U138" i="6"/>
  <c r="T138" i="6"/>
  <c r="S138" i="6"/>
  <c r="R138" i="6"/>
  <c r="Q138" i="6"/>
  <c r="P138" i="6"/>
  <c r="O138" i="6"/>
  <c r="N138" i="6"/>
  <c r="M138" i="6"/>
  <c r="W137" i="6"/>
  <c r="V137" i="6"/>
  <c r="U137" i="6"/>
  <c r="T137" i="6"/>
  <c r="S137" i="6"/>
  <c r="R137" i="6"/>
  <c r="Q137" i="6"/>
  <c r="P137" i="6"/>
  <c r="O137" i="6"/>
  <c r="N137" i="6"/>
  <c r="M137" i="6"/>
  <c r="W135" i="6"/>
  <c r="V135" i="6"/>
  <c r="U135" i="6"/>
  <c r="T135" i="6"/>
  <c r="S135" i="6"/>
  <c r="R135" i="6"/>
  <c r="Q135" i="6"/>
  <c r="P135" i="6"/>
  <c r="O135" i="6"/>
  <c r="N135" i="6"/>
  <c r="M135" i="6"/>
  <c r="W134" i="6"/>
  <c r="V134" i="6"/>
  <c r="U134" i="6"/>
  <c r="T134" i="6"/>
  <c r="S134" i="6"/>
  <c r="R134" i="6"/>
  <c r="Q134" i="6"/>
  <c r="P134" i="6"/>
  <c r="O134" i="6"/>
  <c r="N134" i="6"/>
  <c r="M134" i="6"/>
  <c r="W133" i="6"/>
  <c r="V133" i="6"/>
  <c r="U133" i="6"/>
  <c r="T133" i="6"/>
  <c r="S133" i="6"/>
  <c r="R133" i="6"/>
  <c r="Q133" i="6"/>
  <c r="P133" i="6"/>
  <c r="O133" i="6"/>
  <c r="N133" i="6"/>
  <c r="M133" i="6"/>
  <c r="W132" i="6"/>
  <c r="V132" i="6"/>
  <c r="U132" i="6"/>
  <c r="T132" i="6"/>
  <c r="S132" i="6"/>
  <c r="R132" i="6"/>
  <c r="Q132" i="6"/>
  <c r="P132" i="6"/>
  <c r="O132" i="6"/>
  <c r="N132" i="6"/>
  <c r="M132" i="6"/>
  <c r="W131" i="6"/>
  <c r="V131" i="6"/>
  <c r="U131" i="6"/>
  <c r="T131" i="6"/>
  <c r="S131" i="6"/>
  <c r="R131" i="6"/>
  <c r="Q131" i="6"/>
  <c r="P131" i="6"/>
  <c r="O131" i="6"/>
  <c r="N131" i="6"/>
  <c r="M131" i="6"/>
  <c r="W130" i="6"/>
  <c r="V130" i="6"/>
  <c r="U130" i="6"/>
  <c r="T130" i="6"/>
  <c r="S130" i="6"/>
  <c r="R130" i="6"/>
  <c r="Q130" i="6"/>
  <c r="P130" i="6"/>
  <c r="O130" i="6"/>
  <c r="N130" i="6"/>
  <c r="M130" i="6"/>
  <c r="W129" i="6"/>
  <c r="V129" i="6"/>
  <c r="U129" i="6"/>
  <c r="T129" i="6"/>
  <c r="S129" i="6"/>
  <c r="R129" i="6"/>
  <c r="Q129" i="6"/>
  <c r="P129" i="6"/>
  <c r="O129" i="6"/>
  <c r="N129" i="6"/>
  <c r="M129" i="6"/>
  <c r="W128" i="6"/>
  <c r="V128" i="6"/>
  <c r="U128" i="6"/>
  <c r="T128" i="6"/>
  <c r="S128" i="6"/>
  <c r="R128" i="6"/>
  <c r="Q128" i="6"/>
  <c r="P128" i="6"/>
  <c r="O128" i="6"/>
  <c r="N128" i="6"/>
  <c r="M128" i="6"/>
  <c r="W127" i="6"/>
  <c r="V127" i="6"/>
  <c r="U127" i="6"/>
  <c r="T127" i="6"/>
  <c r="S127" i="6"/>
  <c r="R127" i="6"/>
  <c r="Q127" i="6"/>
  <c r="P127" i="6"/>
  <c r="O127" i="6"/>
  <c r="N127" i="6"/>
  <c r="M127" i="6"/>
  <c r="W126" i="6"/>
  <c r="V126" i="6"/>
  <c r="U126" i="6"/>
  <c r="T126" i="6"/>
  <c r="S126" i="6"/>
  <c r="R126" i="6"/>
  <c r="Q126" i="6"/>
  <c r="P126" i="6"/>
  <c r="O126" i="6"/>
  <c r="N126" i="6"/>
  <c r="M126" i="6"/>
  <c r="V124" i="6"/>
  <c r="U124" i="6"/>
  <c r="T124" i="6"/>
  <c r="S124" i="6"/>
  <c r="R124" i="6"/>
  <c r="Q124" i="6"/>
  <c r="P124" i="6"/>
  <c r="O124" i="6"/>
  <c r="N124" i="6"/>
  <c r="M124" i="6"/>
  <c r="V123" i="6"/>
  <c r="U123" i="6"/>
  <c r="T123" i="6"/>
  <c r="S123" i="6"/>
  <c r="R123" i="6"/>
  <c r="Q123" i="6"/>
  <c r="P123" i="6"/>
  <c r="O123" i="6"/>
  <c r="N123" i="6"/>
  <c r="M123" i="6"/>
  <c r="V122" i="6"/>
  <c r="U122" i="6"/>
  <c r="T122" i="6"/>
  <c r="S122" i="6"/>
  <c r="R122" i="6"/>
  <c r="Q122" i="6"/>
  <c r="P122" i="6"/>
  <c r="O122" i="6"/>
  <c r="N122" i="6"/>
  <c r="M122" i="6"/>
  <c r="V121" i="6"/>
  <c r="U121" i="6"/>
  <c r="T121" i="6"/>
  <c r="S121" i="6"/>
  <c r="R121" i="6"/>
  <c r="Q121" i="6"/>
  <c r="P121" i="6"/>
  <c r="O121" i="6"/>
  <c r="N121" i="6"/>
  <c r="M121" i="6"/>
  <c r="V120" i="6"/>
  <c r="U120" i="6"/>
  <c r="T120" i="6"/>
  <c r="S120" i="6"/>
  <c r="R120" i="6"/>
  <c r="Q120" i="6"/>
  <c r="P120" i="6"/>
  <c r="O120" i="6"/>
  <c r="N120" i="6"/>
  <c r="M120" i="6"/>
  <c r="V119" i="6"/>
  <c r="U119" i="6"/>
  <c r="T119" i="6"/>
  <c r="S119" i="6"/>
  <c r="R119" i="6"/>
  <c r="Q119" i="6"/>
  <c r="P119" i="6"/>
  <c r="O119" i="6"/>
  <c r="N119" i="6"/>
  <c r="M119" i="6"/>
  <c r="V118" i="6"/>
  <c r="U118" i="6"/>
  <c r="T118" i="6"/>
  <c r="S118" i="6"/>
  <c r="R118" i="6"/>
  <c r="Q118" i="6"/>
  <c r="P118" i="6"/>
  <c r="O118" i="6"/>
  <c r="N118" i="6"/>
  <c r="M118" i="6"/>
  <c r="V117" i="6"/>
  <c r="U117" i="6"/>
  <c r="T117" i="6"/>
  <c r="S117" i="6"/>
  <c r="R117" i="6"/>
  <c r="Q117" i="6"/>
  <c r="P117" i="6"/>
  <c r="O117" i="6"/>
  <c r="N117" i="6"/>
  <c r="M117" i="6"/>
  <c r="V116" i="6"/>
  <c r="U116" i="6"/>
  <c r="T116" i="6"/>
  <c r="S116" i="6"/>
  <c r="R116" i="6"/>
  <c r="Q116" i="6"/>
  <c r="P116" i="6"/>
  <c r="O116" i="6"/>
  <c r="N116" i="6"/>
  <c r="M116" i="6"/>
  <c r="V115" i="6"/>
  <c r="U115" i="6"/>
  <c r="T115" i="6"/>
  <c r="S115" i="6"/>
  <c r="R115" i="6"/>
  <c r="Q115" i="6"/>
  <c r="P115" i="6"/>
  <c r="O115" i="6"/>
  <c r="N115" i="6"/>
  <c r="M115" i="6"/>
  <c r="W113" i="6"/>
  <c r="V113" i="6"/>
  <c r="U113" i="6"/>
  <c r="T113" i="6"/>
  <c r="S113" i="6"/>
  <c r="R113" i="6"/>
  <c r="Q113" i="6"/>
  <c r="P113" i="6"/>
  <c r="O113" i="6"/>
  <c r="N113" i="6"/>
  <c r="M113" i="6"/>
  <c r="W112" i="6"/>
  <c r="V112" i="6"/>
  <c r="U112" i="6"/>
  <c r="T112" i="6"/>
  <c r="S112" i="6"/>
  <c r="R112" i="6"/>
  <c r="Q112" i="6"/>
  <c r="P112" i="6"/>
  <c r="O112" i="6"/>
  <c r="N112" i="6"/>
  <c r="M112" i="6"/>
  <c r="W111" i="6"/>
  <c r="V111" i="6"/>
  <c r="U111" i="6"/>
  <c r="T111" i="6"/>
  <c r="S111" i="6"/>
  <c r="R111" i="6"/>
  <c r="Q111" i="6"/>
  <c r="P111" i="6"/>
  <c r="O111" i="6"/>
  <c r="N111" i="6"/>
  <c r="M111" i="6"/>
  <c r="W110" i="6"/>
  <c r="V110" i="6"/>
  <c r="U110" i="6"/>
  <c r="T110" i="6"/>
  <c r="S110" i="6"/>
  <c r="R110" i="6"/>
  <c r="Q110" i="6"/>
  <c r="P110" i="6"/>
  <c r="O110" i="6"/>
  <c r="N110" i="6"/>
  <c r="M110" i="6"/>
  <c r="W109" i="6"/>
  <c r="V109" i="6"/>
  <c r="U109" i="6"/>
  <c r="T109" i="6"/>
  <c r="S109" i="6"/>
  <c r="R109" i="6"/>
  <c r="Q109" i="6"/>
  <c r="P109" i="6"/>
  <c r="O109" i="6"/>
  <c r="N109" i="6"/>
  <c r="M109" i="6"/>
  <c r="W108" i="6"/>
  <c r="V108" i="6"/>
  <c r="U108" i="6"/>
  <c r="T108" i="6"/>
  <c r="S108" i="6"/>
  <c r="R108" i="6"/>
  <c r="Q108" i="6"/>
  <c r="P108" i="6"/>
  <c r="O108" i="6"/>
  <c r="N108" i="6"/>
  <c r="M108" i="6"/>
  <c r="W107" i="6"/>
  <c r="V107" i="6"/>
  <c r="U107" i="6"/>
  <c r="T107" i="6"/>
  <c r="S107" i="6"/>
  <c r="R107" i="6"/>
  <c r="Q107" i="6"/>
  <c r="P107" i="6"/>
  <c r="O107" i="6"/>
  <c r="N107" i="6"/>
  <c r="M107" i="6"/>
  <c r="W106" i="6"/>
  <c r="V106" i="6"/>
  <c r="U106" i="6"/>
  <c r="T106" i="6"/>
  <c r="S106" i="6"/>
  <c r="R106" i="6"/>
  <c r="Q106" i="6"/>
  <c r="P106" i="6"/>
  <c r="O106" i="6"/>
  <c r="N106" i="6"/>
  <c r="M106" i="6"/>
  <c r="W105" i="6"/>
  <c r="V105" i="6"/>
  <c r="U105" i="6"/>
  <c r="T105" i="6"/>
  <c r="S105" i="6"/>
  <c r="R105" i="6"/>
  <c r="Q105" i="6"/>
  <c r="P105" i="6"/>
  <c r="O105" i="6"/>
  <c r="N105" i="6"/>
  <c r="M105" i="6"/>
  <c r="W104" i="6"/>
  <c r="V104" i="6"/>
  <c r="U104" i="6"/>
  <c r="T104" i="6"/>
  <c r="S104" i="6"/>
  <c r="R104" i="6"/>
  <c r="Q104" i="6"/>
  <c r="P104" i="6"/>
  <c r="O104" i="6"/>
  <c r="N104" i="6"/>
  <c r="M104" i="6"/>
  <c r="N102" i="6"/>
  <c r="M102" i="6"/>
  <c r="N101" i="6"/>
  <c r="M101" i="6"/>
  <c r="N100" i="6"/>
  <c r="M100" i="6"/>
  <c r="N99" i="6"/>
  <c r="M99" i="6"/>
  <c r="V98" i="6"/>
  <c r="U98" i="6"/>
  <c r="T98" i="6"/>
  <c r="S98" i="6"/>
  <c r="R98" i="6"/>
  <c r="V97" i="6"/>
  <c r="U97" i="6"/>
  <c r="T97" i="6"/>
  <c r="S97" i="6"/>
  <c r="R97" i="6"/>
  <c r="V96" i="6"/>
  <c r="U96" i="6"/>
  <c r="T96" i="6"/>
  <c r="S96" i="6"/>
  <c r="R96" i="6"/>
  <c r="V95" i="6"/>
  <c r="U95" i="6"/>
  <c r="T95" i="6"/>
  <c r="S95" i="6"/>
  <c r="R95" i="6"/>
  <c r="V94" i="6"/>
  <c r="U94" i="6"/>
  <c r="T94" i="6"/>
  <c r="S94" i="6"/>
  <c r="R94" i="6"/>
  <c r="V93" i="6"/>
  <c r="U93" i="6"/>
  <c r="T93" i="6"/>
  <c r="S93" i="6"/>
  <c r="R93" i="6"/>
  <c r="W91" i="6"/>
  <c r="V91" i="6"/>
  <c r="U91" i="6"/>
  <c r="T91" i="6"/>
  <c r="S91" i="6"/>
  <c r="R91" i="6"/>
  <c r="Q91" i="6"/>
  <c r="P91" i="6"/>
  <c r="O91" i="6"/>
  <c r="N91" i="6"/>
  <c r="M91" i="6"/>
  <c r="W90" i="6"/>
  <c r="V90" i="6"/>
  <c r="U90" i="6"/>
  <c r="T90" i="6"/>
  <c r="S90" i="6"/>
  <c r="R90" i="6"/>
  <c r="Q90" i="6"/>
  <c r="P90" i="6"/>
  <c r="O90" i="6"/>
  <c r="N90" i="6"/>
  <c r="M90" i="6"/>
  <c r="W89" i="6"/>
  <c r="V89" i="6"/>
  <c r="U89" i="6"/>
  <c r="T89" i="6"/>
  <c r="S89" i="6"/>
  <c r="R89" i="6"/>
  <c r="Q89" i="6"/>
  <c r="P89" i="6"/>
  <c r="O89" i="6"/>
  <c r="N89" i="6"/>
  <c r="M89" i="6"/>
  <c r="W88" i="6"/>
  <c r="V88" i="6"/>
  <c r="U88" i="6"/>
  <c r="T88" i="6"/>
  <c r="S88" i="6"/>
  <c r="R88" i="6"/>
  <c r="Q88" i="6"/>
  <c r="P88" i="6"/>
  <c r="O88" i="6"/>
  <c r="N88" i="6"/>
  <c r="M88" i="6"/>
  <c r="W87" i="6"/>
  <c r="V87" i="6"/>
  <c r="U87" i="6"/>
  <c r="T87" i="6"/>
  <c r="S87" i="6"/>
  <c r="R87" i="6"/>
  <c r="Q87" i="6"/>
  <c r="P87" i="6"/>
  <c r="O87" i="6"/>
  <c r="N87" i="6"/>
  <c r="M87" i="6"/>
  <c r="W86" i="6"/>
  <c r="V86" i="6"/>
  <c r="U86" i="6"/>
  <c r="T86" i="6"/>
  <c r="S86" i="6"/>
  <c r="R86" i="6"/>
  <c r="Q86" i="6"/>
  <c r="P86" i="6"/>
  <c r="O86" i="6"/>
  <c r="N86" i="6"/>
  <c r="M86" i="6"/>
  <c r="W85" i="6"/>
  <c r="V85" i="6"/>
  <c r="U85" i="6"/>
  <c r="T85" i="6"/>
  <c r="S85" i="6"/>
  <c r="R85" i="6"/>
  <c r="Q85" i="6"/>
  <c r="P85" i="6"/>
  <c r="O85" i="6"/>
  <c r="N85" i="6"/>
  <c r="M85" i="6"/>
  <c r="W84" i="6"/>
  <c r="V84" i="6"/>
  <c r="U84" i="6"/>
  <c r="T84" i="6"/>
  <c r="S84" i="6"/>
  <c r="R84" i="6"/>
  <c r="Q84" i="6"/>
  <c r="P84" i="6"/>
  <c r="O84" i="6"/>
  <c r="N84" i="6"/>
  <c r="M84" i="6"/>
  <c r="W83" i="6"/>
  <c r="V83" i="6"/>
  <c r="U83" i="6"/>
  <c r="T83" i="6"/>
  <c r="S83" i="6"/>
  <c r="R83" i="6"/>
  <c r="Q83" i="6"/>
  <c r="P83" i="6"/>
  <c r="O83" i="6"/>
  <c r="N83" i="6"/>
  <c r="M83" i="6"/>
  <c r="W82" i="6"/>
  <c r="V82" i="6"/>
  <c r="U82" i="6"/>
  <c r="T82" i="6"/>
  <c r="S82" i="6"/>
  <c r="R82" i="6"/>
  <c r="Q82" i="6"/>
  <c r="P82" i="6"/>
  <c r="O82" i="6"/>
  <c r="N82" i="6"/>
  <c r="M82" i="6"/>
  <c r="W80" i="6"/>
  <c r="V80" i="6"/>
  <c r="U80" i="6"/>
  <c r="T80" i="6"/>
  <c r="S80" i="6"/>
  <c r="R80" i="6"/>
  <c r="Q80" i="6"/>
  <c r="P80" i="6"/>
  <c r="O80" i="6"/>
  <c r="N80" i="6"/>
  <c r="M80" i="6"/>
  <c r="W79" i="6"/>
  <c r="V79" i="6"/>
  <c r="U79" i="6"/>
  <c r="T79" i="6"/>
  <c r="S79" i="6"/>
  <c r="R79" i="6"/>
  <c r="Q79" i="6"/>
  <c r="P79" i="6"/>
  <c r="O79" i="6"/>
  <c r="N79" i="6"/>
  <c r="M79" i="6"/>
  <c r="W78" i="6"/>
  <c r="V78" i="6"/>
  <c r="U78" i="6"/>
  <c r="T78" i="6"/>
  <c r="S78" i="6"/>
  <c r="R78" i="6"/>
  <c r="Q78" i="6"/>
  <c r="P78" i="6"/>
  <c r="O78" i="6"/>
  <c r="N78" i="6"/>
  <c r="M78" i="6"/>
  <c r="W77" i="6"/>
  <c r="V77" i="6"/>
  <c r="U77" i="6"/>
  <c r="T77" i="6"/>
  <c r="S77" i="6"/>
  <c r="R77" i="6"/>
  <c r="Q77" i="6"/>
  <c r="P77" i="6"/>
  <c r="O77" i="6"/>
  <c r="N77" i="6"/>
  <c r="M77" i="6"/>
  <c r="W76" i="6"/>
  <c r="V76" i="6"/>
  <c r="U76" i="6"/>
  <c r="T76" i="6"/>
  <c r="S76" i="6"/>
  <c r="R76" i="6"/>
  <c r="Q76" i="6"/>
  <c r="P76" i="6"/>
  <c r="O76" i="6"/>
  <c r="N76" i="6"/>
  <c r="M76" i="6"/>
  <c r="W75" i="6"/>
  <c r="V75" i="6"/>
  <c r="U75" i="6"/>
  <c r="T75" i="6"/>
  <c r="S75" i="6"/>
  <c r="R75" i="6"/>
  <c r="Q75" i="6"/>
  <c r="P75" i="6"/>
  <c r="O75" i="6"/>
  <c r="N75" i="6"/>
  <c r="M75" i="6"/>
  <c r="W74" i="6"/>
  <c r="V74" i="6"/>
  <c r="U74" i="6"/>
  <c r="T74" i="6"/>
  <c r="S74" i="6"/>
  <c r="R74" i="6"/>
  <c r="Q74" i="6"/>
  <c r="P74" i="6"/>
  <c r="O74" i="6"/>
  <c r="N74" i="6"/>
  <c r="M74" i="6"/>
  <c r="W73" i="6"/>
  <c r="V73" i="6"/>
  <c r="U73" i="6"/>
  <c r="T73" i="6"/>
  <c r="S73" i="6"/>
  <c r="R73" i="6"/>
  <c r="Q73" i="6"/>
  <c r="P73" i="6"/>
  <c r="O73" i="6"/>
  <c r="N73" i="6"/>
  <c r="M73" i="6"/>
  <c r="W72" i="6"/>
  <c r="V72" i="6"/>
  <c r="U72" i="6"/>
  <c r="T72" i="6"/>
  <c r="S72" i="6"/>
  <c r="R72" i="6"/>
  <c r="Q72" i="6"/>
  <c r="P72" i="6"/>
  <c r="O72" i="6"/>
  <c r="N72" i="6"/>
  <c r="M72" i="6"/>
  <c r="W71" i="6"/>
  <c r="V71" i="6"/>
  <c r="U71" i="6"/>
  <c r="T71" i="6"/>
  <c r="S71" i="6"/>
  <c r="R71" i="6"/>
  <c r="Q71" i="6"/>
  <c r="P71" i="6"/>
  <c r="O71" i="6"/>
  <c r="N71" i="6"/>
  <c r="M71" i="6"/>
  <c r="W69" i="6"/>
  <c r="V69" i="6"/>
  <c r="U69" i="6"/>
  <c r="T69" i="6"/>
  <c r="S69" i="6"/>
  <c r="R69" i="6"/>
  <c r="Q69" i="6"/>
  <c r="P69" i="6"/>
  <c r="O69" i="6"/>
  <c r="N69" i="6"/>
  <c r="M69" i="6"/>
  <c r="W68" i="6"/>
  <c r="V68" i="6"/>
  <c r="U68" i="6"/>
  <c r="T68" i="6"/>
  <c r="S68" i="6"/>
  <c r="R68" i="6"/>
  <c r="Q68" i="6"/>
  <c r="P68" i="6"/>
  <c r="O68" i="6"/>
  <c r="N68" i="6"/>
  <c r="M68" i="6"/>
  <c r="W67" i="6"/>
  <c r="V67" i="6"/>
  <c r="U67" i="6"/>
  <c r="T67" i="6"/>
  <c r="S67" i="6"/>
  <c r="R67" i="6"/>
  <c r="Q67" i="6"/>
  <c r="P67" i="6"/>
  <c r="O67" i="6"/>
  <c r="N67" i="6"/>
  <c r="M67" i="6"/>
  <c r="W66" i="6"/>
  <c r="V66" i="6"/>
  <c r="U66" i="6"/>
  <c r="T66" i="6"/>
  <c r="S66" i="6"/>
  <c r="R66" i="6"/>
  <c r="Q66" i="6"/>
  <c r="P66" i="6"/>
  <c r="O66" i="6"/>
  <c r="N66" i="6"/>
  <c r="M66" i="6"/>
  <c r="W65" i="6"/>
  <c r="V65" i="6"/>
  <c r="U65" i="6"/>
  <c r="T65" i="6"/>
  <c r="S65" i="6"/>
  <c r="R65" i="6"/>
  <c r="Q65" i="6"/>
  <c r="P65" i="6"/>
  <c r="O65" i="6"/>
  <c r="N65" i="6"/>
  <c r="M65" i="6"/>
  <c r="W64" i="6"/>
  <c r="V64" i="6"/>
  <c r="U64" i="6"/>
  <c r="T64" i="6"/>
  <c r="S64" i="6"/>
  <c r="R64" i="6"/>
  <c r="Q64" i="6"/>
  <c r="P64" i="6"/>
  <c r="O64" i="6"/>
  <c r="N64" i="6"/>
  <c r="M64" i="6"/>
  <c r="W63" i="6"/>
  <c r="V63" i="6"/>
  <c r="U63" i="6"/>
  <c r="T63" i="6"/>
  <c r="S63" i="6"/>
  <c r="R63" i="6"/>
  <c r="Q63" i="6"/>
  <c r="P63" i="6"/>
  <c r="O63" i="6"/>
  <c r="N63" i="6"/>
  <c r="M63" i="6"/>
  <c r="W62" i="6"/>
  <c r="V62" i="6"/>
  <c r="U62" i="6"/>
  <c r="T62" i="6"/>
  <c r="S62" i="6"/>
  <c r="R62" i="6"/>
  <c r="Q62" i="6"/>
  <c r="P62" i="6"/>
  <c r="O62" i="6"/>
  <c r="N62" i="6"/>
  <c r="M62" i="6"/>
  <c r="W61" i="6"/>
  <c r="V61" i="6"/>
  <c r="U61" i="6"/>
  <c r="T61" i="6"/>
  <c r="S61" i="6"/>
  <c r="R61" i="6"/>
  <c r="Q61" i="6"/>
  <c r="P61" i="6"/>
  <c r="O61" i="6"/>
  <c r="N61" i="6"/>
  <c r="M61" i="6"/>
  <c r="W60" i="6"/>
  <c r="V60" i="6"/>
  <c r="U60" i="6"/>
  <c r="T60" i="6"/>
  <c r="S60" i="6"/>
  <c r="R60" i="6"/>
  <c r="Q60" i="6"/>
  <c r="P60" i="6"/>
  <c r="O60" i="6"/>
  <c r="N60" i="6"/>
  <c r="M60" i="6"/>
  <c r="W58" i="6"/>
  <c r="V58" i="6"/>
  <c r="U58" i="6"/>
  <c r="T58" i="6"/>
  <c r="S58" i="6"/>
  <c r="R58" i="6"/>
  <c r="Q58" i="6"/>
  <c r="P58" i="6"/>
  <c r="O58" i="6"/>
  <c r="N58" i="6"/>
  <c r="M58" i="6"/>
  <c r="W57" i="6"/>
  <c r="V57" i="6"/>
  <c r="U57" i="6"/>
  <c r="T57" i="6"/>
  <c r="S57" i="6"/>
  <c r="R57" i="6"/>
  <c r="Q57" i="6"/>
  <c r="P57" i="6"/>
  <c r="O57" i="6"/>
  <c r="N57" i="6"/>
  <c r="M57" i="6"/>
  <c r="V56" i="6"/>
  <c r="U56" i="6"/>
  <c r="T56" i="6"/>
  <c r="S56" i="6"/>
  <c r="R56" i="6"/>
  <c r="Q56" i="6"/>
  <c r="P56" i="6"/>
  <c r="O56" i="6"/>
  <c r="N56" i="6"/>
  <c r="M56" i="6"/>
  <c r="V55" i="6"/>
  <c r="U55" i="6"/>
  <c r="T55" i="6"/>
  <c r="S55" i="6"/>
  <c r="R55" i="6"/>
  <c r="Q55" i="6"/>
  <c r="P55" i="6"/>
  <c r="O55" i="6"/>
  <c r="N55" i="6"/>
  <c r="M55" i="6"/>
  <c r="V54" i="6"/>
  <c r="U54" i="6"/>
  <c r="T54" i="6"/>
  <c r="S54" i="6"/>
  <c r="R54" i="6"/>
  <c r="Q54" i="6"/>
  <c r="P54" i="6"/>
  <c r="O54" i="6"/>
  <c r="N54" i="6"/>
  <c r="M54" i="6"/>
  <c r="V53" i="6"/>
  <c r="U53" i="6"/>
  <c r="T53" i="6"/>
  <c r="S53" i="6"/>
  <c r="R53" i="6"/>
  <c r="Q53" i="6"/>
  <c r="P53" i="6"/>
  <c r="O53" i="6"/>
  <c r="N53" i="6"/>
  <c r="M53" i="6"/>
  <c r="V52" i="6"/>
  <c r="U52" i="6"/>
  <c r="T52" i="6"/>
  <c r="S52" i="6"/>
  <c r="R52" i="6"/>
  <c r="Q52" i="6"/>
  <c r="P52" i="6"/>
  <c r="O52" i="6"/>
  <c r="N52" i="6"/>
  <c r="M52" i="6"/>
  <c r="V51" i="6"/>
  <c r="U51" i="6"/>
  <c r="T51" i="6"/>
  <c r="S51" i="6"/>
  <c r="R51" i="6"/>
  <c r="Q51" i="6"/>
  <c r="P51" i="6"/>
  <c r="O51" i="6"/>
  <c r="N51" i="6"/>
  <c r="M51" i="6"/>
  <c r="V50" i="6"/>
  <c r="U50" i="6"/>
  <c r="T50" i="6"/>
  <c r="S50" i="6"/>
  <c r="R50" i="6"/>
  <c r="Q50" i="6"/>
  <c r="P50" i="6"/>
  <c r="O50" i="6"/>
  <c r="N50" i="6"/>
  <c r="M50" i="6"/>
  <c r="V49" i="6"/>
  <c r="U49" i="6"/>
  <c r="T49" i="6"/>
  <c r="S49" i="6"/>
  <c r="R49" i="6"/>
  <c r="Q49" i="6"/>
  <c r="P49" i="6"/>
  <c r="O49" i="6"/>
  <c r="N49" i="6"/>
  <c r="M49" i="6"/>
  <c r="W47" i="6"/>
  <c r="V47" i="6"/>
  <c r="U47" i="6"/>
  <c r="T47" i="6"/>
  <c r="S47" i="6"/>
  <c r="R47" i="6"/>
  <c r="Q47" i="6"/>
  <c r="P47" i="6"/>
  <c r="O47" i="6"/>
  <c r="N47" i="6"/>
  <c r="M47" i="6"/>
  <c r="W46" i="6"/>
  <c r="V46" i="6"/>
  <c r="U46" i="6"/>
  <c r="T46" i="6"/>
  <c r="S46" i="6"/>
  <c r="R46" i="6"/>
  <c r="Q46" i="6"/>
  <c r="P46" i="6"/>
  <c r="O46" i="6"/>
  <c r="N46" i="6"/>
  <c r="M46" i="6"/>
  <c r="W45" i="6"/>
  <c r="V45" i="6"/>
  <c r="U45" i="6"/>
  <c r="T45" i="6"/>
  <c r="S45" i="6"/>
  <c r="R45" i="6"/>
  <c r="Q45" i="6"/>
  <c r="P45" i="6"/>
  <c r="O45" i="6"/>
  <c r="N45" i="6"/>
  <c r="M45" i="6"/>
  <c r="W44" i="6"/>
  <c r="V44" i="6"/>
  <c r="U44" i="6"/>
  <c r="T44" i="6"/>
  <c r="S44" i="6"/>
  <c r="R44" i="6"/>
  <c r="Q44" i="6"/>
  <c r="P44" i="6"/>
  <c r="O44" i="6"/>
  <c r="N44" i="6"/>
  <c r="M44" i="6"/>
  <c r="W43" i="6"/>
  <c r="V43" i="6"/>
  <c r="U43" i="6"/>
  <c r="T43" i="6"/>
  <c r="S43" i="6"/>
  <c r="R43" i="6"/>
  <c r="Q43" i="6"/>
  <c r="P43" i="6"/>
  <c r="O43" i="6"/>
  <c r="N43" i="6"/>
  <c r="M43" i="6"/>
  <c r="W42" i="6"/>
  <c r="V42" i="6"/>
  <c r="U42" i="6"/>
  <c r="T42" i="6"/>
  <c r="S42" i="6"/>
  <c r="R42" i="6"/>
  <c r="Q42" i="6"/>
  <c r="P42" i="6"/>
  <c r="O42" i="6"/>
  <c r="N42" i="6"/>
  <c r="M42" i="6"/>
  <c r="W41" i="6"/>
  <c r="V41" i="6"/>
  <c r="U41" i="6"/>
  <c r="T41" i="6"/>
  <c r="S41" i="6"/>
  <c r="R41" i="6"/>
  <c r="Q41" i="6"/>
  <c r="P41" i="6"/>
  <c r="O41" i="6"/>
  <c r="N41" i="6"/>
  <c r="M41" i="6"/>
  <c r="W40" i="6"/>
  <c r="V40" i="6"/>
  <c r="U40" i="6"/>
  <c r="T40" i="6"/>
  <c r="S40" i="6"/>
  <c r="R40" i="6"/>
  <c r="Q40" i="6"/>
  <c r="P40" i="6"/>
  <c r="O40" i="6"/>
  <c r="N40" i="6"/>
  <c r="M40" i="6"/>
  <c r="W39" i="6"/>
  <c r="V39" i="6"/>
  <c r="U39" i="6"/>
  <c r="T39" i="6"/>
  <c r="S39" i="6"/>
  <c r="R39" i="6"/>
  <c r="Q39" i="6"/>
  <c r="P39" i="6"/>
  <c r="O39" i="6"/>
  <c r="N39" i="6"/>
  <c r="M39" i="6"/>
  <c r="W38" i="6"/>
  <c r="V38" i="6"/>
  <c r="U38" i="6"/>
  <c r="T38" i="6"/>
  <c r="S38" i="6"/>
  <c r="R38" i="6"/>
  <c r="Q38" i="6"/>
  <c r="P38" i="6"/>
  <c r="O38" i="6"/>
  <c r="N38" i="6"/>
  <c r="M38" i="6"/>
  <c r="V36" i="6"/>
  <c r="U36" i="6"/>
  <c r="T36" i="6"/>
  <c r="S36" i="6"/>
  <c r="R36" i="6"/>
  <c r="Q36" i="6"/>
  <c r="P36" i="6"/>
  <c r="O36" i="6"/>
  <c r="N36" i="6"/>
  <c r="M36" i="6"/>
  <c r="V35" i="6"/>
  <c r="U35" i="6"/>
  <c r="T35" i="6"/>
  <c r="S35" i="6"/>
  <c r="R35" i="6"/>
  <c r="Q35" i="6"/>
  <c r="P35" i="6"/>
  <c r="O35" i="6"/>
  <c r="N35" i="6"/>
  <c r="M35" i="6"/>
  <c r="V34" i="6"/>
  <c r="U34" i="6"/>
  <c r="T34" i="6"/>
  <c r="S34" i="6"/>
  <c r="R34" i="6"/>
  <c r="Q34" i="6"/>
  <c r="P34" i="6"/>
  <c r="O34" i="6"/>
  <c r="N34" i="6"/>
  <c r="M34" i="6"/>
  <c r="V33" i="6"/>
  <c r="U33" i="6"/>
  <c r="T33" i="6"/>
  <c r="S33" i="6"/>
  <c r="R33" i="6"/>
  <c r="Q33" i="6"/>
  <c r="P33" i="6"/>
  <c r="O33" i="6"/>
  <c r="N33" i="6"/>
  <c r="M33" i="6"/>
  <c r="W32" i="6"/>
  <c r="V32" i="6"/>
  <c r="U32" i="6"/>
  <c r="T32" i="6"/>
  <c r="S32" i="6"/>
  <c r="R32" i="6"/>
  <c r="Q32" i="6"/>
  <c r="P32" i="6"/>
  <c r="O32" i="6"/>
  <c r="N32" i="6"/>
  <c r="M32" i="6"/>
  <c r="W31" i="6"/>
  <c r="V31" i="6"/>
  <c r="U31" i="6"/>
  <c r="T31" i="6"/>
  <c r="S31" i="6"/>
  <c r="R31" i="6"/>
  <c r="Q31" i="6"/>
  <c r="P31" i="6"/>
  <c r="O31" i="6"/>
  <c r="N31" i="6"/>
  <c r="M31" i="6"/>
  <c r="W30" i="6"/>
  <c r="V30" i="6"/>
  <c r="U30" i="6"/>
  <c r="T30" i="6"/>
  <c r="S30" i="6"/>
  <c r="R30" i="6"/>
  <c r="Q30" i="6"/>
  <c r="P30" i="6"/>
  <c r="O30" i="6"/>
  <c r="N30" i="6"/>
  <c r="M30" i="6"/>
  <c r="W29" i="6"/>
  <c r="V29" i="6"/>
  <c r="U29" i="6"/>
  <c r="T29" i="6"/>
  <c r="S29" i="6"/>
  <c r="R29" i="6"/>
  <c r="Q29" i="6"/>
  <c r="P29" i="6"/>
  <c r="O29" i="6"/>
  <c r="N29" i="6"/>
  <c r="M29" i="6"/>
  <c r="W28" i="6"/>
  <c r="V28" i="6"/>
  <c r="U28" i="6"/>
  <c r="T28" i="6"/>
  <c r="S28" i="6"/>
  <c r="R28" i="6"/>
  <c r="Q28" i="6"/>
  <c r="P28" i="6"/>
  <c r="O28" i="6"/>
  <c r="N28" i="6"/>
  <c r="M28" i="6"/>
  <c r="V27" i="6"/>
  <c r="U27" i="6"/>
  <c r="T27" i="6"/>
  <c r="S27" i="6"/>
  <c r="R27" i="6"/>
  <c r="Q27" i="6"/>
  <c r="P27" i="6"/>
  <c r="O27" i="6"/>
  <c r="N27" i="6"/>
  <c r="M27" i="6"/>
  <c r="W25" i="6"/>
  <c r="V25" i="6"/>
  <c r="U25" i="6"/>
  <c r="T25" i="6"/>
  <c r="S25" i="6"/>
  <c r="R25" i="6"/>
  <c r="Q25" i="6"/>
  <c r="P25" i="6"/>
  <c r="O25" i="6"/>
  <c r="N25" i="6"/>
  <c r="M25" i="6"/>
  <c r="W24" i="6"/>
  <c r="V24" i="6"/>
  <c r="U24" i="6"/>
  <c r="T24" i="6"/>
  <c r="S24" i="6"/>
  <c r="R24" i="6"/>
  <c r="Q24" i="6"/>
  <c r="P24" i="6"/>
  <c r="O24" i="6"/>
  <c r="N24" i="6"/>
  <c r="M24" i="6"/>
  <c r="W23" i="6"/>
  <c r="V23" i="6"/>
  <c r="U23" i="6"/>
  <c r="T23" i="6"/>
  <c r="S23" i="6"/>
  <c r="R23" i="6"/>
  <c r="Q23" i="6"/>
  <c r="P23" i="6"/>
  <c r="O23" i="6"/>
  <c r="N23" i="6"/>
  <c r="M23" i="6"/>
  <c r="W22" i="6"/>
  <c r="V22" i="6"/>
  <c r="U22" i="6"/>
  <c r="T22" i="6"/>
  <c r="S22" i="6"/>
  <c r="R22" i="6"/>
  <c r="Q22" i="6"/>
  <c r="P22" i="6"/>
  <c r="O22" i="6"/>
  <c r="N22" i="6"/>
  <c r="M22" i="6"/>
  <c r="W21" i="6"/>
  <c r="V21" i="6"/>
  <c r="U21" i="6"/>
  <c r="T21" i="6"/>
  <c r="S21" i="6"/>
  <c r="R21" i="6"/>
  <c r="Q21" i="6"/>
  <c r="P21" i="6"/>
  <c r="O21" i="6"/>
  <c r="N21" i="6"/>
  <c r="M21" i="6"/>
  <c r="W20" i="6"/>
  <c r="V20" i="6"/>
  <c r="U20" i="6"/>
  <c r="T20" i="6"/>
  <c r="S20" i="6"/>
  <c r="R20" i="6"/>
  <c r="Q20" i="6"/>
  <c r="P20" i="6"/>
  <c r="O20" i="6"/>
  <c r="N20" i="6"/>
  <c r="M20" i="6"/>
  <c r="W19" i="6"/>
  <c r="V19" i="6"/>
  <c r="U19" i="6"/>
  <c r="T19" i="6"/>
  <c r="S19" i="6"/>
  <c r="R19" i="6"/>
  <c r="Q19" i="6"/>
  <c r="P19" i="6"/>
  <c r="O19" i="6"/>
  <c r="N19" i="6"/>
  <c r="M19" i="6"/>
  <c r="W18" i="6"/>
  <c r="V18" i="6"/>
  <c r="U18" i="6"/>
  <c r="T18" i="6"/>
  <c r="S18" i="6"/>
  <c r="R18" i="6"/>
  <c r="Q18" i="6"/>
  <c r="P18" i="6"/>
  <c r="O18" i="6"/>
  <c r="N18" i="6"/>
  <c r="M18" i="6"/>
  <c r="W17" i="6"/>
  <c r="V17" i="6"/>
  <c r="U17" i="6"/>
  <c r="T17" i="6"/>
  <c r="S17" i="6"/>
  <c r="R17" i="6"/>
  <c r="Q17" i="6"/>
  <c r="P17" i="6"/>
  <c r="O17" i="6"/>
  <c r="N17" i="6"/>
  <c r="M17" i="6"/>
  <c r="W16" i="6"/>
  <c r="V16" i="6"/>
  <c r="U16" i="6"/>
  <c r="T16" i="6"/>
  <c r="S16" i="6"/>
  <c r="R16" i="6"/>
  <c r="Q16" i="6"/>
  <c r="P16" i="6"/>
  <c r="O16" i="6"/>
  <c r="N16" i="6"/>
  <c r="M16" i="6"/>
  <c r="V14" i="6"/>
  <c r="U14" i="6"/>
  <c r="T14" i="6"/>
  <c r="S14" i="6"/>
  <c r="R14" i="6"/>
  <c r="Q14" i="6"/>
  <c r="P14" i="6"/>
  <c r="O14" i="6"/>
  <c r="N14" i="6"/>
  <c r="M14" i="6"/>
  <c r="V13" i="6"/>
  <c r="U13" i="6"/>
  <c r="T13" i="6"/>
  <c r="S13" i="6"/>
  <c r="R13" i="6"/>
  <c r="Q13" i="6"/>
  <c r="P13" i="6"/>
  <c r="O13" i="6"/>
  <c r="N13" i="6"/>
  <c r="M13" i="6"/>
  <c r="V12" i="6"/>
  <c r="U12" i="6"/>
  <c r="T12" i="6"/>
  <c r="S12" i="6"/>
  <c r="R12" i="6"/>
  <c r="Q12" i="6"/>
  <c r="P12" i="6"/>
  <c r="O12" i="6"/>
  <c r="N12" i="6"/>
  <c r="M12" i="6"/>
  <c r="V11" i="6"/>
  <c r="U11" i="6"/>
  <c r="T11" i="6"/>
  <c r="S11" i="6"/>
  <c r="R11" i="6"/>
  <c r="Q11" i="6"/>
  <c r="P11" i="6"/>
  <c r="O11" i="6"/>
  <c r="N11" i="6"/>
  <c r="M11" i="6"/>
  <c r="V10" i="6"/>
  <c r="U10" i="6"/>
  <c r="T10" i="6"/>
  <c r="S10" i="6"/>
  <c r="R10" i="6"/>
  <c r="Q10" i="6"/>
  <c r="P10" i="6"/>
  <c r="O10" i="6"/>
  <c r="N10" i="6"/>
  <c r="M10" i="6"/>
  <c r="V9" i="6"/>
  <c r="U9" i="6"/>
  <c r="T9" i="6"/>
  <c r="S9" i="6"/>
  <c r="R9" i="6"/>
  <c r="Q9" i="6"/>
  <c r="P9" i="6"/>
  <c r="O9" i="6"/>
  <c r="N9" i="6"/>
  <c r="M9" i="6"/>
  <c r="V8" i="6"/>
  <c r="U8" i="6"/>
  <c r="T8" i="6"/>
  <c r="S8" i="6"/>
  <c r="R8" i="6"/>
  <c r="Q8" i="6"/>
  <c r="P8" i="6"/>
  <c r="O8" i="6"/>
  <c r="N8" i="6"/>
  <c r="M8" i="6"/>
  <c r="V7" i="6"/>
  <c r="U7" i="6"/>
  <c r="T7" i="6"/>
  <c r="S7" i="6"/>
  <c r="R7" i="6"/>
  <c r="Q7" i="6"/>
  <c r="P7" i="6"/>
  <c r="O7" i="6"/>
  <c r="N7" i="6"/>
  <c r="M7" i="6"/>
  <c r="V6" i="6"/>
  <c r="U6" i="6"/>
  <c r="T6" i="6"/>
  <c r="S6" i="6"/>
  <c r="R6" i="6"/>
  <c r="Q6" i="6"/>
  <c r="P6" i="6"/>
  <c r="O6" i="6"/>
  <c r="N6" i="6"/>
  <c r="M6" i="6"/>
  <c r="V5" i="6"/>
  <c r="U5" i="6"/>
  <c r="T5" i="6"/>
  <c r="S5" i="6"/>
  <c r="R5" i="6"/>
  <c r="Q5" i="6"/>
  <c r="P5" i="6"/>
  <c r="O5" i="6"/>
  <c r="N5" i="6"/>
  <c r="S245" i="5"/>
  <c r="R245" i="5"/>
  <c r="Q245" i="5"/>
  <c r="P245" i="5"/>
  <c r="D245" i="5" s="1"/>
  <c r="O245" i="5"/>
  <c r="N245" i="5"/>
  <c r="M245" i="5"/>
  <c r="L245" i="5"/>
  <c r="K245" i="5"/>
  <c r="H245" i="5"/>
  <c r="G245" i="5"/>
  <c r="F245" i="5"/>
  <c r="E245" i="5"/>
  <c r="C245" i="5"/>
  <c r="S235" i="5"/>
  <c r="H235" i="5" s="1"/>
  <c r="R235" i="5"/>
  <c r="E235" i="5" s="1"/>
  <c r="Q235" i="5"/>
  <c r="P235" i="5"/>
  <c r="D235" i="5" s="1"/>
  <c r="O235" i="5"/>
  <c r="N235" i="5"/>
  <c r="M235" i="5"/>
  <c r="L235" i="5"/>
  <c r="K235" i="5"/>
  <c r="G235" i="5"/>
  <c r="F235" i="5"/>
  <c r="C235" i="5"/>
  <c r="S224" i="5"/>
  <c r="H224" i="5" s="1"/>
  <c r="R224" i="5"/>
  <c r="Q224" i="5"/>
  <c r="P224" i="5"/>
  <c r="D224" i="5" s="1"/>
  <c r="O224" i="5"/>
  <c r="N224" i="5"/>
  <c r="G224" i="5" s="1"/>
  <c r="M224" i="5"/>
  <c r="F224" i="5" s="1"/>
  <c r="L224" i="5"/>
  <c r="K224" i="5"/>
  <c r="C224" i="5"/>
  <c r="S213" i="5"/>
  <c r="H213" i="5" s="1"/>
  <c r="R213" i="5"/>
  <c r="E213" i="5" s="1"/>
  <c r="Q213" i="5"/>
  <c r="P213" i="5"/>
  <c r="D213" i="5" s="1"/>
  <c r="O213" i="5"/>
  <c r="N213" i="5"/>
  <c r="M213" i="5"/>
  <c r="F213" i="5" s="1"/>
  <c r="L213" i="5"/>
  <c r="K213" i="5"/>
  <c r="G213" i="5"/>
  <c r="C213" i="5"/>
  <c r="S202" i="5"/>
  <c r="H202" i="5" s="1"/>
  <c r="R202" i="5"/>
  <c r="Q202" i="5"/>
  <c r="P202" i="5"/>
  <c r="D202" i="5" s="1"/>
  <c r="O202" i="5"/>
  <c r="N202" i="5"/>
  <c r="M202" i="5"/>
  <c r="F202" i="5" s="1"/>
  <c r="L202" i="5"/>
  <c r="K202" i="5"/>
  <c r="G202" i="5"/>
  <c r="C202" i="5"/>
  <c r="S191" i="5"/>
  <c r="H191" i="5" s="1"/>
  <c r="R191" i="5"/>
  <c r="Q191" i="5"/>
  <c r="P191" i="5"/>
  <c r="D191" i="5" s="1"/>
  <c r="O191" i="5"/>
  <c r="N191" i="5"/>
  <c r="M191" i="5"/>
  <c r="F191" i="5" s="1"/>
  <c r="L191" i="5"/>
  <c r="K191" i="5"/>
  <c r="G191" i="5"/>
  <c r="C191" i="5"/>
  <c r="S180" i="5"/>
  <c r="H180" i="5" s="1"/>
  <c r="R180" i="5"/>
  <c r="E180" i="5" s="1"/>
  <c r="Q180" i="5"/>
  <c r="P180" i="5"/>
  <c r="D180" i="5" s="1"/>
  <c r="O180" i="5"/>
  <c r="N180" i="5"/>
  <c r="G180" i="5" s="1"/>
  <c r="M180" i="5"/>
  <c r="L180" i="5"/>
  <c r="K180" i="5"/>
  <c r="F180" i="5"/>
  <c r="C180" i="5"/>
  <c r="S169" i="5"/>
  <c r="H169" i="5" s="1"/>
  <c r="R169" i="5"/>
  <c r="Q169" i="5"/>
  <c r="P169" i="5"/>
  <c r="D169" i="5" s="1"/>
  <c r="O169" i="5"/>
  <c r="N169" i="5"/>
  <c r="M169" i="5"/>
  <c r="F169" i="5" s="1"/>
  <c r="L169" i="5"/>
  <c r="K169" i="5"/>
  <c r="G169" i="5"/>
  <c r="C169" i="5"/>
  <c r="S158" i="5"/>
  <c r="H158" i="5" s="1"/>
  <c r="R158" i="5"/>
  <c r="Q158" i="5"/>
  <c r="P158" i="5"/>
  <c r="D158" i="5" s="1"/>
  <c r="O158" i="5"/>
  <c r="N158" i="5"/>
  <c r="G158" i="5" s="1"/>
  <c r="M158" i="5"/>
  <c r="F158" i="5" s="1"/>
  <c r="L158" i="5"/>
  <c r="K158" i="5"/>
  <c r="C158" i="5"/>
  <c r="S147" i="5"/>
  <c r="H147" i="5" s="1"/>
  <c r="R147" i="5"/>
  <c r="Q147" i="5"/>
  <c r="P147" i="5"/>
  <c r="D147" i="5" s="1"/>
  <c r="O147" i="5"/>
  <c r="N147" i="5"/>
  <c r="M147" i="5"/>
  <c r="F147" i="5" s="1"/>
  <c r="L147" i="5"/>
  <c r="K147" i="5"/>
  <c r="G147" i="5"/>
  <c r="C147" i="5"/>
  <c r="S136" i="5"/>
  <c r="H136" i="5" s="1"/>
  <c r="R136" i="5"/>
  <c r="E136" i="5" s="1"/>
  <c r="Q136" i="5"/>
  <c r="P136" i="5"/>
  <c r="D136" i="5" s="1"/>
  <c r="O136" i="5"/>
  <c r="N136" i="5"/>
  <c r="M136" i="5"/>
  <c r="F136" i="5" s="1"/>
  <c r="L136" i="5"/>
  <c r="K136" i="5"/>
  <c r="G136" i="5"/>
  <c r="C136" i="5"/>
  <c r="S125" i="5"/>
  <c r="H125" i="5" s="1"/>
  <c r="R125" i="5"/>
  <c r="Q125" i="5"/>
  <c r="P125" i="5"/>
  <c r="D125" i="5" s="1"/>
  <c r="O125" i="5"/>
  <c r="N125" i="5"/>
  <c r="G125" i="5" s="1"/>
  <c r="M125" i="5"/>
  <c r="F125" i="5" s="1"/>
  <c r="L125" i="5"/>
  <c r="K125" i="5"/>
  <c r="C125" i="5"/>
  <c r="S114" i="5"/>
  <c r="H114" i="5" s="1"/>
  <c r="R114" i="5"/>
  <c r="Q114" i="5"/>
  <c r="P114" i="5"/>
  <c r="D114" i="5" s="1"/>
  <c r="O114" i="5"/>
  <c r="N114" i="5"/>
  <c r="M114" i="5"/>
  <c r="F114" i="5" s="1"/>
  <c r="L114" i="5"/>
  <c r="K114" i="5"/>
  <c r="G114" i="5"/>
  <c r="C114" i="5"/>
  <c r="S103" i="5"/>
  <c r="H103" i="5" s="1"/>
  <c r="R103" i="5"/>
  <c r="Q103" i="5"/>
  <c r="P103" i="5"/>
  <c r="D103" i="5" s="1"/>
  <c r="O103" i="5"/>
  <c r="N103" i="5"/>
  <c r="G103" i="5" s="1"/>
  <c r="M103" i="5"/>
  <c r="F103" i="5" s="1"/>
  <c r="L103" i="5"/>
  <c r="K103" i="5"/>
  <c r="C103" i="5"/>
  <c r="S92" i="5"/>
  <c r="H92" i="5" s="1"/>
  <c r="R92" i="5"/>
  <c r="Q92" i="5"/>
  <c r="P92" i="5"/>
  <c r="D92" i="5" s="1"/>
  <c r="O92" i="5"/>
  <c r="N92" i="5"/>
  <c r="G92" i="5" s="1"/>
  <c r="M92" i="5"/>
  <c r="F92" i="5" s="1"/>
  <c r="L92" i="5"/>
  <c r="K92" i="5"/>
  <c r="C92" i="5"/>
  <c r="S81" i="5"/>
  <c r="H81" i="5" s="1"/>
  <c r="R81" i="5"/>
  <c r="Q81" i="5"/>
  <c r="P81" i="5"/>
  <c r="D81" i="5" s="1"/>
  <c r="O81" i="5"/>
  <c r="N81" i="5"/>
  <c r="M81" i="5"/>
  <c r="F81" i="5" s="1"/>
  <c r="L81" i="5"/>
  <c r="K81" i="5"/>
  <c r="G81" i="5"/>
  <c r="C81" i="5"/>
  <c r="S70" i="5"/>
  <c r="H70" i="5" s="1"/>
  <c r="R70" i="5"/>
  <c r="Q70" i="5"/>
  <c r="P70" i="5"/>
  <c r="D70" i="5" s="1"/>
  <c r="O70" i="5"/>
  <c r="N70" i="5"/>
  <c r="M70" i="5"/>
  <c r="F70" i="5" s="1"/>
  <c r="L70" i="5"/>
  <c r="K70" i="5"/>
  <c r="G70" i="5"/>
  <c r="C70" i="5"/>
  <c r="S59" i="5"/>
  <c r="H59" i="5" s="1"/>
  <c r="R59" i="5"/>
  <c r="Q59" i="5"/>
  <c r="P59" i="5"/>
  <c r="D59" i="5" s="1"/>
  <c r="O59" i="5"/>
  <c r="N59" i="5"/>
  <c r="G59" i="5" s="1"/>
  <c r="M59" i="5"/>
  <c r="F59" i="5" s="1"/>
  <c r="L59" i="5"/>
  <c r="K59" i="5"/>
  <c r="C59" i="5"/>
  <c r="S48" i="5"/>
  <c r="H48" i="5" s="1"/>
  <c r="R48" i="5"/>
  <c r="Q48" i="5"/>
  <c r="P48" i="5"/>
  <c r="D48" i="5" s="1"/>
  <c r="O48" i="5"/>
  <c r="N48" i="5"/>
  <c r="M48" i="5"/>
  <c r="F48" i="5" s="1"/>
  <c r="L48" i="5"/>
  <c r="K48" i="5"/>
  <c r="G48" i="5"/>
  <c r="C48" i="5"/>
  <c r="S37" i="5"/>
  <c r="H37" i="5" s="1"/>
  <c r="R37" i="5"/>
  <c r="Q37" i="5"/>
  <c r="P37" i="5"/>
  <c r="D37" i="5" s="1"/>
  <c r="O37" i="5"/>
  <c r="N37" i="5"/>
  <c r="G37" i="5" s="1"/>
  <c r="M37" i="5"/>
  <c r="F37" i="5" s="1"/>
  <c r="L37" i="5"/>
  <c r="K37" i="5"/>
  <c r="C37" i="5"/>
  <c r="S26" i="5"/>
  <c r="H26" i="5" s="1"/>
  <c r="R26" i="5"/>
  <c r="Q26" i="5"/>
  <c r="P26" i="5"/>
  <c r="D26" i="5" s="1"/>
  <c r="O26" i="5"/>
  <c r="N26" i="5"/>
  <c r="G26" i="5" s="1"/>
  <c r="M26" i="5"/>
  <c r="F26" i="5" s="1"/>
  <c r="L26" i="5"/>
  <c r="K26" i="5"/>
  <c r="C26" i="5"/>
  <c r="S246" i="5"/>
  <c r="R246" i="5"/>
  <c r="Q246" i="5"/>
  <c r="P246" i="5"/>
  <c r="O246" i="5"/>
  <c r="N246" i="5"/>
  <c r="M246" i="5"/>
  <c r="L246" i="5"/>
  <c r="K246" i="5"/>
  <c r="S244" i="5"/>
  <c r="R244" i="5"/>
  <c r="Q244" i="5"/>
  <c r="P244" i="5"/>
  <c r="O244" i="5"/>
  <c r="N244" i="5"/>
  <c r="M244" i="5"/>
  <c r="L244" i="5"/>
  <c r="K244" i="5"/>
  <c r="S243" i="5"/>
  <c r="R243" i="5"/>
  <c r="Q243" i="5"/>
  <c r="P243" i="5"/>
  <c r="O243" i="5"/>
  <c r="N243" i="5"/>
  <c r="M243" i="5"/>
  <c r="L243" i="5"/>
  <c r="K243" i="5"/>
  <c r="S242" i="5"/>
  <c r="R242" i="5"/>
  <c r="Q242" i="5"/>
  <c r="P242" i="5"/>
  <c r="O242" i="5"/>
  <c r="N242" i="5"/>
  <c r="M242" i="5"/>
  <c r="L242" i="5"/>
  <c r="K242" i="5"/>
  <c r="S241" i="5"/>
  <c r="R241" i="5"/>
  <c r="Q241" i="5"/>
  <c r="P241" i="5"/>
  <c r="O241" i="5"/>
  <c r="N241" i="5"/>
  <c r="M241" i="5"/>
  <c r="L241" i="5"/>
  <c r="K241" i="5"/>
  <c r="S240" i="5"/>
  <c r="R240" i="5"/>
  <c r="Q240" i="5"/>
  <c r="P240" i="5"/>
  <c r="O240" i="5"/>
  <c r="N240" i="5"/>
  <c r="M240" i="5"/>
  <c r="L240" i="5"/>
  <c r="K240" i="5"/>
  <c r="S239" i="5"/>
  <c r="R239" i="5"/>
  <c r="Q239" i="5"/>
  <c r="P239" i="5"/>
  <c r="O239" i="5"/>
  <c r="N239" i="5"/>
  <c r="M239" i="5"/>
  <c r="L239" i="5"/>
  <c r="K239" i="5"/>
  <c r="S238" i="5"/>
  <c r="R238" i="5"/>
  <c r="Q238" i="5"/>
  <c r="P238" i="5"/>
  <c r="O238" i="5"/>
  <c r="N238" i="5"/>
  <c r="M238" i="5"/>
  <c r="L238" i="5"/>
  <c r="K238" i="5"/>
  <c r="S237" i="5"/>
  <c r="R237" i="5"/>
  <c r="Q237" i="5"/>
  <c r="P237" i="5"/>
  <c r="O237" i="5"/>
  <c r="N237" i="5"/>
  <c r="M237" i="5"/>
  <c r="L237" i="5"/>
  <c r="K237" i="5"/>
  <c r="S236" i="5"/>
  <c r="R236" i="5"/>
  <c r="Q236" i="5"/>
  <c r="P236" i="5"/>
  <c r="O236" i="5"/>
  <c r="N236" i="5"/>
  <c r="M236" i="5"/>
  <c r="L236" i="5"/>
  <c r="K236" i="5"/>
  <c r="S234" i="5"/>
  <c r="R234" i="5"/>
  <c r="Q234" i="5"/>
  <c r="P234" i="5"/>
  <c r="O234" i="5"/>
  <c r="N234" i="5"/>
  <c r="M234" i="5"/>
  <c r="L234" i="5"/>
  <c r="K234" i="5"/>
  <c r="S233" i="5"/>
  <c r="R233" i="5"/>
  <c r="Q233" i="5"/>
  <c r="P233" i="5"/>
  <c r="O233" i="5"/>
  <c r="N233" i="5"/>
  <c r="M233" i="5"/>
  <c r="L233" i="5"/>
  <c r="K233" i="5"/>
  <c r="S232" i="5"/>
  <c r="R232" i="5"/>
  <c r="Q232" i="5"/>
  <c r="P232" i="5"/>
  <c r="O232" i="5"/>
  <c r="N232" i="5"/>
  <c r="M232" i="5"/>
  <c r="L232" i="5"/>
  <c r="K232" i="5"/>
  <c r="S231" i="5"/>
  <c r="R231" i="5"/>
  <c r="Q231" i="5"/>
  <c r="P231" i="5"/>
  <c r="O231" i="5"/>
  <c r="N231" i="5"/>
  <c r="M231" i="5"/>
  <c r="L231" i="5"/>
  <c r="K231" i="5"/>
  <c r="S230" i="5"/>
  <c r="R230" i="5"/>
  <c r="Q230" i="5"/>
  <c r="P230" i="5"/>
  <c r="O230" i="5"/>
  <c r="N230" i="5"/>
  <c r="M230" i="5"/>
  <c r="L230" i="5"/>
  <c r="K230" i="5"/>
  <c r="S229" i="5"/>
  <c r="R229" i="5"/>
  <c r="Q229" i="5"/>
  <c r="P229" i="5"/>
  <c r="O229" i="5"/>
  <c r="N229" i="5"/>
  <c r="M229" i="5"/>
  <c r="L229" i="5"/>
  <c r="K229" i="5"/>
  <c r="S228" i="5"/>
  <c r="R228" i="5"/>
  <c r="Q228" i="5"/>
  <c r="P228" i="5"/>
  <c r="O228" i="5"/>
  <c r="N228" i="5"/>
  <c r="M228" i="5"/>
  <c r="L228" i="5"/>
  <c r="K228" i="5"/>
  <c r="S227" i="5"/>
  <c r="R227" i="5"/>
  <c r="Q227" i="5"/>
  <c r="P227" i="5"/>
  <c r="O227" i="5"/>
  <c r="N227" i="5"/>
  <c r="M227" i="5"/>
  <c r="L227" i="5"/>
  <c r="K227" i="5"/>
  <c r="S226" i="5"/>
  <c r="R226" i="5"/>
  <c r="Q226" i="5"/>
  <c r="P226" i="5"/>
  <c r="O226" i="5"/>
  <c r="N226" i="5"/>
  <c r="M226" i="5"/>
  <c r="L226" i="5"/>
  <c r="K226" i="5"/>
  <c r="S225" i="5"/>
  <c r="R225" i="5"/>
  <c r="Q225" i="5"/>
  <c r="P225" i="5"/>
  <c r="O225" i="5"/>
  <c r="N225" i="5"/>
  <c r="M225" i="5"/>
  <c r="L225" i="5"/>
  <c r="K225" i="5"/>
  <c r="S223" i="5"/>
  <c r="R223" i="5"/>
  <c r="Q223" i="5"/>
  <c r="P223" i="5"/>
  <c r="O223" i="5"/>
  <c r="N223" i="5"/>
  <c r="M223" i="5"/>
  <c r="L223" i="5"/>
  <c r="K223" i="5"/>
  <c r="S222" i="5"/>
  <c r="R222" i="5"/>
  <c r="Q222" i="5"/>
  <c r="P222" i="5"/>
  <c r="O222" i="5"/>
  <c r="N222" i="5"/>
  <c r="M222" i="5"/>
  <c r="L222" i="5"/>
  <c r="K222" i="5"/>
  <c r="S221" i="5"/>
  <c r="R221" i="5"/>
  <c r="Q221" i="5"/>
  <c r="P221" i="5"/>
  <c r="O221" i="5"/>
  <c r="N221" i="5"/>
  <c r="M221" i="5"/>
  <c r="L221" i="5"/>
  <c r="K221" i="5"/>
  <c r="S220" i="5"/>
  <c r="R220" i="5"/>
  <c r="Q220" i="5"/>
  <c r="P220" i="5"/>
  <c r="O220" i="5"/>
  <c r="N220" i="5"/>
  <c r="M220" i="5"/>
  <c r="L220" i="5"/>
  <c r="K220" i="5"/>
  <c r="S219" i="5"/>
  <c r="R219" i="5"/>
  <c r="Q219" i="5"/>
  <c r="P219" i="5"/>
  <c r="O219" i="5"/>
  <c r="N219" i="5"/>
  <c r="M219" i="5"/>
  <c r="L219" i="5"/>
  <c r="K219" i="5"/>
  <c r="S218" i="5"/>
  <c r="R218" i="5"/>
  <c r="Q218" i="5"/>
  <c r="P218" i="5"/>
  <c r="O218" i="5"/>
  <c r="N218" i="5"/>
  <c r="M218" i="5"/>
  <c r="L218" i="5"/>
  <c r="K218" i="5"/>
  <c r="S217" i="5"/>
  <c r="R217" i="5"/>
  <c r="Q217" i="5"/>
  <c r="P217" i="5"/>
  <c r="O217" i="5"/>
  <c r="N217" i="5"/>
  <c r="M217" i="5"/>
  <c r="L217" i="5"/>
  <c r="K217" i="5"/>
  <c r="S216" i="5"/>
  <c r="R216" i="5"/>
  <c r="Q216" i="5"/>
  <c r="P216" i="5"/>
  <c r="O216" i="5"/>
  <c r="N216" i="5"/>
  <c r="M216" i="5"/>
  <c r="L216" i="5"/>
  <c r="K216" i="5"/>
  <c r="S215" i="5"/>
  <c r="R215" i="5"/>
  <c r="Q215" i="5"/>
  <c r="P215" i="5"/>
  <c r="O215" i="5"/>
  <c r="N215" i="5"/>
  <c r="M215" i="5"/>
  <c r="L215" i="5"/>
  <c r="K215" i="5"/>
  <c r="S214" i="5"/>
  <c r="R214" i="5"/>
  <c r="Q214" i="5"/>
  <c r="P214" i="5"/>
  <c r="O214" i="5"/>
  <c r="N214" i="5"/>
  <c r="M214" i="5"/>
  <c r="L214" i="5"/>
  <c r="K214" i="5"/>
  <c r="S212" i="5"/>
  <c r="R212" i="5"/>
  <c r="Q212" i="5"/>
  <c r="P212" i="5"/>
  <c r="O212" i="5"/>
  <c r="N212" i="5"/>
  <c r="M212" i="5"/>
  <c r="L212" i="5"/>
  <c r="K212" i="5"/>
  <c r="S211" i="5"/>
  <c r="R211" i="5"/>
  <c r="Q211" i="5"/>
  <c r="P211" i="5"/>
  <c r="O211" i="5"/>
  <c r="N211" i="5"/>
  <c r="M211" i="5"/>
  <c r="L211" i="5"/>
  <c r="K211" i="5"/>
  <c r="S210" i="5"/>
  <c r="R210" i="5"/>
  <c r="Q210" i="5"/>
  <c r="P210" i="5"/>
  <c r="O210" i="5"/>
  <c r="N210" i="5"/>
  <c r="M210" i="5"/>
  <c r="L210" i="5"/>
  <c r="K210" i="5"/>
  <c r="S209" i="5"/>
  <c r="R209" i="5"/>
  <c r="Q209" i="5"/>
  <c r="P209" i="5"/>
  <c r="O209" i="5"/>
  <c r="N209" i="5"/>
  <c r="M209" i="5"/>
  <c r="L209" i="5"/>
  <c r="K209" i="5"/>
  <c r="S208" i="5"/>
  <c r="R208" i="5"/>
  <c r="Q208" i="5"/>
  <c r="P208" i="5"/>
  <c r="O208" i="5"/>
  <c r="N208" i="5"/>
  <c r="M208" i="5"/>
  <c r="L208" i="5"/>
  <c r="K208" i="5"/>
  <c r="S207" i="5"/>
  <c r="R207" i="5"/>
  <c r="Q207" i="5"/>
  <c r="P207" i="5"/>
  <c r="O207" i="5"/>
  <c r="N207" i="5"/>
  <c r="M207" i="5"/>
  <c r="L207" i="5"/>
  <c r="K207" i="5"/>
  <c r="S206" i="5"/>
  <c r="R206" i="5"/>
  <c r="Q206" i="5"/>
  <c r="P206" i="5"/>
  <c r="O206" i="5"/>
  <c r="N206" i="5"/>
  <c r="M206" i="5"/>
  <c r="L206" i="5"/>
  <c r="K206" i="5"/>
  <c r="S205" i="5"/>
  <c r="R205" i="5"/>
  <c r="Q205" i="5"/>
  <c r="P205" i="5"/>
  <c r="O205" i="5"/>
  <c r="N205" i="5"/>
  <c r="M205" i="5"/>
  <c r="L205" i="5"/>
  <c r="K205" i="5"/>
  <c r="S204" i="5"/>
  <c r="R204" i="5"/>
  <c r="Q204" i="5"/>
  <c r="P204" i="5"/>
  <c r="O204" i="5"/>
  <c r="N204" i="5"/>
  <c r="M204" i="5"/>
  <c r="L204" i="5"/>
  <c r="K204" i="5"/>
  <c r="S203" i="5"/>
  <c r="R203" i="5"/>
  <c r="Q203" i="5"/>
  <c r="P203" i="5"/>
  <c r="O203" i="5"/>
  <c r="N203" i="5"/>
  <c r="M203" i="5"/>
  <c r="L203" i="5"/>
  <c r="K203" i="5"/>
  <c r="S201" i="5"/>
  <c r="R201" i="5"/>
  <c r="Q201" i="5"/>
  <c r="P201" i="5"/>
  <c r="O201" i="5"/>
  <c r="N201" i="5"/>
  <c r="M201" i="5"/>
  <c r="L201" i="5"/>
  <c r="K201" i="5"/>
  <c r="S200" i="5"/>
  <c r="R200" i="5"/>
  <c r="Q200" i="5"/>
  <c r="P200" i="5"/>
  <c r="O200" i="5"/>
  <c r="N200" i="5"/>
  <c r="M200" i="5"/>
  <c r="L200" i="5"/>
  <c r="K200" i="5"/>
  <c r="S199" i="5"/>
  <c r="R199" i="5"/>
  <c r="Q199" i="5"/>
  <c r="P199" i="5"/>
  <c r="O199" i="5"/>
  <c r="N199" i="5"/>
  <c r="M199" i="5"/>
  <c r="L199" i="5"/>
  <c r="K199" i="5"/>
  <c r="S198" i="5"/>
  <c r="R198" i="5"/>
  <c r="Q198" i="5"/>
  <c r="P198" i="5"/>
  <c r="O198" i="5"/>
  <c r="N198" i="5"/>
  <c r="M198" i="5"/>
  <c r="L198" i="5"/>
  <c r="K198" i="5"/>
  <c r="S197" i="5"/>
  <c r="R197" i="5"/>
  <c r="Q197" i="5"/>
  <c r="P197" i="5"/>
  <c r="O197" i="5"/>
  <c r="N197" i="5"/>
  <c r="M197" i="5"/>
  <c r="L197" i="5"/>
  <c r="K197" i="5"/>
  <c r="S196" i="5"/>
  <c r="R196" i="5"/>
  <c r="Q196" i="5"/>
  <c r="P196" i="5"/>
  <c r="O196" i="5"/>
  <c r="N196" i="5"/>
  <c r="M196" i="5"/>
  <c r="L196" i="5"/>
  <c r="K196" i="5"/>
  <c r="S195" i="5"/>
  <c r="R195" i="5"/>
  <c r="Q195" i="5"/>
  <c r="P195" i="5"/>
  <c r="O195" i="5"/>
  <c r="N195" i="5"/>
  <c r="M195" i="5"/>
  <c r="L195" i="5"/>
  <c r="K195" i="5"/>
  <c r="S194" i="5"/>
  <c r="R194" i="5"/>
  <c r="Q194" i="5"/>
  <c r="P194" i="5"/>
  <c r="O194" i="5"/>
  <c r="N194" i="5"/>
  <c r="M194" i="5"/>
  <c r="L194" i="5"/>
  <c r="K194" i="5"/>
  <c r="S193" i="5"/>
  <c r="R193" i="5"/>
  <c r="Q193" i="5"/>
  <c r="P193" i="5"/>
  <c r="O193" i="5"/>
  <c r="N193" i="5"/>
  <c r="M193" i="5"/>
  <c r="L193" i="5"/>
  <c r="K193" i="5"/>
  <c r="S192" i="5"/>
  <c r="R192" i="5"/>
  <c r="Q192" i="5"/>
  <c r="P192" i="5"/>
  <c r="O192" i="5"/>
  <c r="N192" i="5"/>
  <c r="M192" i="5"/>
  <c r="L192" i="5"/>
  <c r="K192" i="5"/>
  <c r="S190" i="5"/>
  <c r="R190" i="5"/>
  <c r="Q190" i="5"/>
  <c r="P190" i="5"/>
  <c r="O190" i="5"/>
  <c r="N190" i="5"/>
  <c r="M190" i="5"/>
  <c r="L190" i="5"/>
  <c r="K190" i="5"/>
  <c r="S189" i="5"/>
  <c r="R189" i="5"/>
  <c r="Q189" i="5"/>
  <c r="P189" i="5"/>
  <c r="O189" i="5"/>
  <c r="N189" i="5"/>
  <c r="M189" i="5"/>
  <c r="L189" i="5"/>
  <c r="K189" i="5"/>
  <c r="S188" i="5"/>
  <c r="R188" i="5"/>
  <c r="Q188" i="5"/>
  <c r="P188" i="5"/>
  <c r="O188" i="5"/>
  <c r="N188" i="5"/>
  <c r="M188" i="5"/>
  <c r="L188" i="5"/>
  <c r="K188" i="5"/>
  <c r="S187" i="5"/>
  <c r="R187" i="5"/>
  <c r="Q187" i="5"/>
  <c r="P187" i="5"/>
  <c r="O187" i="5"/>
  <c r="N187" i="5"/>
  <c r="M187" i="5"/>
  <c r="L187" i="5"/>
  <c r="K187" i="5"/>
  <c r="S186" i="5"/>
  <c r="R186" i="5"/>
  <c r="Q186" i="5"/>
  <c r="P186" i="5"/>
  <c r="O186" i="5"/>
  <c r="N186" i="5"/>
  <c r="M186" i="5"/>
  <c r="L186" i="5"/>
  <c r="K186" i="5"/>
  <c r="S185" i="5"/>
  <c r="R185" i="5"/>
  <c r="Q185" i="5"/>
  <c r="P185" i="5"/>
  <c r="O185" i="5"/>
  <c r="N185" i="5"/>
  <c r="M185" i="5"/>
  <c r="L185" i="5"/>
  <c r="K185" i="5"/>
  <c r="S184" i="5"/>
  <c r="R184" i="5"/>
  <c r="Q184" i="5"/>
  <c r="P184" i="5"/>
  <c r="O184" i="5"/>
  <c r="N184" i="5"/>
  <c r="M184" i="5"/>
  <c r="L184" i="5"/>
  <c r="K184" i="5"/>
  <c r="S183" i="5"/>
  <c r="R183" i="5"/>
  <c r="Q183" i="5"/>
  <c r="P183" i="5"/>
  <c r="O183" i="5"/>
  <c r="N183" i="5"/>
  <c r="M183" i="5"/>
  <c r="L183" i="5"/>
  <c r="K183" i="5"/>
  <c r="S182" i="5"/>
  <c r="R182" i="5"/>
  <c r="Q182" i="5"/>
  <c r="P182" i="5"/>
  <c r="O182" i="5"/>
  <c r="N182" i="5"/>
  <c r="M182" i="5"/>
  <c r="L182" i="5"/>
  <c r="K182" i="5"/>
  <c r="S181" i="5"/>
  <c r="R181" i="5"/>
  <c r="Q181" i="5"/>
  <c r="P181" i="5"/>
  <c r="O181" i="5"/>
  <c r="N181" i="5"/>
  <c r="M181" i="5"/>
  <c r="L181" i="5"/>
  <c r="K181" i="5"/>
  <c r="S179" i="5"/>
  <c r="R179" i="5"/>
  <c r="Q179" i="5"/>
  <c r="P179" i="5"/>
  <c r="O179" i="5"/>
  <c r="N179" i="5"/>
  <c r="M179" i="5"/>
  <c r="L179" i="5"/>
  <c r="K179" i="5"/>
  <c r="S178" i="5"/>
  <c r="R178" i="5"/>
  <c r="Q178" i="5"/>
  <c r="P178" i="5"/>
  <c r="O178" i="5"/>
  <c r="N178" i="5"/>
  <c r="M178" i="5"/>
  <c r="L178" i="5"/>
  <c r="K178" i="5"/>
  <c r="S177" i="5"/>
  <c r="R177" i="5"/>
  <c r="Q177" i="5"/>
  <c r="P177" i="5"/>
  <c r="O177" i="5"/>
  <c r="N177" i="5"/>
  <c r="M177" i="5"/>
  <c r="L177" i="5"/>
  <c r="K177" i="5"/>
  <c r="S176" i="5"/>
  <c r="R176" i="5"/>
  <c r="Q176" i="5"/>
  <c r="P176" i="5"/>
  <c r="O176" i="5"/>
  <c r="N176" i="5"/>
  <c r="M176" i="5"/>
  <c r="L176" i="5"/>
  <c r="K176" i="5"/>
  <c r="S175" i="5"/>
  <c r="R175" i="5"/>
  <c r="Q175" i="5"/>
  <c r="P175" i="5"/>
  <c r="O175" i="5"/>
  <c r="N175" i="5"/>
  <c r="M175" i="5"/>
  <c r="L175" i="5"/>
  <c r="K175" i="5"/>
  <c r="S174" i="5"/>
  <c r="R174" i="5"/>
  <c r="Q174" i="5"/>
  <c r="P174" i="5"/>
  <c r="O174" i="5"/>
  <c r="N174" i="5"/>
  <c r="M174" i="5"/>
  <c r="L174" i="5"/>
  <c r="K174" i="5"/>
  <c r="S173" i="5"/>
  <c r="R173" i="5"/>
  <c r="Q173" i="5"/>
  <c r="P173" i="5"/>
  <c r="O173" i="5"/>
  <c r="N173" i="5"/>
  <c r="M173" i="5"/>
  <c r="L173" i="5"/>
  <c r="K173" i="5"/>
  <c r="S172" i="5"/>
  <c r="R172" i="5"/>
  <c r="Q172" i="5"/>
  <c r="P172" i="5"/>
  <c r="O172" i="5"/>
  <c r="N172" i="5"/>
  <c r="M172" i="5"/>
  <c r="L172" i="5"/>
  <c r="K172" i="5"/>
  <c r="S171" i="5"/>
  <c r="R171" i="5"/>
  <c r="Q171" i="5"/>
  <c r="P171" i="5"/>
  <c r="O171" i="5"/>
  <c r="N171" i="5"/>
  <c r="M171" i="5"/>
  <c r="L171" i="5"/>
  <c r="K171" i="5"/>
  <c r="S170" i="5"/>
  <c r="R170" i="5"/>
  <c r="Q170" i="5"/>
  <c r="P170" i="5"/>
  <c r="O170" i="5"/>
  <c r="N170" i="5"/>
  <c r="M170" i="5"/>
  <c r="L170" i="5"/>
  <c r="K170" i="5"/>
  <c r="S168" i="5"/>
  <c r="R168" i="5"/>
  <c r="Q168" i="5"/>
  <c r="P168" i="5"/>
  <c r="O168" i="5"/>
  <c r="N168" i="5"/>
  <c r="M168" i="5"/>
  <c r="L168" i="5"/>
  <c r="K168" i="5"/>
  <c r="S167" i="5"/>
  <c r="R167" i="5"/>
  <c r="Q167" i="5"/>
  <c r="P167" i="5"/>
  <c r="O167" i="5"/>
  <c r="N167" i="5"/>
  <c r="M167" i="5"/>
  <c r="L167" i="5"/>
  <c r="K167" i="5"/>
  <c r="S166" i="5"/>
  <c r="R166" i="5"/>
  <c r="Q166" i="5"/>
  <c r="P166" i="5"/>
  <c r="O166" i="5"/>
  <c r="N166" i="5"/>
  <c r="M166" i="5"/>
  <c r="L166" i="5"/>
  <c r="K166" i="5"/>
  <c r="S165" i="5"/>
  <c r="R165" i="5"/>
  <c r="Q165" i="5"/>
  <c r="P165" i="5"/>
  <c r="O165" i="5"/>
  <c r="N165" i="5"/>
  <c r="M165" i="5"/>
  <c r="L165" i="5"/>
  <c r="K165" i="5"/>
  <c r="S164" i="5"/>
  <c r="R164" i="5"/>
  <c r="Q164" i="5"/>
  <c r="P164" i="5"/>
  <c r="O164" i="5"/>
  <c r="N164" i="5"/>
  <c r="M164" i="5"/>
  <c r="L164" i="5"/>
  <c r="K164" i="5"/>
  <c r="S163" i="5"/>
  <c r="R163" i="5"/>
  <c r="Q163" i="5"/>
  <c r="P163" i="5"/>
  <c r="O163" i="5"/>
  <c r="N163" i="5"/>
  <c r="M163" i="5"/>
  <c r="L163" i="5"/>
  <c r="K163" i="5"/>
  <c r="S162" i="5"/>
  <c r="R162" i="5"/>
  <c r="Q162" i="5"/>
  <c r="P162" i="5"/>
  <c r="O162" i="5"/>
  <c r="N162" i="5"/>
  <c r="M162" i="5"/>
  <c r="L162" i="5"/>
  <c r="K162" i="5"/>
  <c r="S161" i="5"/>
  <c r="R161" i="5"/>
  <c r="Q161" i="5"/>
  <c r="P161" i="5"/>
  <c r="O161" i="5"/>
  <c r="N161" i="5"/>
  <c r="M161" i="5"/>
  <c r="L161" i="5"/>
  <c r="K161" i="5"/>
  <c r="S160" i="5"/>
  <c r="R160" i="5"/>
  <c r="Q160" i="5"/>
  <c r="P160" i="5"/>
  <c r="O160" i="5"/>
  <c r="N160" i="5"/>
  <c r="M160" i="5"/>
  <c r="L160" i="5"/>
  <c r="K160" i="5"/>
  <c r="S159" i="5"/>
  <c r="R159" i="5"/>
  <c r="Q159" i="5"/>
  <c r="P159" i="5"/>
  <c r="O159" i="5"/>
  <c r="N159" i="5"/>
  <c r="M159" i="5"/>
  <c r="L159" i="5"/>
  <c r="K159" i="5"/>
  <c r="S157" i="5"/>
  <c r="R157" i="5"/>
  <c r="Q157" i="5"/>
  <c r="P157" i="5"/>
  <c r="O157" i="5"/>
  <c r="N157" i="5"/>
  <c r="M157" i="5"/>
  <c r="L157" i="5"/>
  <c r="K157" i="5"/>
  <c r="S156" i="5"/>
  <c r="R156" i="5"/>
  <c r="Q156" i="5"/>
  <c r="P156" i="5"/>
  <c r="O156" i="5"/>
  <c r="N156" i="5"/>
  <c r="M156" i="5"/>
  <c r="L156" i="5"/>
  <c r="K156" i="5"/>
  <c r="S155" i="5"/>
  <c r="R155" i="5"/>
  <c r="Q155" i="5"/>
  <c r="P155" i="5"/>
  <c r="O155" i="5"/>
  <c r="N155" i="5"/>
  <c r="M155" i="5"/>
  <c r="L155" i="5"/>
  <c r="K155" i="5"/>
  <c r="S154" i="5"/>
  <c r="R154" i="5"/>
  <c r="Q154" i="5"/>
  <c r="P154" i="5"/>
  <c r="O154" i="5"/>
  <c r="N154" i="5"/>
  <c r="M154" i="5"/>
  <c r="L154" i="5"/>
  <c r="K154" i="5"/>
  <c r="S153" i="5"/>
  <c r="R153" i="5"/>
  <c r="Q153" i="5"/>
  <c r="P153" i="5"/>
  <c r="O153" i="5"/>
  <c r="N153" i="5"/>
  <c r="M153" i="5"/>
  <c r="L153" i="5"/>
  <c r="K153" i="5"/>
  <c r="S152" i="5"/>
  <c r="R152" i="5"/>
  <c r="Q152" i="5"/>
  <c r="P152" i="5"/>
  <c r="O152" i="5"/>
  <c r="N152" i="5"/>
  <c r="M152" i="5"/>
  <c r="L152" i="5"/>
  <c r="K152" i="5"/>
  <c r="S151" i="5"/>
  <c r="R151" i="5"/>
  <c r="Q151" i="5"/>
  <c r="P151" i="5"/>
  <c r="O151" i="5"/>
  <c r="N151" i="5"/>
  <c r="M151" i="5"/>
  <c r="L151" i="5"/>
  <c r="K151" i="5"/>
  <c r="S150" i="5"/>
  <c r="R150" i="5"/>
  <c r="Q150" i="5"/>
  <c r="P150" i="5"/>
  <c r="O150" i="5"/>
  <c r="N150" i="5"/>
  <c r="M150" i="5"/>
  <c r="L150" i="5"/>
  <c r="K150" i="5"/>
  <c r="S149" i="5"/>
  <c r="R149" i="5"/>
  <c r="Q149" i="5"/>
  <c r="P149" i="5"/>
  <c r="O149" i="5"/>
  <c r="N149" i="5"/>
  <c r="M149" i="5"/>
  <c r="L149" i="5"/>
  <c r="K149" i="5"/>
  <c r="S148" i="5"/>
  <c r="R148" i="5"/>
  <c r="Q148" i="5"/>
  <c r="P148" i="5"/>
  <c r="O148" i="5"/>
  <c r="N148" i="5"/>
  <c r="M148" i="5"/>
  <c r="L148" i="5"/>
  <c r="K148" i="5"/>
  <c r="S146" i="5"/>
  <c r="R146" i="5"/>
  <c r="Q146" i="5"/>
  <c r="P146" i="5"/>
  <c r="O146" i="5"/>
  <c r="N146" i="5"/>
  <c r="M146" i="5"/>
  <c r="L146" i="5"/>
  <c r="K146" i="5"/>
  <c r="S145" i="5"/>
  <c r="R145" i="5"/>
  <c r="Q145" i="5"/>
  <c r="P145" i="5"/>
  <c r="O145" i="5"/>
  <c r="N145" i="5"/>
  <c r="M145" i="5"/>
  <c r="L145" i="5"/>
  <c r="K145" i="5"/>
  <c r="S144" i="5"/>
  <c r="R144" i="5"/>
  <c r="Q144" i="5"/>
  <c r="P144" i="5"/>
  <c r="O144" i="5"/>
  <c r="N144" i="5"/>
  <c r="M144" i="5"/>
  <c r="L144" i="5"/>
  <c r="K144" i="5"/>
  <c r="S143" i="5"/>
  <c r="R143" i="5"/>
  <c r="Q143" i="5"/>
  <c r="P143" i="5"/>
  <c r="O143" i="5"/>
  <c r="N143" i="5"/>
  <c r="M143" i="5"/>
  <c r="L143" i="5"/>
  <c r="K143" i="5"/>
  <c r="S142" i="5"/>
  <c r="R142" i="5"/>
  <c r="Q142" i="5"/>
  <c r="P142" i="5"/>
  <c r="O142" i="5"/>
  <c r="N142" i="5"/>
  <c r="M142" i="5"/>
  <c r="L142" i="5"/>
  <c r="K142" i="5"/>
  <c r="S141" i="5"/>
  <c r="R141" i="5"/>
  <c r="Q141" i="5"/>
  <c r="P141" i="5"/>
  <c r="O141" i="5"/>
  <c r="N141" i="5"/>
  <c r="M141" i="5"/>
  <c r="L141" i="5"/>
  <c r="K141" i="5"/>
  <c r="S140" i="5"/>
  <c r="R140" i="5"/>
  <c r="Q140" i="5"/>
  <c r="P140" i="5"/>
  <c r="O140" i="5"/>
  <c r="N140" i="5"/>
  <c r="M140" i="5"/>
  <c r="L140" i="5"/>
  <c r="K140" i="5"/>
  <c r="S139" i="5"/>
  <c r="R139" i="5"/>
  <c r="Q139" i="5"/>
  <c r="P139" i="5"/>
  <c r="O139" i="5"/>
  <c r="N139" i="5"/>
  <c r="M139" i="5"/>
  <c r="L139" i="5"/>
  <c r="K139" i="5"/>
  <c r="S138" i="5"/>
  <c r="R138" i="5"/>
  <c r="Q138" i="5"/>
  <c r="P138" i="5"/>
  <c r="O138" i="5"/>
  <c r="N138" i="5"/>
  <c r="M138" i="5"/>
  <c r="L138" i="5"/>
  <c r="K138" i="5"/>
  <c r="S137" i="5"/>
  <c r="R137" i="5"/>
  <c r="Q137" i="5"/>
  <c r="P137" i="5"/>
  <c r="O137" i="5"/>
  <c r="N137" i="5"/>
  <c r="M137" i="5"/>
  <c r="L137" i="5"/>
  <c r="K137" i="5"/>
  <c r="S135" i="5"/>
  <c r="R135" i="5"/>
  <c r="Q135" i="5"/>
  <c r="P135" i="5"/>
  <c r="O135" i="5"/>
  <c r="N135" i="5"/>
  <c r="M135" i="5"/>
  <c r="L135" i="5"/>
  <c r="K135" i="5"/>
  <c r="S134" i="5"/>
  <c r="R134" i="5"/>
  <c r="Q134" i="5"/>
  <c r="P134" i="5"/>
  <c r="O134" i="5"/>
  <c r="N134" i="5"/>
  <c r="M134" i="5"/>
  <c r="L134" i="5"/>
  <c r="K134" i="5"/>
  <c r="S133" i="5"/>
  <c r="R133" i="5"/>
  <c r="Q133" i="5"/>
  <c r="P133" i="5"/>
  <c r="O133" i="5"/>
  <c r="N133" i="5"/>
  <c r="M133" i="5"/>
  <c r="L133" i="5"/>
  <c r="K133" i="5"/>
  <c r="S132" i="5"/>
  <c r="R132" i="5"/>
  <c r="Q132" i="5"/>
  <c r="P132" i="5"/>
  <c r="O132" i="5"/>
  <c r="N132" i="5"/>
  <c r="M132" i="5"/>
  <c r="L132" i="5"/>
  <c r="K132" i="5"/>
  <c r="S131" i="5"/>
  <c r="R131" i="5"/>
  <c r="Q131" i="5"/>
  <c r="P131" i="5"/>
  <c r="O131" i="5"/>
  <c r="N131" i="5"/>
  <c r="M131" i="5"/>
  <c r="L131" i="5"/>
  <c r="K131" i="5"/>
  <c r="S130" i="5"/>
  <c r="R130" i="5"/>
  <c r="Q130" i="5"/>
  <c r="P130" i="5"/>
  <c r="O130" i="5"/>
  <c r="N130" i="5"/>
  <c r="M130" i="5"/>
  <c r="L130" i="5"/>
  <c r="K130" i="5"/>
  <c r="S129" i="5"/>
  <c r="R129" i="5"/>
  <c r="Q129" i="5"/>
  <c r="P129" i="5"/>
  <c r="O129" i="5"/>
  <c r="N129" i="5"/>
  <c r="M129" i="5"/>
  <c r="L129" i="5"/>
  <c r="K129" i="5"/>
  <c r="S128" i="5"/>
  <c r="R128" i="5"/>
  <c r="Q128" i="5"/>
  <c r="P128" i="5"/>
  <c r="O128" i="5"/>
  <c r="N128" i="5"/>
  <c r="M128" i="5"/>
  <c r="L128" i="5"/>
  <c r="K128" i="5"/>
  <c r="S127" i="5"/>
  <c r="R127" i="5"/>
  <c r="Q127" i="5"/>
  <c r="P127" i="5"/>
  <c r="O127" i="5"/>
  <c r="N127" i="5"/>
  <c r="M127" i="5"/>
  <c r="L127" i="5"/>
  <c r="K127" i="5"/>
  <c r="S126" i="5"/>
  <c r="R126" i="5"/>
  <c r="Q126" i="5"/>
  <c r="P126" i="5"/>
  <c r="O126" i="5"/>
  <c r="N126" i="5"/>
  <c r="M126" i="5"/>
  <c r="L126" i="5"/>
  <c r="K126" i="5"/>
  <c r="S124" i="5"/>
  <c r="R124" i="5"/>
  <c r="Q124" i="5"/>
  <c r="P124" i="5"/>
  <c r="O124" i="5"/>
  <c r="N124" i="5"/>
  <c r="M124" i="5"/>
  <c r="L124" i="5"/>
  <c r="K124" i="5"/>
  <c r="S123" i="5"/>
  <c r="R123" i="5"/>
  <c r="Q123" i="5"/>
  <c r="P123" i="5"/>
  <c r="O123" i="5"/>
  <c r="N123" i="5"/>
  <c r="M123" i="5"/>
  <c r="L123" i="5"/>
  <c r="K123" i="5"/>
  <c r="S122" i="5"/>
  <c r="R122" i="5"/>
  <c r="Q122" i="5"/>
  <c r="P122" i="5"/>
  <c r="O122" i="5"/>
  <c r="N122" i="5"/>
  <c r="M122" i="5"/>
  <c r="L122" i="5"/>
  <c r="K122" i="5"/>
  <c r="S121" i="5"/>
  <c r="R121" i="5"/>
  <c r="Q121" i="5"/>
  <c r="P121" i="5"/>
  <c r="O121" i="5"/>
  <c r="N121" i="5"/>
  <c r="M121" i="5"/>
  <c r="L121" i="5"/>
  <c r="K121" i="5"/>
  <c r="S120" i="5"/>
  <c r="R120" i="5"/>
  <c r="Q120" i="5"/>
  <c r="P120" i="5"/>
  <c r="O120" i="5"/>
  <c r="N120" i="5"/>
  <c r="M120" i="5"/>
  <c r="L120" i="5"/>
  <c r="K120" i="5"/>
  <c r="S119" i="5"/>
  <c r="R119" i="5"/>
  <c r="Q119" i="5"/>
  <c r="P119" i="5"/>
  <c r="O119" i="5"/>
  <c r="N119" i="5"/>
  <c r="M119" i="5"/>
  <c r="L119" i="5"/>
  <c r="K119" i="5"/>
  <c r="S118" i="5"/>
  <c r="R118" i="5"/>
  <c r="Q118" i="5"/>
  <c r="P118" i="5"/>
  <c r="O118" i="5"/>
  <c r="N118" i="5"/>
  <c r="M118" i="5"/>
  <c r="L118" i="5"/>
  <c r="K118" i="5"/>
  <c r="S117" i="5"/>
  <c r="R117" i="5"/>
  <c r="Q117" i="5"/>
  <c r="P117" i="5"/>
  <c r="O117" i="5"/>
  <c r="N117" i="5"/>
  <c r="M117" i="5"/>
  <c r="L117" i="5"/>
  <c r="K117" i="5"/>
  <c r="S116" i="5"/>
  <c r="R116" i="5"/>
  <c r="Q116" i="5"/>
  <c r="P116" i="5"/>
  <c r="O116" i="5"/>
  <c r="N116" i="5"/>
  <c r="M116" i="5"/>
  <c r="L116" i="5"/>
  <c r="K116" i="5"/>
  <c r="S115" i="5"/>
  <c r="R115" i="5"/>
  <c r="Q115" i="5"/>
  <c r="P115" i="5"/>
  <c r="O115" i="5"/>
  <c r="N115" i="5"/>
  <c r="M115" i="5"/>
  <c r="L115" i="5"/>
  <c r="K115" i="5"/>
  <c r="S113" i="5"/>
  <c r="R113" i="5"/>
  <c r="Q113" i="5"/>
  <c r="P113" i="5"/>
  <c r="O113" i="5"/>
  <c r="N113" i="5"/>
  <c r="M113" i="5"/>
  <c r="L113" i="5"/>
  <c r="K113" i="5"/>
  <c r="S112" i="5"/>
  <c r="R112" i="5"/>
  <c r="Q112" i="5"/>
  <c r="P112" i="5"/>
  <c r="O112" i="5"/>
  <c r="N112" i="5"/>
  <c r="M112" i="5"/>
  <c r="L112" i="5"/>
  <c r="K112" i="5"/>
  <c r="S111" i="5"/>
  <c r="R111" i="5"/>
  <c r="Q111" i="5"/>
  <c r="P111" i="5"/>
  <c r="O111" i="5"/>
  <c r="N111" i="5"/>
  <c r="M111" i="5"/>
  <c r="L111" i="5"/>
  <c r="K111" i="5"/>
  <c r="S110" i="5"/>
  <c r="R110" i="5"/>
  <c r="Q110" i="5"/>
  <c r="P110" i="5"/>
  <c r="O110" i="5"/>
  <c r="N110" i="5"/>
  <c r="M110" i="5"/>
  <c r="L110" i="5"/>
  <c r="K110" i="5"/>
  <c r="S109" i="5"/>
  <c r="R109" i="5"/>
  <c r="Q109" i="5"/>
  <c r="P109" i="5"/>
  <c r="O109" i="5"/>
  <c r="N109" i="5"/>
  <c r="M109" i="5"/>
  <c r="L109" i="5"/>
  <c r="K109" i="5"/>
  <c r="S108" i="5"/>
  <c r="R108" i="5"/>
  <c r="Q108" i="5"/>
  <c r="P108" i="5"/>
  <c r="O108" i="5"/>
  <c r="N108" i="5"/>
  <c r="M108" i="5"/>
  <c r="L108" i="5"/>
  <c r="K108" i="5"/>
  <c r="S107" i="5"/>
  <c r="R107" i="5"/>
  <c r="Q107" i="5"/>
  <c r="P107" i="5"/>
  <c r="O107" i="5"/>
  <c r="N107" i="5"/>
  <c r="M107" i="5"/>
  <c r="L107" i="5"/>
  <c r="K107" i="5"/>
  <c r="S106" i="5"/>
  <c r="R106" i="5"/>
  <c r="Q106" i="5"/>
  <c r="P106" i="5"/>
  <c r="O106" i="5"/>
  <c r="N106" i="5"/>
  <c r="M106" i="5"/>
  <c r="L106" i="5"/>
  <c r="K106" i="5"/>
  <c r="S105" i="5"/>
  <c r="R105" i="5"/>
  <c r="Q105" i="5"/>
  <c r="P105" i="5"/>
  <c r="O105" i="5"/>
  <c r="N105" i="5"/>
  <c r="M105" i="5"/>
  <c r="L105" i="5"/>
  <c r="K105" i="5"/>
  <c r="S104" i="5"/>
  <c r="R104" i="5"/>
  <c r="Q104" i="5"/>
  <c r="P104" i="5"/>
  <c r="O104" i="5"/>
  <c r="N104" i="5"/>
  <c r="M104" i="5"/>
  <c r="L104" i="5"/>
  <c r="K104" i="5"/>
  <c r="S102" i="5"/>
  <c r="R102" i="5"/>
  <c r="Q102" i="5"/>
  <c r="P102" i="5"/>
  <c r="O102" i="5"/>
  <c r="N102" i="5"/>
  <c r="M102" i="5"/>
  <c r="L102" i="5"/>
  <c r="K102" i="5"/>
  <c r="S101" i="5"/>
  <c r="R101" i="5"/>
  <c r="Q101" i="5"/>
  <c r="P101" i="5"/>
  <c r="O101" i="5"/>
  <c r="N101" i="5"/>
  <c r="M101" i="5"/>
  <c r="L101" i="5"/>
  <c r="K101" i="5"/>
  <c r="S100" i="5"/>
  <c r="R100" i="5"/>
  <c r="Q100" i="5"/>
  <c r="P100" i="5"/>
  <c r="O100" i="5"/>
  <c r="N100" i="5"/>
  <c r="M100" i="5"/>
  <c r="L100" i="5"/>
  <c r="K100" i="5"/>
  <c r="S99" i="5"/>
  <c r="R99" i="5"/>
  <c r="Q99" i="5"/>
  <c r="P99" i="5"/>
  <c r="O99" i="5"/>
  <c r="N99" i="5"/>
  <c r="M99" i="5"/>
  <c r="L99" i="5"/>
  <c r="K99" i="5"/>
  <c r="S98" i="5"/>
  <c r="R98" i="5"/>
  <c r="Q98" i="5"/>
  <c r="P98" i="5"/>
  <c r="O98" i="5"/>
  <c r="N98" i="5"/>
  <c r="M98" i="5"/>
  <c r="L98" i="5"/>
  <c r="K98" i="5"/>
  <c r="S97" i="5"/>
  <c r="R97" i="5"/>
  <c r="Q97" i="5"/>
  <c r="P97" i="5"/>
  <c r="O97" i="5"/>
  <c r="N97" i="5"/>
  <c r="M97" i="5"/>
  <c r="L97" i="5"/>
  <c r="K97" i="5"/>
  <c r="S96" i="5"/>
  <c r="R96" i="5"/>
  <c r="Q96" i="5"/>
  <c r="P96" i="5"/>
  <c r="O96" i="5"/>
  <c r="N96" i="5"/>
  <c r="M96" i="5"/>
  <c r="L96" i="5"/>
  <c r="K96" i="5"/>
  <c r="S95" i="5"/>
  <c r="R95" i="5"/>
  <c r="Q95" i="5"/>
  <c r="P95" i="5"/>
  <c r="O95" i="5"/>
  <c r="N95" i="5"/>
  <c r="M95" i="5"/>
  <c r="L95" i="5"/>
  <c r="K95" i="5"/>
  <c r="S94" i="5"/>
  <c r="R94" i="5"/>
  <c r="Q94" i="5"/>
  <c r="P94" i="5"/>
  <c r="O94" i="5"/>
  <c r="N94" i="5"/>
  <c r="M94" i="5"/>
  <c r="L94" i="5"/>
  <c r="K94" i="5"/>
  <c r="S93" i="5"/>
  <c r="R93" i="5"/>
  <c r="Q93" i="5"/>
  <c r="P93" i="5"/>
  <c r="O93" i="5"/>
  <c r="N93" i="5"/>
  <c r="M93" i="5"/>
  <c r="L93" i="5"/>
  <c r="K93" i="5"/>
  <c r="S91" i="5"/>
  <c r="R91" i="5"/>
  <c r="Q91" i="5"/>
  <c r="P91" i="5"/>
  <c r="O91" i="5"/>
  <c r="N91" i="5"/>
  <c r="M91" i="5"/>
  <c r="L91" i="5"/>
  <c r="K91" i="5"/>
  <c r="S90" i="5"/>
  <c r="R90" i="5"/>
  <c r="Q90" i="5"/>
  <c r="P90" i="5"/>
  <c r="O90" i="5"/>
  <c r="N90" i="5"/>
  <c r="M90" i="5"/>
  <c r="L90" i="5"/>
  <c r="K90" i="5"/>
  <c r="S89" i="5"/>
  <c r="R89" i="5"/>
  <c r="Q89" i="5"/>
  <c r="P89" i="5"/>
  <c r="O89" i="5"/>
  <c r="N89" i="5"/>
  <c r="M89" i="5"/>
  <c r="L89" i="5"/>
  <c r="K89" i="5"/>
  <c r="S88" i="5"/>
  <c r="R88" i="5"/>
  <c r="Q88" i="5"/>
  <c r="P88" i="5"/>
  <c r="O88" i="5"/>
  <c r="N88" i="5"/>
  <c r="M88" i="5"/>
  <c r="L88" i="5"/>
  <c r="K88" i="5"/>
  <c r="S87" i="5"/>
  <c r="R87" i="5"/>
  <c r="Q87" i="5"/>
  <c r="P87" i="5"/>
  <c r="O87" i="5"/>
  <c r="N87" i="5"/>
  <c r="M87" i="5"/>
  <c r="L87" i="5"/>
  <c r="K87" i="5"/>
  <c r="S86" i="5"/>
  <c r="R86" i="5"/>
  <c r="Q86" i="5"/>
  <c r="P86" i="5"/>
  <c r="O86" i="5"/>
  <c r="N86" i="5"/>
  <c r="M86" i="5"/>
  <c r="L86" i="5"/>
  <c r="K86" i="5"/>
  <c r="S85" i="5"/>
  <c r="R85" i="5"/>
  <c r="Q85" i="5"/>
  <c r="P85" i="5"/>
  <c r="O85" i="5"/>
  <c r="N85" i="5"/>
  <c r="M85" i="5"/>
  <c r="L85" i="5"/>
  <c r="K85" i="5"/>
  <c r="S84" i="5"/>
  <c r="R84" i="5"/>
  <c r="Q84" i="5"/>
  <c r="P84" i="5"/>
  <c r="O84" i="5"/>
  <c r="N84" i="5"/>
  <c r="M84" i="5"/>
  <c r="L84" i="5"/>
  <c r="K84" i="5"/>
  <c r="S83" i="5"/>
  <c r="R83" i="5"/>
  <c r="Q83" i="5"/>
  <c r="P83" i="5"/>
  <c r="O83" i="5"/>
  <c r="N83" i="5"/>
  <c r="M83" i="5"/>
  <c r="L83" i="5"/>
  <c r="K83" i="5"/>
  <c r="S82" i="5"/>
  <c r="R82" i="5"/>
  <c r="Q82" i="5"/>
  <c r="P82" i="5"/>
  <c r="O82" i="5"/>
  <c r="N82" i="5"/>
  <c r="M82" i="5"/>
  <c r="L82" i="5"/>
  <c r="K82" i="5"/>
  <c r="S80" i="5"/>
  <c r="R80" i="5"/>
  <c r="Q80" i="5"/>
  <c r="P80" i="5"/>
  <c r="O80" i="5"/>
  <c r="N80" i="5"/>
  <c r="M80" i="5"/>
  <c r="L80" i="5"/>
  <c r="K80" i="5"/>
  <c r="S79" i="5"/>
  <c r="R79" i="5"/>
  <c r="Q79" i="5"/>
  <c r="P79" i="5"/>
  <c r="O79" i="5"/>
  <c r="N79" i="5"/>
  <c r="M79" i="5"/>
  <c r="L79" i="5"/>
  <c r="K79" i="5"/>
  <c r="S78" i="5"/>
  <c r="R78" i="5"/>
  <c r="Q78" i="5"/>
  <c r="P78" i="5"/>
  <c r="O78" i="5"/>
  <c r="N78" i="5"/>
  <c r="M78" i="5"/>
  <c r="L78" i="5"/>
  <c r="K78" i="5"/>
  <c r="S77" i="5"/>
  <c r="R77" i="5"/>
  <c r="Q77" i="5"/>
  <c r="P77" i="5"/>
  <c r="O77" i="5"/>
  <c r="N77" i="5"/>
  <c r="M77" i="5"/>
  <c r="L77" i="5"/>
  <c r="K77" i="5"/>
  <c r="S76" i="5"/>
  <c r="R76" i="5"/>
  <c r="Q76" i="5"/>
  <c r="P76" i="5"/>
  <c r="O76" i="5"/>
  <c r="N76" i="5"/>
  <c r="M76" i="5"/>
  <c r="L76" i="5"/>
  <c r="K76" i="5"/>
  <c r="S75" i="5"/>
  <c r="R75" i="5"/>
  <c r="Q75" i="5"/>
  <c r="P75" i="5"/>
  <c r="O75" i="5"/>
  <c r="N75" i="5"/>
  <c r="M75" i="5"/>
  <c r="L75" i="5"/>
  <c r="K75" i="5"/>
  <c r="S74" i="5"/>
  <c r="R74" i="5"/>
  <c r="Q74" i="5"/>
  <c r="P74" i="5"/>
  <c r="O74" i="5"/>
  <c r="N74" i="5"/>
  <c r="M74" i="5"/>
  <c r="L74" i="5"/>
  <c r="K74" i="5"/>
  <c r="S73" i="5"/>
  <c r="R73" i="5"/>
  <c r="Q73" i="5"/>
  <c r="P73" i="5"/>
  <c r="O73" i="5"/>
  <c r="N73" i="5"/>
  <c r="M73" i="5"/>
  <c r="L73" i="5"/>
  <c r="K73" i="5"/>
  <c r="S72" i="5"/>
  <c r="R72" i="5"/>
  <c r="Q72" i="5"/>
  <c r="P72" i="5"/>
  <c r="O72" i="5"/>
  <c r="N72" i="5"/>
  <c r="M72" i="5"/>
  <c r="L72" i="5"/>
  <c r="K72" i="5"/>
  <c r="S71" i="5"/>
  <c r="R71" i="5"/>
  <c r="Q71" i="5"/>
  <c r="P71" i="5"/>
  <c r="O71" i="5"/>
  <c r="N71" i="5"/>
  <c r="M71" i="5"/>
  <c r="L71" i="5"/>
  <c r="K71" i="5"/>
  <c r="S69" i="5"/>
  <c r="R69" i="5"/>
  <c r="Q69" i="5"/>
  <c r="P69" i="5"/>
  <c r="O69" i="5"/>
  <c r="N69" i="5"/>
  <c r="M69" i="5"/>
  <c r="L69" i="5"/>
  <c r="K69" i="5"/>
  <c r="S68" i="5"/>
  <c r="R68" i="5"/>
  <c r="Q68" i="5"/>
  <c r="P68" i="5"/>
  <c r="O68" i="5"/>
  <c r="N68" i="5"/>
  <c r="M68" i="5"/>
  <c r="L68" i="5"/>
  <c r="K68" i="5"/>
  <c r="S67" i="5"/>
  <c r="R67" i="5"/>
  <c r="Q67" i="5"/>
  <c r="P67" i="5"/>
  <c r="O67" i="5"/>
  <c r="N67" i="5"/>
  <c r="M67" i="5"/>
  <c r="L67" i="5"/>
  <c r="K67" i="5"/>
  <c r="S66" i="5"/>
  <c r="R66" i="5"/>
  <c r="Q66" i="5"/>
  <c r="P66" i="5"/>
  <c r="O66" i="5"/>
  <c r="N66" i="5"/>
  <c r="M66" i="5"/>
  <c r="L66" i="5"/>
  <c r="K66" i="5"/>
  <c r="S65" i="5"/>
  <c r="R65" i="5"/>
  <c r="Q65" i="5"/>
  <c r="P65" i="5"/>
  <c r="O65" i="5"/>
  <c r="N65" i="5"/>
  <c r="M65" i="5"/>
  <c r="L65" i="5"/>
  <c r="K65" i="5"/>
  <c r="S64" i="5"/>
  <c r="R64" i="5"/>
  <c r="Q64" i="5"/>
  <c r="P64" i="5"/>
  <c r="O64" i="5"/>
  <c r="N64" i="5"/>
  <c r="M64" i="5"/>
  <c r="L64" i="5"/>
  <c r="K64" i="5"/>
  <c r="S63" i="5"/>
  <c r="R63" i="5"/>
  <c r="Q63" i="5"/>
  <c r="P63" i="5"/>
  <c r="O63" i="5"/>
  <c r="N63" i="5"/>
  <c r="M63" i="5"/>
  <c r="L63" i="5"/>
  <c r="K63" i="5"/>
  <c r="S62" i="5"/>
  <c r="R62" i="5"/>
  <c r="Q62" i="5"/>
  <c r="P62" i="5"/>
  <c r="O62" i="5"/>
  <c r="N62" i="5"/>
  <c r="M62" i="5"/>
  <c r="L62" i="5"/>
  <c r="K62" i="5"/>
  <c r="S61" i="5"/>
  <c r="R61" i="5"/>
  <c r="Q61" i="5"/>
  <c r="P61" i="5"/>
  <c r="O61" i="5"/>
  <c r="N61" i="5"/>
  <c r="M61" i="5"/>
  <c r="L61" i="5"/>
  <c r="K61" i="5"/>
  <c r="S60" i="5"/>
  <c r="R60" i="5"/>
  <c r="Q60" i="5"/>
  <c r="P60" i="5"/>
  <c r="O60" i="5"/>
  <c r="N60" i="5"/>
  <c r="M60" i="5"/>
  <c r="L60" i="5"/>
  <c r="K60" i="5"/>
  <c r="S58" i="5"/>
  <c r="R58" i="5"/>
  <c r="Q58" i="5"/>
  <c r="P58" i="5"/>
  <c r="O58" i="5"/>
  <c r="N58" i="5"/>
  <c r="M58" i="5"/>
  <c r="L58" i="5"/>
  <c r="K58" i="5"/>
  <c r="S57" i="5"/>
  <c r="R57" i="5"/>
  <c r="Q57" i="5"/>
  <c r="P57" i="5"/>
  <c r="O57" i="5"/>
  <c r="N57" i="5"/>
  <c r="M57" i="5"/>
  <c r="L57" i="5"/>
  <c r="K57" i="5"/>
  <c r="S56" i="5"/>
  <c r="R56" i="5"/>
  <c r="Q56" i="5"/>
  <c r="P56" i="5"/>
  <c r="O56" i="5"/>
  <c r="N56" i="5"/>
  <c r="M56" i="5"/>
  <c r="L56" i="5"/>
  <c r="K56" i="5"/>
  <c r="S55" i="5"/>
  <c r="R55" i="5"/>
  <c r="Q55" i="5"/>
  <c r="P55" i="5"/>
  <c r="O55" i="5"/>
  <c r="N55" i="5"/>
  <c r="M55" i="5"/>
  <c r="L55" i="5"/>
  <c r="K55" i="5"/>
  <c r="S54" i="5"/>
  <c r="R54" i="5"/>
  <c r="Q54" i="5"/>
  <c r="P54" i="5"/>
  <c r="O54" i="5"/>
  <c r="N54" i="5"/>
  <c r="M54" i="5"/>
  <c r="L54" i="5"/>
  <c r="K54" i="5"/>
  <c r="S53" i="5"/>
  <c r="R53" i="5"/>
  <c r="Q53" i="5"/>
  <c r="P53" i="5"/>
  <c r="O53" i="5"/>
  <c r="N53" i="5"/>
  <c r="M53" i="5"/>
  <c r="L53" i="5"/>
  <c r="K53" i="5"/>
  <c r="S52" i="5"/>
  <c r="R52" i="5"/>
  <c r="Q52" i="5"/>
  <c r="P52" i="5"/>
  <c r="O52" i="5"/>
  <c r="N52" i="5"/>
  <c r="M52" i="5"/>
  <c r="L52" i="5"/>
  <c r="K52" i="5"/>
  <c r="S51" i="5"/>
  <c r="R51" i="5"/>
  <c r="Q51" i="5"/>
  <c r="P51" i="5"/>
  <c r="O51" i="5"/>
  <c r="N51" i="5"/>
  <c r="M51" i="5"/>
  <c r="L51" i="5"/>
  <c r="K51" i="5"/>
  <c r="S50" i="5"/>
  <c r="R50" i="5"/>
  <c r="Q50" i="5"/>
  <c r="P50" i="5"/>
  <c r="O50" i="5"/>
  <c r="N50" i="5"/>
  <c r="M50" i="5"/>
  <c r="L50" i="5"/>
  <c r="K50" i="5"/>
  <c r="S49" i="5"/>
  <c r="R49" i="5"/>
  <c r="Q49" i="5"/>
  <c r="P49" i="5"/>
  <c r="O49" i="5"/>
  <c r="N49" i="5"/>
  <c r="M49" i="5"/>
  <c r="L49" i="5"/>
  <c r="K49" i="5"/>
  <c r="S47" i="5"/>
  <c r="R47" i="5"/>
  <c r="Q47" i="5"/>
  <c r="P47" i="5"/>
  <c r="O47" i="5"/>
  <c r="N47" i="5"/>
  <c r="M47" i="5"/>
  <c r="L47" i="5"/>
  <c r="K47" i="5"/>
  <c r="S46" i="5"/>
  <c r="R46" i="5"/>
  <c r="Q46" i="5"/>
  <c r="P46" i="5"/>
  <c r="O46" i="5"/>
  <c r="N46" i="5"/>
  <c r="M46" i="5"/>
  <c r="L46" i="5"/>
  <c r="K46" i="5"/>
  <c r="S45" i="5"/>
  <c r="R45" i="5"/>
  <c r="Q45" i="5"/>
  <c r="P45" i="5"/>
  <c r="O45" i="5"/>
  <c r="N45" i="5"/>
  <c r="M45" i="5"/>
  <c r="L45" i="5"/>
  <c r="K45" i="5"/>
  <c r="S44" i="5"/>
  <c r="R44" i="5"/>
  <c r="Q44" i="5"/>
  <c r="P44" i="5"/>
  <c r="O44" i="5"/>
  <c r="N44" i="5"/>
  <c r="M44" i="5"/>
  <c r="L44" i="5"/>
  <c r="K44" i="5"/>
  <c r="S43" i="5"/>
  <c r="R43" i="5"/>
  <c r="Q43" i="5"/>
  <c r="P43" i="5"/>
  <c r="O43" i="5"/>
  <c r="N43" i="5"/>
  <c r="M43" i="5"/>
  <c r="L43" i="5"/>
  <c r="K43" i="5"/>
  <c r="S42" i="5"/>
  <c r="R42" i="5"/>
  <c r="Q42" i="5"/>
  <c r="P42" i="5"/>
  <c r="O42" i="5"/>
  <c r="N42" i="5"/>
  <c r="M42" i="5"/>
  <c r="L42" i="5"/>
  <c r="K42" i="5"/>
  <c r="S41" i="5"/>
  <c r="R41" i="5"/>
  <c r="Q41" i="5"/>
  <c r="P41" i="5"/>
  <c r="O41" i="5"/>
  <c r="N41" i="5"/>
  <c r="M41" i="5"/>
  <c r="L41" i="5"/>
  <c r="K41" i="5"/>
  <c r="S40" i="5"/>
  <c r="R40" i="5"/>
  <c r="Q40" i="5"/>
  <c r="P40" i="5"/>
  <c r="O40" i="5"/>
  <c r="N40" i="5"/>
  <c r="M40" i="5"/>
  <c r="L40" i="5"/>
  <c r="K40" i="5"/>
  <c r="S39" i="5"/>
  <c r="R39" i="5"/>
  <c r="Q39" i="5"/>
  <c r="P39" i="5"/>
  <c r="O39" i="5"/>
  <c r="N39" i="5"/>
  <c r="M39" i="5"/>
  <c r="L39" i="5"/>
  <c r="K39" i="5"/>
  <c r="S38" i="5"/>
  <c r="R38" i="5"/>
  <c r="Q38" i="5"/>
  <c r="P38" i="5"/>
  <c r="O38" i="5"/>
  <c r="N38" i="5"/>
  <c r="M38" i="5"/>
  <c r="L38" i="5"/>
  <c r="K38" i="5"/>
  <c r="S36" i="5"/>
  <c r="R36" i="5"/>
  <c r="Q36" i="5"/>
  <c r="P36" i="5"/>
  <c r="O36" i="5"/>
  <c r="N36" i="5"/>
  <c r="M36" i="5"/>
  <c r="L36" i="5"/>
  <c r="K36" i="5"/>
  <c r="S35" i="5"/>
  <c r="R35" i="5"/>
  <c r="Q35" i="5"/>
  <c r="P35" i="5"/>
  <c r="O35" i="5"/>
  <c r="N35" i="5"/>
  <c r="M35" i="5"/>
  <c r="L35" i="5"/>
  <c r="K35" i="5"/>
  <c r="S34" i="5"/>
  <c r="R34" i="5"/>
  <c r="Q34" i="5"/>
  <c r="P34" i="5"/>
  <c r="O34" i="5"/>
  <c r="N34" i="5"/>
  <c r="M34" i="5"/>
  <c r="L34" i="5"/>
  <c r="K34" i="5"/>
  <c r="S33" i="5"/>
  <c r="R33" i="5"/>
  <c r="Q33" i="5"/>
  <c r="P33" i="5"/>
  <c r="O33" i="5"/>
  <c r="N33" i="5"/>
  <c r="M33" i="5"/>
  <c r="L33" i="5"/>
  <c r="K33" i="5"/>
  <c r="S32" i="5"/>
  <c r="R32" i="5"/>
  <c r="Q32" i="5"/>
  <c r="P32" i="5"/>
  <c r="O32" i="5"/>
  <c r="N32" i="5"/>
  <c r="M32" i="5"/>
  <c r="L32" i="5"/>
  <c r="K32" i="5"/>
  <c r="S31" i="5"/>
  <c r="R31" i="5"/>
  <c r="Q31" i="5"/>
  <c r="P31" i="5"/>
  <c r="O31" i="5"/>
  <c r="N31" i="5"/>
  <c r="M31" i="5"/>
  <c r="L31" i="5"/>
  <c r="K31" i="5"/>
  <c r="S30" i="5"/>
  <c r="R30" i="5"/>
  <c r="Q30" i="5"/>
  <c r="P30" i="5"/>
  <c r="O30" i="5"/>
  <c r="N30" i="5"/>
  <c r="M30" i="5"/>
  <c r="L30" i="5"/>
  <c r="K30" i="5"/>
  <c r="S29" i="5"/>
  <c r="R29" i="5"/>
  <c r="Q29" i="5"/>
  <c r="P29" i="5"/>
  <c r="O29" i="5"/>
  <c r="N29" i="5"/>
  <c r="M29" i="5"/>
  <c r="L29" i="5"/>
  <c r="K29" i="5"/>
  <c r="S28" i="5"/>
  <c r="R28" i="5"/>
  <c r="Q28" i="5"/>
  <c r="P28" i="5"/>
  <c r="O28" i="5"/>
  <c r="N28" i="5"/>
  <c r="M28" i="5"/>
  <c r="L28" i="5"/>
  <c r="K28" i="5"/>
  <c r="S27" i="5"/>
  <c r="R27" i="5"/>
  <c r="Q27" i="5"/>
  <c r="P27" i="5"/>
  <c r="O27" i="5"/>
  <c r="N27" i="5"/>
  <c r="M27" i="5"/>
  <c r="L27" i="5"/>
  <c r="K27" i="5"/>
  <c r="S25" i="5"/>
  <c r="R25" i="5"/>
  <c r="Q25" i="5"/>
  <c r="P25" i="5"/>
  <c r="O25" i="5"/>
  <c r="N25" i="5"/>
  <c r="M25" i="5"/>
  <c r="L25" i="5"/>
  <c r="K25" i="5"/>
  <c r="S24" i="5"/>
  <c r="R24" i="5"/>
  <c r="Q24" i="5"/>
  <c r="P24" i="5"/>
  <c r="O24" i="5"/>
  <c r="N24" i="5"/>
  <c r="M24" i="5"/>
  <c r="L24" i="5"/>
  <c r="K24" i="5"/>
  <c r="S23" i="5"/>
  <c r="R23" i="5"/>
  <c r="Q23" i="5"/>
  <c r="P23" i="5"/>
  <c r="O23" i="5"/>
  <c r="N23" i="5"/>
  <c r="M23" i="5"/>
  <c r="L23" i="5"/>
  <c r="K23" i="5"/>
  <c r="S22" i="5"/>
  <c r="R22" i="5"/>
  <c r="Q22" i="5"/>
  <c r="P22" i="5"/>
  <c r="O22" i="5"/>
  <c r="N22" i="5"/>
  <c r="M22" i="5"/>
  <c r="L22" i="5"/>
  <c r="K22" i="5"/>
  <c r="S21" i="5"/>
  <c r="R21" i="5"/>
  <c r="Q21" i="5"/>
  <c r="P21" i="5"/>
  <c r="O21" i="5"/>
  <c r="N21" i="5"/>
  <c r="M21" i="5"/>
  <c r="L21" i="5"/>
  <c r="K21" i="5"/>
  <c r="S20" i="5"/>
  <c r="R20" i="5"/>
  <c r="Q20" i="5"/>
  <c r="P20" i="5"/>
  <c r="O20" i="5"/>
  <c r="N20" i="5"/>
  <c r="M20" i="5"/>
  <c r="L20" i="5"/>
  <c r="K20" i="5"/>
  <c r="S19" i="5"/>
  <c r="R19" i="5"/>
  <c r="Q19" i="5"/>
  <c r="P19" i="5"/>
  <c r="O19" i="5"/>
  <c r="N19" i="5"/>
  <c r="M19" i="5"/>
  <c r="L19" i="5"/>
  <c r="K19" i="5"/>
  <c r="S18" i="5"/>
  <c r="R18" i="5"/>
  <c r="Q18" i="5"/>
  <c r="P18" i="5"/>
  <c r="O18" i="5"/>
  <c r="N18" i="5"/>
  <c r="M18" i="5"/>
  <c r="L18" i="5"/>
  <c r="K18" i="5"/>
  <c r="S17" i="5"/>
  <c r="R17" i="5"/>
  <c r="Q17" i="5"/>
  <c r="P17" i="5"/>
  <c r="O17" i="5"/>
  <c r="N17" i="5"/>
  <c r="M17" i="5"/>
  <c r="L17" i="5"/>
  <c r="K17" i="5"/>
  <c r="S16" i="5"/>
  <c r="R16" i="5"/>
  <c r="Q16" i="5"/>
  <c r="P16" i="5"/>
  <c r="O16" i="5"/>
  <c r="N16" i="5"/>
  <c r="M16" i="5"/>
  <c r="L16" i="5"/>
  <c r="K16" i="5"/>
  <c r="S15" i="5"/>
  <c r="H15" i="5" s="1"/>
  <c r="R15" i="5"/>
  <c r="Q15" i="5"/>
  <c r="P15" i="5"/>
  <c r="D15" i="5" s="1"/>
  <c r="O15" i="5"/>
  <c r="N15" i="5"/>
  <c r="G15" i="5" s="1"/>
  <c r="M15" i="5"/>
  <c r="F15" i="5" s="1"/>
  <c r="L15" i="5"/>
  <c r="K15" i="5"/>
  <c r="S14" i="5"/>
  <c r="R14" i="5"/>
  <c r="Q14" i="5"/>
  <c r="P14" i="5"/>
  <c r="O14" i="5"/>
  <c r="N14" i="5"/>
  <c r="M14" i="5"/>
  <c r="L14" i="5"/>
  <c r="K14" i="5"/>
  <c r="S13" i="5"/>
  <c r="R13" i="5"/>
  <c r="Q13" i="5"/>
  <c r="P13" i="5"/>
  <c r="O13" i="5"/>
  <c r="N13" i="5"/>
  <c r="M13" i="5"/>
  <c r="L13" i="5"/>
  <c r="K13" i="5"/>
  <c r="S12" i="5"/>
  <c r="R12" i="5"/>
  <c r="Q12" i="5"/>
  <c r="P12" i="5"/>
  <c r="O12" i="5"/>
  <c r="N12" i="5"/>
  <c r="M12" i="5"/>
  <c r="L12" i="5"/>
  <c r="K12" i="5"/>
  <c r="S11" i="5"/>
  <c r="R11" i="5"/>
  <c r="Q11" i="5"/>
  <c r="P11" i="5"/>
  <c r="O11" i="5"/>
  <c r="N11" i="5"/>
  <c r="M11" i="5"/>
  <c r="L11" i="5"/>
  <c r="K11" i="5"/>
  <c r="S10" i="5"/>
  <c r="R10" i="5"/>
  <c r="Q10" i="5"/>
  <c r="P10" i="5"/>
  <c r="O10" i="5"/>
  <c r="N10" i="5"/>
  <c r="M10" i="5"/>
  <c r="L10" i="5"/>
  <c r="K10" i="5"/>
  <c r="S9" i="5"/>
  <c r="R9" i="5"/>
  <c r="Q9" i="5"/>
  <c r="P9" i="5"/>
  <c r="O9" i="5"/>
  <c r="N9" i="5"/>
  <c r="M9" i="5"/>
  <c r="L9" i="5"/>
  <c r="K9" i="5"/>
  <c r="S8" i="5"/>
  <c r="R8" i="5"/>
  <c r="Q8" i="5"/>
  <c r="P8" i="5"/>
  <c r="O8" i="5"/>
  <c r="N8" i="5"/>
  <c r="M8" i="5"/>
  <c r="L8" i="5"/>
  <c r="K8" i="5"/>
  <c r="S7" i="5"/>
  <c r="R7" i="5"/>
  <c r="Q7" i="5"/>
  <c r="P7" i="5"/>
  <c r="O7" i="5"/>
  <c r="N7" i="5"/>
  <c r="M7" i="5"/>
  <c r="L7" i="5"/>
  <c r="K7" i="5"/>
  <c r="S6" i="5"/>
  <c r="R6" i="5"/>
  <c r="Q6" i="5"/>
  <c r="P6" i="5"/>
  <c r="O6" i="5"/>
  <c r="N6" i="5"/>
  <c r="M6" i="5"/>
  <c r="L6" i="5"/>
  <c r="K6" i="5"/>
  <c r="S5" i="5"/>
  <c r="R5" i="5"/>
  <c r="Q5" i="5"/>
  <c r="P5" i="5"/>
  <c r="O5" i="5"/>
  <c r="N5" i="5"/>
  <c r="M5" i="5"/>
  <c r="L5" i="5"/>
  <c r="C15" i="5"/>
  <c r="E336" i="1"/>
  <c r="E335" i="1"/>
  <c r="E325" i="1"/>
  <c r="E324" i="1"/>
  <c r="E323" i="1"/>
  <c r="E322" i="1"/>
  <c r="E321" i="1"/>
  <c r="E320" i="1"/>
  <c r="E319" i="1"/>
  <c r="E318" i="1"/>
  <c r="E308" i="1"/>
  <c r="E307" i="1"/>
  <c r="E306" i="1"/>
  <c r="E305" i="1"/>
  <c r="E304" i="1"/>
  <c r="E303" i="1"/>
  <c r="E302" i="1"/>
  <c r="E301" i="1"/>
  <c r="E300" i="1"/>
  <c r="E299" i="1"/>
  <c r="E281" i="1"/>
  <c r="E271" i="1"/>
  <c r="E270" i="1"/>
  <c r="E269" i="1"/>
  <c r="E268" i="1"/>
  <c r="E267" i="1"/>
  <c r="E266" i="1"/>
  <c r="E265" i="1"/>
  <c r="E264" i="1"/>
  <c r="E254" i="1"/>
  <c r="E244" i="1"/>
  <c r="E243" i="1"/>
  <c r="E242" i="1"/>
  <c r="E241" i="1"/>
  <c r="E240" i="1"/>
  <c r="E239"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193" i="1"/>
  <c r="E192" i="1"/>
  <c r="E191" i="1"/>
  <c r="E190" i="1"/>
  <c r="E189" i="1"/>
  <c r="E188" i="1"/>
  <c r="E187" i="1"/>
  <c r="E177" i="1"/>
  <c r="E176" i="1"/>
  <c r="E175" i="1"/>
  <c r="E174" i="1"/>
  <c r="E173" i="1"/>
  <c r="E172" i="1"/>
  <c r="E171" i="1"/>
  <c r="E170" i="1"/>
  <c r="E169" i="1"/>
  <c r="E168" i="1"/>
  <c r="E167" i="1"/>
  <c r="E166" i="1"/>
  <c r="E165" i="1"/>
  <c r="E164" i="1"/>
  <c r="E163" i="1"/>
  <c r="E153" i="1"/>
  <c r="E152" i="1"/>
  <c r="E151" i="1"/>
  <c r="E150" i="1"/>
  <c r="E149" i="1"/>
  <c r="E139" i="1"/>
  <c r="E138" i="1"/>
  <c r="E137" i="1"/>
  <c r="E136" i="1"/>
  <c r="E135" i="1"/>
  <c r="E134" i="1"/>
  <c r="E133" i="1"/>
  <c r="E132" i="1"/>
  <c r="E131" i="1"/>
  <c r="E130" i="1"/>
  <c r="E129" i="1"/>
  <c r="E128" i="1"/>
  <c r="E127" i="1"/>
  <c r="E126" i="1"/>
  <c r="E125" i="1"/>
  <c r="E115" i="1"/>
  <c r="E114" i="1"/>
  <c r="E113" i="1"/>
  <c r="E103" i="1"/>
  <c r="E102" i="1"/>
  <c r="E92" i="1"/>
  <c r="E91" i="1"/>
  <c r="E81" i="1"/>
  <c r="E80" i="1"/>
  <c r="E79" i="1"/>
  <c r="E78" i="1"/>
  <c r="E77" i="1"/>
  <c r="E76" i="1"/>
  <c r="E66" i="1"/>
  <c r="E65" i="1"/>
  <c r="E64" i="1"/>
  <c r="E63" i="1"/>
  <c r="E53" i="1"/>
  <c r="E52" i="1"/>
  <c r="E42" i="1"/>
  <c r="E41" i="1"/>
  <c r="E40" i="1"/>
  <c r="E39" i="1"/>
  <c r="E38" i="1"/>
  <c r="E37" i="1"/>
  <c r="E36" i="1"/>
  <c r="E35" i="1"/>
  <c r="E34" i="1"/>
  <c r="E33" i="1"/>
  <c r="E32" i="1"/>
  <c r="E31" i="1"/>
  <c r="E30" i="1"/>
  <c r="E29" i="1"/>
  <c r="E28" i="1"/>
  <c r="E27" i="1"/>
  <c r="E26" i="1"/>
  <c r="E16" i="1"/>
  <c r="E15" i="1"/>
  <c r="E14" i="1"/>
  <c r="E13" i="1"/>
  <c r="E12" i="1"/>
  <c r="E11" i="1"/>
  <c r="E10" i="1"/>
  <c r="E9" i="1"/>
  <c r="E8" i="1"/>
  <c r="E212" i="4"/>
  <c r="E211" i="4"/>
  <c r="E210" i="4"/>
  <c r="E209" i="4"/>
  <c r="E208" i="4"/>
  <c r="E207" i="4"/>
  <c r="E206" i="4"/>
  <c r="E205" i="4"/>
  <c r="E204" i="4"/>
  <c r="E203" i="4"/>
  <c r="E202" i="4"/>
  <c r="E201" i="4"/>
  <c r="E200" i="4"/>
  <c r="E199" i="4"/>
  <c r="E198" i="4"/>
  <c r="E197" i="4"/>
  <c r="E196" i="4"/>
  <c r="E195" i="4"/>
  <c r="E194" i="4"/>
  <c r="E193" i="4"/>
  <c r="E192" i="4"/>
  <c r="E191" i="4"/>
  <c r="E190" i="4"/>
  <c r="E189" i="4"/>
  <c r="E179" i="4"/>
  <c r="E178" i="4"/>
  <c r="E177" i="4"/>
  <c r="E176" i="4"/>
  <c r="E175" i="4"/>
  <c r="E165" i="4"/>
  <c r="E164" i="4"/>
  <c r="E163" i="4"/>
  <c r="E162" i="4"/>
  <c r="E161" i="4"/>
  <c r="E160" i="4"/>
  <c r="E159" i="4"/>
  <c r="E158" i="4"/>
  <c r="E157" i="4"/>
  <c r="E147" i="4"/>
  <c r="E146" i="4"/>
  <c r="E145" i="4"/>
  <c r="E144" i="4"/>
  <c r="E119" i="4"/>
  <c r="E109" i="4"/>
  <c r="E108" i="4"/>
  <c r="E107" i="4"/>
  <c r="E97" i="4"/>
  <c r="E87" i="4"/>
  <c r="E70" i="4"/>
  <c r="E58" i="4"/>
  <c r="E48" i="4"/>
  <c r="E37" i="4"/>
  <c r="E26" i="4"/>
  <c r="E8" i="4"/>
  <c r="CL176" i="4"/>
  <c r="CC176" i="4"/>
  <c r="BT176" i="4"/>
  <c r="BK176" i="4"/>
  <c r="BB176" i="4"/>
  <c r="AS176" i="4"/>
  <c r="AM176" i="4"/>
  <c r="AG176" i="4"/>
  <c r="AA176" i="4"/>
  <c r="U176" i="4"/>
  <c r="O176" i="4"/>
  <c r="CL177" i="4"/>
  <c r="CC177" i="4"/>
  <c r="BT177" i="4"/>
  <c r="BK177" i="4"/>
  <c r="BB177" i="4"/>
  <c r="AS177" i="4"/>
  <c r="AM177" i="4"/>
  <c r="AG177" i="4"/>
  <c r="AA177" i="4"/>
  <c r="U177" i="4"/>
  <c r="O177" i="4"/>
  <c r="CL178" i="4"/>
  <c r="CC178" i="4"/>
  <c r="BT178" i="4"/>
  <c r="BK178" i="4"/>
  <c r="BB178" i="4"/>
  <c r="AS178" i="4"/>
  <c r="AM178" i="4"/>
  <c r="AG178" i="4"/>
  <c r="AA178" i="4"/>
  <c r="U178" i="4"/>
  <c r="O178" i="4"/>
  <c r="CL36" i="4"/>
  <c r="CC36" i="4"/>
  <c r="BT36" i="4"/>
  <c r="BK36" i="4"/>
  <c r="BB36" i="4"/>
  <c r="AS36" i="4"/>
  <c r="AM36" i="4"/>
  <c r="AG36" i="4"/>
  <c r="AA36" i="4"/>
  <c r="U36" i="4"/>
  <c r="O36" i="4"/>
  <c r="E36" i="4" s="1"/>
  <c r="CL37" i="4"/>
  <c r="CC37" i="4"/>
  <c r="BT37" i="4"/>
  <c r="BK37" i="4"/>
  <c r="BB37" i="4"/>
  <c r="AS37" i="4"/>
  <c r="AM37" i="4"/>
  <c r="AG37" i="4"/>
  <c r="AA37" i="4"/>
  <c r="U37" i="4"/>
  <c r="O37" i="4"/>
  <c r="I37" i="6" l="1"/>
  <c r="E157" i="6"/>
  <c r="I136" i="6"/>
  <c r="I59" i="6"/>
  <c r="I81" i="6"/>
  <c r="I125" i="6"/>
  <c r="I15" i="6"/>
  <c r="E147" i="6"/>
  <c r="E92" i="6"/>
  <c r="E114" i="6"/>
  <c r="I26" i="6"/>
  <c r="I48" i="6"/>
  <c r="I70" i="6"/>
  <c r="I92" i="6"/>
  <c r="I114" i="6"/>
  <c r="D157" i="6"/>
  <c r="E125" i="6"/>
  <c r="E136" i="6"/>
  <c r="D147" i="6"/>
  <c r="D136" i="6"/>
  <c r="D125" i="6"/>
  <c r="D114" i="6"/>
  <c r="E15" i="6"/>
  <c r="E81" i="6"/>
  <c r="E48" i="6"/>
  <c r="D92" i="6"/>
  <c r="E70" i="6"/>
  <c r="D81" i="6"/>
  <c r="E59" i="6"/>
  <c r="D70" i="6"/>
  <c r="E37" i="6"/>
  <c r="D59" i="6"/>
  <c r="D48" i="6"/>
  <c r="E26" i="6"/>
  <c r="D37" i="6"/>
  <c r="D26" i="6"/>
  <c r="D15" i="6"/>
  <c r="E158" i="5"/>
  <c r="E202" i="5"/>
  <c r="E191" i="5"/>
  <c r="E224" i="5"/>
  <c r="E125" i="5"/>
  <c r="E147" i="5"/>
  <c r="E169" i="5"/>
  <c r="E114" i="5"/>
  <c r="E103" i="5"/>
  <c r="E81" i="5"/>
  <c r="E70" i="5"/>
  <c r="E92" i="5"/>
  <c r="E48" i="5"/>
  <c r="E26" i="5"/>
  <c r="E59" i="5"/>
  <c r="E15" i="5"/>
  <c r="E37" i="5"/>
  <c r="CL108" i="4"/>
  <c r="CC108" i="4"/>
  <c r="BT108" i="4"/>
  <c r="BK108" i="4"/>
  <c r="BB108" i="4"/>
  <c r="AS108" i="4"/>
  <c r="CL210" i="4"/>
  <c r="CC210" i="4"/>
  <c r="BT210" i="4"/>
  <c r="BK210" i="4"/>
  <c r="BB210" i="4"/>
  <c r="AS210" i="4"/>
  <c r="AM210" i="4"/>
  <c r="AG210" i="4"/>
  <c r="AA210" i="4"/>
  <c r="U210" i="4"/>
  <c r="O210" i="4"/>
  <c r="CL211" i="4"/>
  <c r="CC211" i="4"/>
  <c r="BT211" i="4"/>
  <c r="BK211" i="4"/>
  <c r="BB211" i="4"/>
  <c r="AS211" i="4"/>
  <c r="AM211" i="4"/>
  <c r="AG211" i="4"/>
  <c r="AA211" i="4"/>
  <c r="U211" i="4"/>
  <c r="O211" i="4"/>
  <c r="CL209" i="4"/>
  <c r="CC209" i="4"/>
  <c r="BT209" i="4"/>
  <c r="BK209" i="4"/>
  <c r="BB209" i="4"/>
  <c r="AS209" i="4"/>
  <c r="AM209" i="4"/>
  <c r="AG209" i="4"/>
  <c r="AA209" i="4"/>
  <c r="U209" i="4"/>
  <c r="O209" i="4"/>
  <c r="BN308" i="1"/>
  <c r="BN307" i="1"/>
  <c r="BN306" i="1"/>
  <c r="BN305" i="1"/>
  <c r="BN304" i="1"/>
  <c r="BN303" i="1"/>
  <c r="BN302" i="1"/>
  <c r="BN301" i="1"/>
  <c r="BN300" i="1"/>
  <c r="BN299" i="1"/>
  <c r="BT308" i="1"/>
  <c r="BT307" i="1"/>
  <c r="BT306" i="1"/>
  <c r="BT305" i="1"/>
  <c r="BT304" i="1"/>
  <c r="BT303" i="1"/>
  <c r="BT302" i="1"/>
  <c r="BT301" i="1"/>
  <c r="BT300" i="1"/>
  <c r="BT299" i="1"/>
  <c r="AH164" i="1"/>
  <c r="BT189" i="1"/>
  <c r="BN189" i="1"/>
  <c r="BH189" i="1"/>
  <c r="BA189" i="1"/>
  <c r="AT189" i="1"/>
  <c r="AM189" i="1"/>
  <c r="AH189" i="1"/>
  <c r="AC189" i="1"/>
  <c r="X189" i="1"/>
  <c r="S189" i="1"/>
  <c r="N189" i="1"/>
  <c r="BT190" i="1"/>
  <c r="BN190" i="1"/>
  <c r="BH190" i="1"/>
  <c r="BA190" i="1"/>
  <c r="AT190" i="1"/>
  <c r="AM190" i="1"/>
  <c r="AH190" i="1"/>
  <c r="AC190" i="1"/>
  <c r="X190" i="1"/>
  <c r="S190" i="1"/>
  <c r="N190" i="1"/>
  <c r="BT191" i="1"/>
  <c r="BN191" i="1"/>
  <c r="BH191" i="1"/>
  <c r="BA191" i="1"/>
  <c r="AT191" i="1"/>
  <c r="AM191" i="1"/>
  <c r="AH191" i="1"/>
  <c r="AC191" i="1"/>
  <c r="X191" i="1"/>
  <c r="S191" i="1"/>
  <c r="N191" i="1"/>
  <c r="BT192" i="1"/>
  <c r="BN192" i="1"/>
  <c r="BH192" i="1"/>
  <c r="BA192" i="1"/>
  <c r="AT192" i="1"/>
  <c r="AM192" i="1"/>
  <c r="AH192" i="1"/>
  <c r="AC192" i="1"/>
  <c r="X192" i="1"/>
  <c r="S192" i="1"/>
  <c r="N192" i="1"/>
  <c r="BT40" i="1"/>
  <c r="BN40" i="1"/>
  <c r="BH40" i="1"/>
  <c r="BA40" i="1"/>
  <c r="AT40" i="1"/>
  <c r="AM40" i="1"/>
  <c r="AH40" i="1"/>
  <c r="AC40" i="1"/>
  <c r="X40" i="1"/>
  <c r="S40" i="1"/>
  <c r="N40" i="1"/>
  <c r="BT41" i="1"/>
  <c r="BN41" i="1"/>
  <c r="BH41" i="1"/>
  <c r="BA41" i="1"/>
  <c r="AT41" i="1"/>
  <c r="AM41" i="1"/>
  <c r="AH41" i="1"/>
  <c r="AC41" i="1"/>
  <c r="X41" i="1"/>
  <c r="S41" i="1"/>
  <c r="N41" i="1"/>
  <c r="BT114" i="1"/>
  <c r="BN114" i="1"/>
  <c r="BH114" i="1"/>
  <c r="BA114" i="1"/>
  <c r="AT114" i="1"/>
  <c r="AM114" i="1"/>
  <c r="BH306" i="1"/>
  <c r="BA306" i="1"/>
  <c r="AT306" i="1"/>
  <c r="AM306" i="1"/>
  <c r="AH306" i="1"/>
  <c r="AC306" i="1"/>
  <c r="X306" i="1"/>
  <c r="S306" i="1"/>
  <c r="N306" i="1"/>
  <c r="BH307" i="1"/>
  <c r="BA307" i="1"/>
  <c r="AT307" i="1"/>
  <c r="AM307" i="1"/>
  <c r="AH307" i="1"/>
  <c r="AC307" i="1"/>
  <c r="X307" i="1"/>
  <c r="S307" i="1"/>
  <c r="N307" i="1"/>
  <c r="BH305" i="1"/>
  <c r="BA305" i="1"/>
  <c r="AT305" i="1"/>
  <c r="AM305" i="1"/>
  <c r="AH305" i="1"/>
  <c r="AC305" i="1"/>
  <c r="X305" i="1"/>
  <c r="S305" i="1"/>
  <c r="N305" i="1"/>
  <c r="BT270" i="1"/>
  <c r="BN270" i="1"/>
  <c r="BH270" i="1"/>
  <c r="BA270" i="1"/>
  <c r="AT270" i="1"/>
  <c r="AM270" i="1"/>
  <c r="AH270" i="1"/>
  <c r="AC270" i="1"/>
  <c r="X270" i="1"/>
  <c r="S270" i="1"/>
  <c r="N270" i="1"/>
  <c r="BT244" i="1"/>
  <c r="BT243" i="1"/>
  <c r="BT242" i="1"/>
  <c r="BT241" i="1"/>
  <c r="BT240" i="1"/>
  <c r="BT239" i="1"/>
  <c r="BN244" i="1"/>
  <c r="BN243" i="1"/>
  <c r="BN242" i="1"/>
  <c r="BN241" i="1"/>
  <c r="BN240" i="1"/>
  <c r="BN239" i="1"/>
  <c r="BH243" i="1"/>
  <c r="BA243" i="1"/>
  <c r="AT243" i="1"/>
  <c r="AM243" i="1"/>
  <c r="AH243" i="1"/>
  <c r="AC243" i="1"/>
  <c r="X243" i="1"/>
  <c r="S243" i="1"/>
  <c r="N243" i="1"/>
  <c r="BS232" i="1"/>
  <c r="BR232" i="1"/>
  <c r="BQ232" i="1"/>
  <c r="BP232" i="1"/>
  <c r="BO232" i="1"/>
  <c r="BM232" i="1"/>
  <c r="BL232" i="1"/>
  <c r="BK232" i="1"/>
  <c r="BJ232" i="1"/>
  <c r="BI232" i="1"/>
  <c r="BG232" i="1"/>
  <c r="BF232" i="1"/>
  <c r="BE232" i="1"/>
  <c r="BD232" i="1"/>
  <c r="BC232" i="1"/>
  <c r="BB232" i="1"/>
  <c r="AZ232" i="1"/>
  <c r="AY232" i="1"/>
  <c r="AX232" i="1"/>
  <c r="AW232" i="1"/>
  <c r="AV232" i="1"/>
  <c r="AU232" i="1"/>
  <c r="AS232" i="1"/>
  <c r="AR232" i="1"/>
  <c r="AQ232" i="1"/>
  <c r="AP232" i="1"/>
  <c r="AO232" i="1"/>
  <c r="AN232" i="1"/>
  <c r="AL232" i="1"/>
  <c r="AK232" i="1"/>
  <c r="AJ232" i="1"/>
  <c r="AI232" i="1"/>
  <c r="AG232" i="1"/>
  <c r="AF232" i="1"/>
  <c r="AE232" i="1"/>
  <c r="AD232" i="1"/>
  <c r="AB232" i="1"/>
  <c r="AA232" i="1"/>
  <c r="Z232" i="1"/>
  <c r="Y232" i="1"/>
  <c r="W232" i="1"/>
  <c r="V232" i="1"/>
  <c r="U232" i="1"/>
  <c r="T232" i="1"/>
  <c r="R232" i="1"/>
  <c r="Q232" i="1"/>
  <c r="P232" i="1"/>
  <c r="O232" i="1"/>
  <c r="M232" i="1"/>
  <c r="L232" i="1"/>
  <c r="K232" i="1"/>
  <c r="J232" i="1"/>
  <c r="BM230" i="1"/>
  <c r="BL230" i="1"/>
  <c r="BK230" i="1"/>
  <c r="BJ230" i="1"/>
  <c r="BI230" i="1"/>
  <c r="BG230" i="1"/>
  <c r="BF230" i="1"/>
  <c r="BE230" i="1"/>
  <c r="BD230" i="1"/>
  <c r="BC230" i="1"/>
  <c r="BB230" i="1"/>
  <c r="AZ230" i="1"/>
  <c r="AY230" i="1"/>
  <c r="AX230" i="1"/>
  <c r="AW230" i="1"/>
  <c r="AV230" i="1"/>
  <c r="AU230" i="1"/>
  <c r="AS230" i="1"/>
  <c r="AR230" i="1"/>
  <c r="AQ230" i="1"/>
  <c r="AP230" i="1"/>
  <c r="AO230" i="1"/>
  <c r="AN230" i="1"/>
  <c r="AL230" i="1"/>
  <c r="AK230" i="1"/>
  <c r="AJ230" i="1"/>
  <c r="AI230" i="1"/>
  <c r="AG230" i="1"/>
  <c r="AF230" i="1"/>
  <c r="AE230" i="1"/>
  <c r="AD230" i="1"/>
  <c r="AB230" i="1"/>
  <c r="AA230" i="1"/>
  <c r="Z230" i="1"/>
  <c r="Y230" i="1"/>
  <c r="W230" i="1"/>
  <c r="V230" i="1"/>
  <c r="U230" i="1"/>
  <c r="T230" i="1"/>
  <c r="R230" i="1"/>
  <c r="Q230" i="1"/>
  <c r="P230" i="1"/>
  <c r="O230" i="1"/>
  <c r="M230" i="1"/>
  <c r="L230" i="1"/>
  <c r="K230" i="1"/>
  <c r="J230" i="1"/>
  <c r="BO230" i="1"/>
  <c r="BP230" i="1"/>
  <c r="BQ230" i="1"/>
  <c r="BR230" i="1"/>
  <c r="BS230" i="1"/>
  <c r="BT229" i="1"/>
  <c r="BT228" i="1"/>
  <c r="BT227" i="1"/>
  <c r="BT245" i="1" l="1"/>
  <c r="CL234" i="4"/>
  <c r="CL218" i="4"/>
  <c r="CK218" i="4"/>
  <c r="CJ218" i="4"/>
  <c r="CI218" i="4"/>
  <c r="CH218" i="4"/>
  <c r="CG218" i="4"/>
  <c r="CF218" i="4"/>
  <c r="CE218" i="4"/>
  <c r="CD218" i="4"/>
  <c r="CK215" i="4"/>
  <c r="CK233" i="4" s="1"/>
  <c r="CJ215" i="4"/>
  <c r="CJ233" i="4" s="1"/>
  <c r="CI215" i="4"/>
  <c r="CI233" i="4" s="1"/>
  <c r="CH215" i="4"/>
  <c r="CH233" i="4" s="1"/>
  <c r="CG215" i="4"/>
  <c r="CG233" i="4" s="1"/>
  <c r="CF215" i="4"/>
  <c r="CF233" i="4" s="1"/>
  <c r="CE215" i="4"/>
  <c r="CE233" i="4" s="1"/>
  <c r="CD215" i="4"/>
  <c r="CD233" i="4" s="1"/>
  <c r="CK213" i="4"/>
  <c r="CJ213" i="4"/>
  <c r="CI213" i="4"/>
  <c r="CH213" i="4"/>
  <c r="CG213" i="4"/>
  <c r="CF213" i="4"/>
  <c r="CE213" i="4"/>
  <c r="CD213" i="4"/>
  <c r="CL212" i="4"/>
  <c r="CL208" i="4"/>
  <c r="CL207" i="4"/>
  <c r="CL206" i="4"/>
  <c r="CL205" i="4"/>
  <c r="CL204" i="4"/>
  <c r="CL203" i="4"/>
  <c r="CL202" i="4"/>
  <c r="CL201" i="4"/>
  <c r="CL200" i="4"/>
  <c r="CL199" i="4"/>
  <c r="CL198" i="4"/>
  <c r="CL197" i="4"/>
  <c r="CL196" i="4"/>
  <c r="CL195" i="4"/>
  <c r="CL194" i="4"/>
  <c r="CL193" i="4"/>
  <c r="CL192" i="4"/>
  <c r="CL191" i="4"/>
  <c r="CL190" i="4"/>
  <c r="CL189" i="4"/>
  <c r="CK182" i="4"/>
  <c r="CK232" i="4" s="1"/>
  <c r="CJ182" i="4"/>
  <c r="CJ232" i="4" s="1"/>
  <c r="CI182" i="4"/>
  <c r="CI232" i="4" s="1"/>
  <c r="CH182" i="4"/>
  <c r="CH232" i="4" s="1"/>
  <c r="CG182" i="4"/>
  <c r="CG232" i="4" s="1"/>
  <c r="CF182" i="4"/>
  <c r="CF232" i="4" s="1"/>
  <c r="CE182" i="4"/>
  <c r="CE232" i="4" s="1"/>
  <c r="CD182" i="4"/>
  <c r="CD232" i="4" s="1"/>
  <c r="CK180" i="4"/>
  <c r="CJ180" i="4"/>
  <c r="CI180" i="4"/>
  <c r="CH180" i="4"/>
  <c r="CG180" i="4"/>
  <c r="CF180" i="4"/>
  <c r="CE180" i="4"/>
  <c r="CD180" i="4"/>
  <c r="CL179" i="4"/>
  <c r="CL175" i="4"/>
  <c r="CK168" i="4"/>
  <c r="CK231" i="4" s="1"/>
  <c r="CJ168" i="4"/>
  <c r="CJ231" i="4" s="1"/>
  <c r="CI168" i="4"/>
  <c r="CI231" i="4" s="1"/>
  <c r="CH168" i="4"/>
  <c r="CH231" i="4" s="1"/>
  <c r="CG168" i="4"/>
  <c r="CG231" i="4" s="1"/>
  <c r="CF168" i="4"/>
  <c r="CF231" i="4" s="1"/>
  <c r="CE168" i="4"/>
  <c r="CE231" i="4" s="1"/>
  <c r="CD168" i="4"/>
  <c r="CD231" i="4" s="1"/>
  <c r="CK166" i="4"/>
  <c r="CJ166" i="4"/>
  <c r="CI166" i="4"/>
  <c r="CH166" i="4"/>
  <c r="CG166" i="4"/>
  <c r="CF166" i="4"/>
  <c r="CE166" i="4"/>
  <c r="CD166" i="4"/>
  <c r="CL165" i="4"/>
  <c r="CL164" i="4"/>
  <c r="CL168" i="4" s="1"/>
  <c r="CL231" i="4" s="1"/>
  <c r="CL163" i="4"/>
  <c r="CL162" i="4"/>
  <c r="CL161" i="4"/>
  <c r="CL160" i="4"/>
  <c r="CL159" i="4"/>
  <c r="CL158" i="4"/>
  <c r="CL157" i="4"/>
  <c r="CL150" i="4"/>
  <c r="CL230" i="4" s="1"/>
  <c r="CK150" i="4"/>
  <c r="CK230" i="4" s="1"/>
  <c r="CJ150" i="4"/>
  <c r="CJ230" i="4" s="1"/>
  <c r="CI150" i="4"/>
  <c r="CI230" i="4" s="1"/>
  <c r="CH150" i="4"/>
  <c r="CH230" i="4" s="1"/>
  <c r="CG150" i="4"/>
  <c r="CG230" i="4" s="1"/>
  <c r="CF150" i="4"/>
  <c r="CF230" i="4" s="1"/>
  <c r="CE150" i="4"/>
  <c r="CE230" i="4" s="1"/>
  <c r="CD150" i="4"/>
  <c r="CD230" i="4" s="1"/>
  <c r="CK148" i="4"/>
  <c r="CJ148" i="4"/>
  <c r="CI148" i="4"/>
  <c r="CH148" i="4"/>
  <c r="CG148" i="4"/>
  <c r="CF148" i="4"/>
  <c r="CE148" i="4"/>
  <c r="CD148" i="4"/>
  <c r="CL147" i="4"/>
  <c r="CL146" i="4"/>
  <c r="CL145" i="4"/>
  <c r="CL144" i="4"/>
  <c r="CK137" i="4"/>
  <c r="CK229" i="4" s="1"/>
  <c r="Q103" i="6" s="1"/>
  <c r="H103" i="6" s="1"/>
  <c r="CJ137" i="4"/>
  <c r="CJ229" i="4" s="1"/>
  <c r="P103" i="6" s="1"/>
  <c r="G103" i="6" s="1"/>
  <c r="CI137" i="4"/>
  <c r="CI229" i="4" s="1"/>
  <c r="O103" i="6" s="1"/>
  <c r="F103" i="6" s="1"/>
  <c r="CH137" i="4"/>
  <c r="CH229" i="4" s="1"/>
  <c r="V103" i="6" s="1"/>
  <c r="CG137" i="4"/>
  <c r="CG229" i="4" s="1"/>
  <c r="U103" i="6" s="1"/>
  <c r="CF137" i="4"/>
  <c r="CF229" i="4" s="1"/>
  <c r="T103" i="6" s="1"/>
  <c r="CE137" i="4"/>
  <c r="CE229" i="4" s="1"/>
  <c r="S103" i="6" s="1"/>
  <c r="CD137" i="4"/>
  <c r="CD229" i="4" s="1"/>
  <c r="R103" i="6" s="1"/>
  <c r="CK135" i="4"/>
  <c r="CJ135" i="4"/>
  <c r="CI135" i="4"/>
  <c r="CH135" i="4"/>
  <c r="CG135" i="4"/>
  <c r="CF135" i="4"/>
  <c r="CE135" i="4"/>
  <c r="CD135" i="4"/>
  <c r="CL134" i="4"/>
  <c r="CL132" i="4"/>
  <c r="CL131" i="4"/>
  <c r="CL130" i="4"/>
  <c r="CL129" i="4"/>
  <c r="CL128" i="4"/>
  <c r="CL127" i="4"/>
  <c r="CL126" i="4"/>
  <c r="CL125" i="4"/>
  <c r="CL124" i="4"/>
  <c r="CL123" i="4"/>
  <c r="CL122" i="4"/>
  <c r="CL121" i="4"/>
  <c r="CL120" i="4"/>
  <c r="CL119" i="4"/>
  <c r="CK112" i="4"/>
  <c r="CK228" i="4" s="1"/>
  <c r="CJ112" i="4"/>
  <c r="CJ228" i="4" s="1"/>
  <c r="CI112" i="4"/>
  <c r="CI228" i="4" s="1"/>
  <c r="CH112" i="4"/>
  <c r="CH228" i="4" s="1"/>
  <c r="CG112" i="4"/>
  <c r="CG228" i="4" s="1"/>
  <c r="CF112" i="4"/>
  <c r="CF228" i="4" s="1"/>
  <c r="CE112" i="4"/>
  <c r="CE228" i="4" s="1"/>
  <c r="CD112" i="4"/>
  <c r="CD228" i="4" s="1"/>
  <c r="CK110" i="4"/>
  <c r="CJ110" i="4"/>
  <c r="CI110" i="4"/>
  <c r="CH110" i="4"/>
  <c r="CG110" i="4"/>
  <c r="CF110" i="4"/>
  <c r="CE110" i="4"/>
  <c r="CD110" i="4"/>
  <c r="CL109" i="4"/>
  <c r="CL112" i="4" s="1"/>
  <c r="CL228" i="4" s="1"/>
  <c r="CL107" i="4"/>
  <c r="CL100" i="4"/>
  <c r="CL227" i="4" s="1"/>
  <c r="CK100" i="4"/>
  <c r="CK227" i="4" s="1"/>
  <c r="CJ100" i="4"/>
  <c r="CJ227" i="4" s="1"/>
  <c r="CI100" i="4"/>
  <c r="CI227" i="4" s="1"/>
  <c r="CH100" i="4"/>
  <c r="CH227" i="4" s="1"/>
  <c r="CG100" i="4"/>
  <c r="CG227" i="4" s="1"/>
  <c r="CF100" i="4"/>
  <c r="CF227" i="4" s="1"/>
  <c r="CE100" i="4"/>
  <c r="CE227" i="4" s="1"/>
  <c r="CD100" i="4"/>
  <c r="CD227" i="4" s="1"/>
  <c r="CL90" i="4"/>
  <c r="CL226" i="4" s="1"/>
  <c r="CK90" i="4"/>
  <c r="CK226" i="4" s="1"/>
  <c r="CJ90" i="4"/>
  <c r="CJ226" i="4" s="1"/>
  <c r="CI90" i="4"/>
  <c r="CI226" i="4" s="1"/>
  <c r="CH90" i="4"/>
  <c r="CH226" i="4" s="1"/>
  <c r="CG90" i="4"/>
  <c r="CG226" i="4" s="1"/>
  <c r="CF90" i="4"/>
  <c r="CF226" i="4" s="1"/>
  <c r="CE90" i="4"/>
  <c r="CE226" i="4" s="1"/>
  <c r="CD90" i="4"/>
  <c r="CD226" i="4" s="1"/>
  <c r="CK88" i="4"/>
  <c r="CJ88" i="4"/>
  <c r="CI88" i="4"/>
  <c r="CH88" i="4"/>
  <c r="CG88" i="4"/>
  <c r="CF88" i="4"/>
  <c r="CE88" i="4"/>
  <c r="CD88" i="4"/>
  <c r="CL87" i="4"/>
  <c r="CL88" i="4" s="1"/>
  <c r="CL80" i="4"/>
  <c r="CL225" i="4" s="1"/>
  <c r="CK80" i="4"/>
  <c r="CK225" i="4" s="1"/>
  <c r="CJ80" i="4"/>
  <c r="CJ225" i="4" s="1"/>
  <c r="CI80" i="4"/>
  <c r="CI225" i="4" s="1"/>
  <c r="CH80" i="4"/>
  <c r="CH225" i="4" s="1"/>
  <c r="CG80" i="4"/>
  <c r="CG225" i="4" s="1"/>
  <c r="CF80" i="4"/>
  <c r="CF225" i="4" s="1"/>
  <c r="CE80" i="4"/>
  <c r="CE225" i="4" s="1"/>
  <c r="CD80" i="4"/>
  <c r="CD225" i="4" s="1"/>
  <c r="CK63" i="4"/>
  <c r="CK224" i="4" s="1"/>
  <c r="CJ63" i="4"/>
  <c r="CJ224" i="4" s="1"/>
  <c r="CI63" i="4"/>
  <c r="CI224" i="4" s="1"/>
  <c r="CH63" i="4"/>
  <c r="CH224" i="4" s="1"/>
  <c r="CG63" i="4"/>
  <c r="CG224" i="4" s="1"/>
  <c r="CF63" i="4"/>
  <c r="CF224" i="4" s="1"/>
  <c r="CE63" i="4"/>
  <c r="CE224" i="4" s="1"/>
  <c r="CD63" i="4"/>
  <c r="CD224" i="4" s="1"/>
  <c r="CK61" i="4"/>
  <c r="CJ61" i="4"/>
  <c r="CI61" i="4"/>
  <c r="CH61" i="4"/>
  <c r="CG61" i="4"/>
  <c r="CF61" i="4"/>
  <c r="CE61" i="4"/>
  <c r="CD61" i="4"/>
  <c r="CL60" i="4"/>
  <c r="CL59" i="4"/>
  <c r="CL58" i="4"/>
  <c r="CK51" i="4"/>
  <c r="CK223" i="4" s="1"/>
  <c r="CJ51" i="4"/>
  <c r="CJ223" i="4" s="1"/>
  <c r="CI51" i="4"/>
  <c r="CI223" i="4" s="1"/>
  <c r="CH51" i="4"/>
  <c r="CH223" i="4" s="1"/>
  <c r="CG51" i="4"/>
  <c r="CG223" i="4" s="1"/>
  <c r="CF51" i="4"/>
  <c r="CF223" i="4" s="1"/>
  <c r="CE51" i="4"/>
  <c r="CE223" i="4" s="1"/>
  <c r="CD51" i="4"/>
  <c r="CD223" i="4" s="1"/>
  <c r="CK49" i="4"/>
  <c r="CJ49" i="4"/>
  <c r="CI49" i="4"/>
  <c r="CH49" i="4"/>
  <c r="CG49" i="4"/>
  <c r="CF49" i="4"/>
  <c r="CE49" i="4"/>
  <c r="CD49" i="4"/>
  <c r="CL48" i="4"/>
  <c r="CL51" i="4" s="1"/>
  <c r="CL223" i="4" s="1"/>
  <c r="CK41" i="4"/>
  <c r="CK222" i="4" s="1"/>
  <c r="CJ41" i="4"/>
  <c r="CJ222" i="4" s="1"/>
  <c r="CI41" i="4"/>
  <c r="CI222" i="4" s="1"/>
  <c r="CH41" i="4"/>
  <c r="CH222" i="4" s="1"/>
  <c r="CG41" i="4"/>
  <c r="CG222" i="4" s="1"/>
  <c r="CF41" i="4"/>
  <c r="CF222" i="4" s="1"/>
  <c r="CE41" i="4"/>
  <c r="CE222" i="4" s="1"/>
  <c r="CD41" i="4"/>
  <c r="CD222" i="4" s="1"/>
  <c r="CK39" i="4"/>
  <c r="CJ39" i="4"/>
  <c r="CI39" i="4"/>
  <c r="CH39" i="4"/>
  <c r="CG39" i="4"/>
  <c r="CF39" i="4"/>
  <c r="CE39" i="4"/>
  <c r="CD39" i="4"/>
  <c r="CL38" i="4"/>
  <c r="CL35" i="4"/>
  <c r="CL34" i="4"/>
  <c r="CL33" i="4"/>
  <c r="CL32" i="4"/>
  <c r="CL31" i="4"/>
  <c r="CL30" i="4"/>
  <c r="CL29" i="4"/>
  <c r="CL28" i="4"/>
  <c r="CL27" i="4"/>
  <c r="CL26" i="4"/>
  <c r="CL19" i="4"/>
  <c r="CL221" i="4" s="1"/>
  <c r="W15" i="6" s="1"/>
  <c r="J15" i="6" s="1"/>
  <c r="CK19" i="4"/>
  <c r="CK221" i="4" s="1"/>
  <c r="CJ19" i="4"/>
  <c r="CJ221" i="4" s="1"/>
  <c r="CI19" i="4"/>
  <c r="CI221" i="4" s="1"/>
  <c r="CH19" i="4"/>
  <c r="CH221" i="4" s="1"/>
  <c r="CG19" i="4"/>
  <c r="CG221" i="4" s="1"/>
  <c r="CF19" i="4"/>
  <c r="CF221" i="4" s="1"/>
  <c r="CE19" i="4"/>
  <c r="CE221" i="4" s="1"/>
  <c r="CD19" i="4"/>
  <c r="CD221" i="4" s="1"/>
  <c r="CK17" i="4"/>
  <c r="CJ17" i="4"/>
  <c r="CI17" i="4"/>
  <c r="CH17" i="4"/>
  <c r="CG17" i="4"/>
  <c r="CF17" i="4"/>
  <c r="CE17" i="4"/>
  <c r="CD17" i="4"/>
  <c r="CL16" i="4"/>
  <c r="CL15" i="4"/>
  <c r="CL14" i="4"/>
  <c r="CL13" i="4"/>
  <c r="CL12" i="4"/>
  <c r="CL11" i="4"/>
  <c r="CL10" i="4"/>
  <c r="CL9" i="4"/>
  <c r="CL8" i="4"/>
  <c r="G362" i="1"/>
  <c r="BT342" i="1"/>
  <c r="BS342" i="1"/>
  <c r="BR342" i="1"/>
  <c r="BQ342" i="1"/>
  <c r="BP342" i="1"/>
  <c r="BO342" i="1"/>
  <c r="BS339" i="1"/>
  <c r="BS365" i="1" s="1"/>
  <c r="BR339" i="1"/>
  <c r="BR365" i="1" s="1"/>
  <c r="BQ339" i="1"/>
  <c r="BQ365" i="1" s="1"/>
  <c r="BP339" i="1"/>
  <c r="BP365" i="1" s="1"/>
  <c r="BO339" i="1"/>
  <c r="BO365" i="1" s="1"/>
  <c r="BS337" i="1"/>
  <c r="BR337" i="1"/>
  <c r="BQ337" i="1"/>
  <c r="BP337" i="1"/>
  <c r="BO337" i="1"/>
  <c r="BT335" i="1"/>
  <c r="BT339" i="1" s="1"/>
  <c r="BT365" i="1" s="1"/>
  <c r="BS328" i="1"/>
  <c r="BS364" i="1" s="1"/>
  <c r="BR328" i="1"/>
  <c r="BR364" i="1" s="1"/>
  <c r="BQ328" i="1"/>
  <c r="BQ364" i="1" s="1"/>
  <c r="BP328" i="1"/>
  <c r="BP364" i="1" s="1"/>
  <c r="BO328" i="1"/>
  <c r="BO364" i="1" s="1"/>
  <c r="BS326" i="1"/>
  <c r="BR326" i="1"/>
  <c r="BQ326" i="1"/>
  <c r="BP326" i="1"/>
  <c r="BO326" i="1"/>
  <c r="BT325" i="1"/>
  <c r="BT324" i="1"/>
  <c r="BT323" i="1"/>
  <c r="BT322" i="1"/>
  <c r="BT321" i="1"/>
  <c r="BT320" i="1"/>
  <c r="BT319" i="1"/>
  <c r="BT318" i="1"/>
  <c r="BS311" i="1"/>
  <c r="BS363" i="1" s="1"/>
  <c r="BR311" i="1"/>
  <c r="BR363" i="1" s="1"/>
  <c r="BQ311" i="1"/>
  <c r="BQ363" i="1" s="1"/>
  <c r="BP311" i="1"/>
  <c r="BP363" i="1" s="1"/>
  <c r="BO311" i="1"/>
  <c r="BO363" i="1" s="1"/>
  <c r="BS309" i="1"/>
  <c r="BR309" i="1"/>
  <c r="BQ309" i="1"/>
  <c r="BP309" i="1"/>
  <c r="BO309" i="1"/>
  <c r="BT284" i="1"/>
  <c r="BT361" i="1" s="1"/>
  <c r="BS284" i="1"/>
  <c r="BS361" i="1" s="1"/>
  <c r="BR284" i="1"/>
  <c r="BR361" i="1" s="1"/>
  <c r="BQ284" i="1"/>
  <c r="BQ361" i="1" s="1"/>
  <c r="BP284" i="1"/>
  <c r="BP361" i="1" s="1"/>
  <c r="BO284" i="1"/>
  <c r="BO361" i="1" s="1"/>
  <c r="BS274" i="1"/>
  <c r="BS360" i="1" s="1"/>
  <c r="BR274" i="1"/>
  <c r="BR360" i="1" s="1"/>
  <c r="BQ274" i="1"/>
  <c r="BQ360" i="1" s="1"/>
  <c r="BP274" i="1"/>
  <c r="BP360" i="1" s="1"/>
  <c r="BO274" i="1"/>
  <c r="BO360" i="1" s="1"/>
  <c r="BS272" i="1"/>
  <c r="BR272" i="1"/>
  <c r="BQ272" i="1"/>
  <c r="BP272" i="1"/>
  <c r="BO272" i="1"/>
  <c r="BT271" i="1"/>
  <c r="BT269" i="1"/>
  <c r="BT268" i="1"/>
  <c r="BT267" i="1"/>
  <c r="BT266" i="1"/>
  <c r="BT265" i="1"/>
  <c r="BT264" i="1"/>
  <c r="BT257" i="1"/>
  <c r="BT359" i="1" s="1"/>
  <c r="BS257" i="1"/>
  <c r="BS359" i="1" s="1"/>
  <c r="BR257" i="1"/>
  <c r="BR359" i="1" s="1"/>
  <c r="BQ257" i="1"/>
  <c r="BQ359" i="1" s="1"/>
  <c r="BP257" i="1"/>
  <c r="BP359" i="1" s="1"/>
  <c r="BO257" i="1"/>
  <c r="BO359" i="1" s="1"/>
  <c r="BS247" i="1"/>
  <c r="BS358" i="1" s="1"/>
  <c r="BR247" i="1"/>
  <c r="BR358" i="1" s="1"/>
  <c r="BQ247" i="1"/>
  <c r="BQ358" i="1" s="1"/>
  <c r="BP247" i="1"/>
  <c r="BP358" i="1" s="1"/>
  <c r="BO247" i="1"/>
  <c r="BO358" i="1" s="1"/>
  <c r="BS245" i="1"/>
  <c r="BR245" i="1"/>
  <c r="BQ245" i="1"/>
  <c r="BP245" i="1"/>
  <c r="BO245" i="1"/>
  <c r="BT247" i="1"/>
  <c r="BT358" i="1" s="1"/>
  <c r="BS357" i="1"/>
  <c r="BR357" i="1"/>
  <c r="BQ357" i="1"/>
  <c r="BP357" i="1"/>
  <c r="BO357" i="1"/>
  <c r="BT226" i="1"/>
  <c r="BT225" i="1"/>
  <c r="BT224" i="1"/>
  <c r="BT223" i="1"/>
  <c r="BT222" i="1"/>
  <c r="BT221" i="1"/>
  <c r="BT220" i="1"/>
  <c r="BT219" i="1"/>
  <c r="BT218" i="1"/>
  <c r="BT217" i="1"/>
  <c r="BT216" i="1"/>
  <c r="BT214" i="1"/>
  <c r="BT213" i="1"/>
  <c r="BT212" i="1"/>
  <c r="BT211" i="1"/>
  <c r="BT210" i="1"/>
  <c r="BT209" i="1"/>
  <c r="BT208" i="1"/>
  <c r="BT207" i="1"/>
  <c r="BT206" i="1"/>
  <c r="BT205" i="1"/>
  <c r="BT204" i="1"/>
  <c r="BT203" i="1"/>
  <c r="BS196" i="1"/>
  <c r="BS356" i="1" s="1"/>
  <c r="BR196" i="1"/>
  <c r="BR356" i="1" s="1"/>
  <c r="BQ196" i="1"/>
  <c r="BQ356" i="1" s="1"/>
  <c r="BP196" i="1"/>
  <c r="BP356" i="1" s="1"/>
  <c r="BO196" i="1"/>
  <c r="BO356" i="1" s="1"/>
  <c r="BS194" i="1"/>
  <c r="BR194" i="1"/>
  <c r="BQ194" i="1"/>
  <c r="BP194" i="1"/>
  <c r="BO194" i="1"/>
  <c r="BT193" i="1"/>
  <c r="BT188" i="1"/>
  <c r="BT187" i="1"/>
  <c r="BS180" i="1"/>
  <c r="BS355" i="1" s="1"/>
  <c r="BR180" i="1"/>
  <c r="BR355" i="1" s="1"/>
  <c r="BQ180" i="1"/>
  <c r="BQ355" i="1" s="1"/>
  <c r="BP180" i="1"/>
  <c r="BP355" i="1" s="1"/>
  <c r="BO180" i="1"/>
  <c r="BO355" i="1" s="1"/>
  <c r="BS178" i="1"/>
  <c r="BR178" i="1"/>
  <c r="BQ178" i="1"/>
  <c r="BP178" i="1"/>
  <c r="BO178" i="1"/>
  <c r="BT177" i="1"/>
  <c r="BT176" i="1"/>
  <c r="BT180" i="1" s="1"/>
  <c r="BT355" i="1" s="1"/>
  <c r="BT175" i="1"/>
  <c r="BT174" i="1"/>
  <c r="BT173" i="1"/>
  <c r="BT172" i="1"/>
  <c r="BT171" i="1"/>
  <c r="BT170" i="1"/>
  <c r="BT169" i="1"/>
  <c r="BT168" i="1"/>
  <c r="BT167" i="1"/>
  <c r="BT166" i="1"/>
  <c r="BT165" i="1"/>
  <c r="BT163" i="1"/>
  <c r="BT156" i="1"/>
  <c r="BT354" i="1" s="1"/>
  <c r="BS156" i="1"/>
  <c r="BS354" i="1" s="1"/>
  <c r="BR156" i="1"/>
  <c r="BR354" i="1" s="1"/>
  <c r="BQ156" i="1"/>
  <c r="BQ354" i="1" s="1"/>
  <c r="BP156" i="1"/>
  <c r="BP354" i="1" s="1"/>
  <c r="BO156" i="1"/>
  <c r="BO354" i="1" s="1"/>
  <c r="BS154" i="1"/>
  <c r="BR154" i="1"/>
  <c r="BQ154" i="1"/>
  <c r="BP154" i="1"/>
  <c r="BO154" i="1"/>
  <c r="BT153" i="1"/>
  <c r="BT152" i="1"/>
  <c r="BT151" i="1"/>
  <c r="BT150" i="1"/>
  <c r="BT149" i="1"/>
  <c r="BS142" i="1"/>
  <c r="BS353" i="1" s="1"/>
  <c r="BR142" i="1"/>
  <c r="BR353" i="1" s="1"/>
  <c r="BQ142" i="1"/>
  <c r="BQ353" i="1" s="1"/>
  <c r="BP142" i="1"/>
  <c r="BP353" i="1" s="1"/>
  <c r="BO142" i="1"/>
  <c r="BO353" i="1" s="1"/>
  <c r="BS140" i="1"/>
  <c r="BR140" i="1"/>
  <c r="BQ140" i="1"/>
  <c r="BP140" i="1"/>
  <c r="BO140" i="1"/>
  <c r="BT139" i="1"/>
  <c r="BT138" i="1"/>
  <c r="BT137" i="1"/>
  <c r="BT136" i="1"/>
  <c r="BT135" i="1"/>
  <c r="BT134" i="1"/>
  <c r="BT133" i="1"/>
  <c r="BT132" i="1"/>
  <c r="BT131" i="1"/>
  <c r="BT130" i="1"/>
  <c r="BT129" i="1"/>
  <c r="BT128" i="1"/>
  <c r="BT127" i="1"/>
  <c r="BT126" i="1"/>
  <c r="BT125" i="1"/>
  <c r="BS118" i="1"/>
  <c r="BS352" i="1" s="1"/>
  <c r="BR118" i="1"/>
  <c r="BR352" i="1" s="1"/>
  <c r="BQ118" i="1"/>
  <c r="BQ352" i="1" s="1"/>
  <c r="BP118" i="1"/>
  <c r="BP352" i="1" s="1"/>
  <c r="BO118" i="1"/>
  <c r="BO352" i="1" s="1"/>
  <c r="BS116" i="1"/>
  <c r="BR116" i="1"/>
  <c r="BQ116" i="1"/>
  <c r="BP116" i="1"/>
  <c r="BO116" i="1"/>
  <c r="BT115" i="1"/>
  <c r="BT118" i="1" s="1"/>
  <c r="BT352" i="1" s="1"/>
  <c r="BT113" i="1"/>
  <c r="BT106" i="1"/>
  <c r="BT351" i="1" s="1"/>
  <c r="BS106" i="1"/>
  <c r="BS351" i="1" s="1"/>
  <c r="BR106" i="1"/>
  <c r="BR351" i="1" s="1"/>
  <c r="BQ106" i="1"/>
  <c r="BQ351" i="1" s="1"/>
  <c r="BP106" i="1"/>
  <c r="BP351" i="1" s="1"/>
  <c r="BO106" i="1"/>
  <c r="BO351" i="1" s="1"/>
  <c r="BT95" i="1"/>
  <c r="BT350" i="1" s="1"/>
  <c r="BS95" i="1"/>
  <c r="BS350" i="1" s="1"/>
  <c r="BR95" i="1"/>
  <c r="BR350" i="1" s="1"/>
  <c r="BQ95" i="1"/>
  <c r="BQ350" i="1" s="1"/>
  <c r="BP95" i="1"/>
  <c r="BP350" i="1" s="1"/>
  <c r="BO95" i="1"/>
  <c r="BO350" i="1" s="1"/>
  <c r="BT93" i="1"/>
  <c r="BS93" i="1"/>
  <c r="BR93" i="1"/>
  <c r="BQ93" i="1"/>
  <c r="BP93" i="1"/>
  <c r="BO93" i="1"/>
  <c r="BT84" i="1"/>
  <c r="BT349" i="1" s="1"/>
  <c r="BS84" i="1"/>
  <c r="BS349" i="1" s="1"/>
  <c r="BR84" i="1"/>
  <c r="BR349" i="1" s="1"/>
  <c r="BQ84" i="1"/>
  <c r="BQ349" i="1" s="1"/>
  <c r="BP84" i="1"/>
  <c r="BP349" i="1" s="1"/>
  <c r="BO84" i="1"/>
  <c r="BO349" i="1" s="1"/>
  <c r="BS69" i="1"/>
  <c r="BS348" i="1" s="1"/>
  <c r="BR69" i="1"/>
  <c r="BR348" i="1" s="1"/>
  <c r="BQ69" i="1"/>
  <c r="BQ348" i="1" s="1"/>
  <c r="BP69" i="1"/>
  <c r="BP348" i="1" s="1"/>
  <c r="BO69" i="1"/>
  <c r="BO348" i="1" s="1"/>
  <c r="BS67" i="1"/>
  <c r="BR67" i="1"/>
  <c r="BQ67" i="1"/>
  <c r="BP67" i="1"/>
  <c r="BO67" i="1"/>
  <c r="BT66" i="1"/>
  <c r="BT65" i="1"/>
  <c r="BT64" i="1"/>
  <c r="BT63" i="1"/>
  <c r="BS56" i="1"/>
  <c r="BS347" i="1" s="1"/>
  <c r="BR56" i="1"/>
  <c r="BR347" i="1" s="1"/>
  <c r="BQ56" i="1"/>
  <c r="BQ347" i="1" s="1"/>
  <c r="BP56" i="1"/>
  <c r="BP347" i="1" s="1"/>
  <c r="BO56" i="1"/>
  <c r="BO347" i="1" s="1"/>
  <c r="BS54" i="1"/>
  <c r="BR54" i="1"/>
  <c r="BQ54" i="1"/>
  <c r="BP54" i="1"/>
  <c r="BO54" i="1"/>
  <c r="BT53" i="1"/>
  <c r="BT56" i="1" s="1"/>
  <c r="BT347" i="1" s="1"/>
  <c r="BT52" i="1"/>
  <c r="BS45" i="1"/>
  <c r="BS346" i="1" s="1"/>
  <c r="BR45" i="1"/>
  <c r="BR346" i="1" s="1"/>
  <c r="BQ45" i="1"/>
  <c r="BQ346" i="1" s="1"/>
  <c r="BP45" i="1"/>
  <c r="BP346" i="1" s="1"/>
  <c r="BO45" i="1"/>
  <c r="BO346" i="1" s="1"/>
  <c r="BS43" i="1"/>
  <c r="BR43" i="1"/>
  <c r="BQ43" i="1"/>
  <c r="BP43" i="1"/>
  <c r="BO43" i="1"/>
  <c r="BT42" i="1"/>
  <c r="BT39" i="1"/>
  <c r="BT38" i="1"/>
  <c r="BT37" i="1"/>
  <c r="BT36" i="1"/>
  <c r="BT35" i="1"/>
  <c r="BT34" i="1"/>
  <c r="BT33" i="1"/>
  <c r="BT32" i="1"/>
  <c r="BT31" i="1"/>
  <c r="BT30" i="1"/>
  <c r="BT29" i="1"/>
  <c r="BT28" i="1"/>
  <c r="BT27" i="1"/>
  <c r="BT26" i="1"/>
  <c r="BT19" i="1"/>
  <c r="BT345" i="1" s="1"/>
  <c r="BS19" i="1"/>
  <c r="BS345" i="1" s="1"/>
  <c r="BR19" i="1"/>
  <c r="BR345" i="1" s="1"/>
  <c r="BQ19" i="1"/>
  <c r="BQ345" i="1" s="1"/>
  <c r="BP19" i="1"/>
  <c r="BP345" i="1" s="1"/>
  <c r="BO19" i="1"/>
  <c r="BO345" i="1" s="1"/>
  <c r="BT17" i="1"/>
  <c r="BS17" i="1"/>
  <c r="BR17" i="1"/>
  <c r="BQ17" i="1"/>
  <c r="BP17" i="1"/>
  <c r="BO17" i="1"/>
  <c r="D103" i="6" l="1"/>
  <c r="E103" i="6"/>
  <c r="I103" i="6"/>
  <c r="CL213" i="4"/>
  <c r="CL215" i="4"/>
  <c r="CL233" i="4" s="1"/>
  <c r="CL135" i="4"/>
  <c r="CL137" i="4"/>
  <c r="CL229" i="4" s="1"/>
  <c r="W103" i="6" s="1"/>
  <c r="J103" i="6" s="1"/>
  <c r="CL182" i="4"/>
  <c r="CL232" i="4" s="1"/>
  <c r="CL17" i="4"/>
  <c r="CK234" i="4"/>
  <c r="CL166" i="4"/>
  <c r="CL39" i="4"/>
  <c r="CL49" i="4"/>
  <c r="CL110" i="4"/>
  <c r="CL63" i="4"/>
  <c r="CL224" i="4" s="1"/>
  <c r="W37" i="6" s="1"/>
  <c r="J37" i="6" s="1"/>
  <c r="CL148" i="4"/>
  <c r="CL180" i="4"/>
  <c r="BT232" i="1"/>
  <c r="BT357" i="1" s="1"/>
  <c r="BT230" i="1"/>
  <c r="BT154" i="1"/>
  <c r="BT69" i="1"/>
  <c r="BT348" i="1" s="1"/>
  <c r="BT43" i="1"/>
  <c r="BS366" i="1"/>
  <c r="BT272" i="1"/>
  <c r="BT45" i="1"/>
  <c r="BT346" i="1" s="1"/>
  <c r="BT54" i="1"/>
  <c r="BT196" i="1"/>
  <c r="BT356" i="1" s="1"/>
  <c r="BT274" i="1"/>
  <c r="BT360" i="1" s="1"/>
  <c r="CL41" i="4"/>
  <c r="CL222" i="4" s="1"/>
  <c r="W125" i="6" s="1"/>
  <c r="J125" i="6" s="1"/>
  <c r="CD234" i="4"/>
  <c r="CH234" i="4"/>
  <c r="CE234" i="4"/>
  <c r="CI234" i="4"/>
  <c r="CF234" i="4"/>
  <c r="CJ234" i="4"/>
  <c r="CG234" i="4"/>
  <c r="CL61" i="4"/>
  <c r="BT326" i="1"/>
  <c r="BT328" i="1"/>
  <c r="BT364" i="1" s="1"/>
  <c r="BT194" i="1"/>
  <c r="BT178" i="1"/>
  <c r="BT140" i="1"/>
  <c r="BT142" i="1"/>
  <c r="BT353" i="1" s="1"/>
  <c r="BT116" i="1"/>
  <c r="BT67" i="1"/>
  <c r="BQ366" i="1"/>
  <c r="BP366" i="1"/>
  <c r="BR366" i="1"/>
  <c r="BT366" i="1"/>
  <c r="BO366" i="1"/>
  <c r="F61" i="4"/>
  <c r="J19" i="4"/>
  <c r="F255" i="1"/>
  <c r="BH215" i="1" l="1"/>
  <c r="J180" i="1" l="1"/>
  <c r="J19" i="1"/>
  <c r="J45" i="1"/>
  <c r="J56" i="1"/>
  <c r="J69" i="1"/>
  <c r="J84" i="1"/>
  <c r="J95" i="1"/>
  <c r="J106" i="1"/>
  <c r="J118" i="1"/>
  <c r="F49" i="4"/>
  <c r="F337" i="1"/>
  <c r="F67" i="1"/>
  <c r="BI45" i="1"/>
  <c r="K19" i="1"/>
  <c r="L19" i="1"/>
  <c r="M19" i="1"/>
  <c r="O19" i="1"/>
  <c r="P19" i="1"/>
  <c r="Q19" i="1"/>
  <c r="R19" i="1"/>
  <c r="T19" i="1"/>
  <c r="U19" i="1"/>
  <c r="V19" i="1"/>
  <c r="W19" i="1"/>
  <c r="Y19" i="1"/>
  <c r="Z19" i="1"/>
  <c r="AA19" i="1"/>
  <c r="AB19" i="1"/>
  <c r="AD19" i="1"/>
  <c r="AE19" i="1"/>
  <c r="AF19" i="1"/>
  <c r="AG19" i="1"/>
  <c r="AI19" i="1"/>
  <c r="AJ19" i="1"/>
  <c r="AK19" i="1"/>
  <c r="AL19" i="1"/>
  <c r="AN19" i="1"/>
  <c r="AO19" i="1"/>
  <c r="AP19" i="1"/>
  <c r="AQ19" i="1"/>
  <c r="AR19" i="1"/>
  <c r="AS19" i="1"/>
  <c r="AU19" i="1"/>
  <c r="AV19" i="1"/>
  <c r="AW19" i="1"/>
  <c r="AX19" i="1"/>
  <c r="AY19" i="1"/>
  <c r="AZ19" i="1"/>
  <c r="BA19" i="1"/>
  <c r="BB19" i="1"/>
  <c r="BC19" i="1"/>
  <c r="BD19" i="1"/>
  <c r="BE19" i="1"/>
  <c r="BF19" i="1"/>
  <c r="BG19" i="1"/>
  <c r="BI19" i="1"/>
  <c r="BJ19" i="1"/>
  <c r="BK19" i="1"/>
  <c r="BL19" i="1"/>
  <c r="BM19" i="1"/>
  <c r="BN19" i="1"/>
  <c r="F19" i="1" l="1"/>
  <c r="CC207" i="4"/>
  <c r="C12" i="6" l="1"/>
  <c r="C13" i="6"/>
  <c r="C14" i="6"/>
  <c r="C16" i="6"/>
  <c r="C17" i="6"/>
  <c r="C18" i="6"/>
  <c r="C19" i="6"/>
  <c r="C20" i="6"/>
  <c r="C21" i="6"/>
  <c r="C22" i="6"/>
  <c r="C23" i="6"/>
  <c r="C24" i="6"/>
  <c r="C25" i="6"/>
  <c r="C27" i="6"/>
  <c r="C28" i="6"/>
  <c r="C29" i="6"/>
  <c r="C30" i="6"/>
  <c r="C31" i="6"/>
  <c r="C32" i="6"/>
  <c r="C33" i="6"/>
  <c r="C34" i="6"/>
  <c r="C35" i="6"/>
  <c r="C36" i="6"/>
  <c r="C38" i="6"/>
  <c r="C39" i="6"/>
  <c r="C40" i="6"/>
  <c r="C41" i="6"/>
  <c r="C42" i="6"/>
  <c r="C43" i="6"/>
  <c r="C44" i="6"/>
  <c r="C45" i="6"/>
  <c r="C46" i="6"/>
  <c r="C47" i="6"/>
  <c r="C49" i="6"/>
  <c r="C50" i="6"/>
  <c r="C51" i="6"/>
  <c r="C52" i="6"/>
  <c r="C53" i="6"/>
  <c r="C54" i="6"/>
  <c r="C55" i="6"/>
  <c r="C56" i="6"/>
  <c r="C57" i="6"/>
  <c r="C58" i="6"/>
  <c r="C60" i="6"/>
  <c r="C61" i="6"/>
  <c r="C62" i="6"/>
  <c r="C63" i="6"/>
  <c r="C64" i="6"/>
  <c r="C65" i="6"/>
  <c r="C66" i="6"/>
  <c r="C67" i="6"/>
  <c r="C68" i="6"/>
  <c r="C69" i="6"/>
  <c r="C71" i="6"/>
  <c r="C72" i="6"/>
  <c r="C73" i="6"/>
  <c r="C74" i="6"/>
  <c r="C75" i="6"/>
  <c r="C76" i="6"/>
  <c r="C77" i="6"/>
  <c r="C78" i="6"/>
  <c r="C79" i="6"/>
  <c r="C80" i="6"/>
  <c r="C82" i="6"/>
  <c r="C83" i="6"/>
  <c r="C84" i="6"/>
  <c r="C85" i="6"/>
  <c r="C86" i="6"/>
  <c r="C87" i="6"/>
  <c r="C88" i="6"/>
  <c r="C89" i="6"/>
  <c r="C90" i="6"/>
  <c r="C91" i="6"/>
  <c r="C93" i="6"/>
  <c r="C94" i="6"/>
  <c r="C95" i="6"/>
  <c r="C96" i="6"/>
  <c r="C97" i="6"/>
  <c r="C98" i="6"/>
  <c r="C99" i="6"/>
  <c r="C100" i="6"/>
  <c r="C101" i="6"/>
  <c r="C102" i="6"/>
  <c r="C104" i="6"/>
  <c r="C105" i="6"/>
  <c r="C106" i="6"/>
  <c r="C107" i="6"/>
  <c r="C108" i="6"/>
  <c r="C109" i="6"/>
  <c r="C110" i="6"/>
  <c r="C111" i="6"/>
  <c r="C112" i="6"/>
  <c r="C113" i="6"/>
  <c r="C115" i="6"/>
  <c r="C116" i="6"/>
  <c r="C117" i="6"/>
  <c r="C118" i="6"/>
  <c r="C119" i="6"/>
  <c r="C120" i="6"/>
  <c r="C121" i="6"/>
  <c r="C122" i="6"/>
  <c r="C123" i="6"/>
  <c r="C124" i="6"/>
  <c r="C126" i="6"/>
  <c r="C127" i="6"/>
  <c r="C128" i="6"/>
  <c r="C129" i="6"/>
  <c r="C130" i="6"/>
  <c r="C131" i="6"/>
  <c r="C132" i="6"/>
  <c r="C133" i="6"/>
  <c r="C134" i="6"/>
  <c r="C135" i="6"/>
  <c r="C137" i="6"/>
  <c r="C138" i="6"/>
  <c r="C139" i="6"/>
  <c r="C140" i="6"/>
  <c r="C141" i="6"/>
  <c r="C142" i="6"/>
  <c r="C143" i="6"/>
  <c r="C144" i="6"/>
  <c r="C145" i="6"/>
  <c r="C146" i="6"/>
  <c r="C148" i="6"/>
  <c r="C149" i="6"/>
  <c r="C150" i="6"/>
  <c r="C151" i="6"/>
  <c r="C152" i="6"/>
  <c r="C153" i="6"/>
  <c r="C154" i="6"/>
  <c r="C155" i="6"/>
  <c r="C156" i="6"/>
  <c r="C158" i="6"/>
  <c r="C6" i="6"/>
  <c r="C7" i="6"/>
  <c r="C8" i="6"/>
  <c r="C9" i="6"/>
  <c r="C10" i="6"/>
  <c r="C11" i="6"/>
  <c r="C5" i="6"/>
  <c r="CC234" i="4"/>
  <c r="C236" i="5" l="1"/>
  <c r="C237" i="5"/>
  <c r="C238" i="5"/>
  <c r="C239" i="5"/>
  <c r="C240" i="5"/>
  <c r="C241" i="5"/>
  <c r="C242" i="5"/>
  <c r="C243" i="5"/>
  <c r="C244" i="5"/>
  <c r="C246" i="5"/>
  <c r="BN224" i="1" l="1"/>
  <c r="K215" i="4"/>
  <c r="K233" i="4" s="1"/>
  <c r="L215" i="4"/>
  <c r="L233" i="4" s="1"/>
  <c r="M215" i="4"/>
  <c r="M233" i="4" s="1"/>
  <c r="N215" i="4"/>
  <c r="N233" i="4" s="1"/>
  <c r="P215" i="4"/>
  <c r="P233" i="4" s="1"/>
  <c r="Q215" i="4"/>
  <c r="Q233" i="4" s="1"/>
  <c r="R215" i="4"/>
  <c r="R233" i="4" s="1"/>
  <c r="S215" i="4"/>
  <c r="S233" i="4" s="1"/>
  <c r="T215" i="4"/>
  <c r="T233" i="4" s="1"/>
  <c r="V215" i="4"/>
  <c r="V233" i="4" s="1"/>
  <c r="W215" i="4"/>
  <c r="W233" i="4" s="1"/>
  <c r="X215" i="4"/>
  <c r="X233" i="4" s="1"/>
  <c r="Y215" i="4"/>
  <c r="Y233" i="4" s="1"/>
  <c r="Z215" i="4"/>
  <c r="Z233" i="4" s="1"/>
  <c r="AB215" i="4"/>
  <c r="AB233" i="4" s="1"/>
  <c r="AC215" i="4"/>
  <c r="AC233" i="4" s="1"/>
  <c r="AD215" i="4"/>
  <c r="AD233" i="4" s="1"/>
  <c r="AE215" i="4"/>
  <c r="AE233" i="4" s="1"/>
  <c r="AF215" i="4"/>
  <c r="AF233" i="4" s="1"/>
  <c r="AH215" i="4"/>
  <c r="AH233" i="4" s="1"/>
  <c r="AI215" i="4"/>
  <c r="AI233" i="4" s="1"/>
  <c r="AJ215" i="4"/>
  <c r="AJ233" i="4" s="1"/>
  <c r="AK215" i="4"/>
  <c r="AK233" i="4" s="1"/>
  <c r="AL215" i="4"/>
  <c r="AL233" i="4" s="1"/>
  <c r="AN215" i="4"/>
  <c r="AN233" i="4" s="1"/>
  <c r="AO215" i="4"/>
  <c r="AO233" i="4" s="1"/>
  <c r="AP215" i="4"/>
  <c r="AP233" i="4" s="1"/>
  <c r="AQ215" i="4"/>
  <c r="AQ233" i="4" s="1"/>
  <c r="AR215" i="4"/>
  <c r="AR233" i="4" s="1"/>
  <c r="AT215" i="4"/>
  <c r="AT233" i="4" s="1"/>
  <c r="AU215" i="4"/>
  <c r="AU233" i="4" s="1"/>
  <c r="AV215" i="4"/>
  <c r="AV233" i="4" s="1"/>
  <c r="AW215" i="4"/>
  <c r="AW233" i="4" s="1"/>
  <c r="AX215" i="4"/>
  <c r="AX233" i="4" s="1"/>
  <c r="AY215" i="4"/>
  <c r="AY233" i="4" s="1"/>
  <c r="AZ215" i="4"/>
  <c r="AZ233" i="4" s="1"/>
  <c r="BA215" i="4"/>
  <c r="BA233" i="4" s="1"/>
  <c r="BC215" i="4"/>
  <c r="BC233" i="4" s="1"/>
  <c r="BD215" i="4"/>
  <c r="BD233" i="4" s="1"/>
  <c r="BE215" i="4"/>
  <c r="BE233" i="4" s="1"/>
  <c r="BF215" i="4"/>
  <c r="BF233" i="4" s="1"/>
  <c r="BG215" i="4"/>
  <c r="BG233" i="4" s="1"/>
  <c r="BH215" i="4"/>
  <c r="BH233" i="4" s="1"/>
  <c r="BI215" i="4"/>
  <c r="BI233" i="4" s="1"/>
  <c r="BJ215" i="4"/>
  <c r="BJ233" i="4" s="1"/>
  <c r="BL215" i="4"/>
  <c r="BL233" i="4" s="1"/>
  <c r="BM215" i="4"/>
  <c r="BM233" i="4" s="1"/>
  <c r="BN215" i="4"/>
  <c r="BN233" i="4" s="1"/>
  <c r="BO215" i="4"/>
  <c r="BO233" i="4" s="1"/>
  <c r="BP215" i="4"/>
  <c r="BP233" i="4" s="1"/>
  <c r="BQ215" i="4"/>
  <c r="BQ233" i="4" s="1"/>
  <c r="BR215" i="4"/>
  <c r="BR233" i="4" s="1"/>
  <c r="BS215" i="4"/>
  <c r="BS233" i="4" s="1"/>
  <c r="BU215" i="4"/>
  <c r="BU233" i="4" s="1"/>
  <c r="BV215" i="4"/>
  <c r="BV233" i="4" s="1"/>
  <c r="BW215" i="4"/>
  <c r="BW233" i="4" s="1"/>
  <c r="BX215" i="4"/>
  <c r="BX233" i="4" s="1"/>
  <c r="BY215" i="4"/>
  <c r="BY233" i="4" s="1"/>
  <c r="BZ215" i="4"/>
  <c r="BZ233" i="4" s="1"/>
  <c r="CA215" i="4"/>
  <c r="CA233" i="4" s="1"/>
  <c r="CB215" i="4"/>
  <c r="CB233" i="4" s="1"/>
  <c r="J215" i="4"/>
  <c r="K182" i="4"/>
  <c r="K232" i="4" s="1"/>
  <c r="L182" i="4"/>
  <c r="L232" i="4" s="1"/>
  <c r="M182" i="4"/>
  <c r="M232" i="4" s="1"/>
  <c r="N182" i="4"/>
  <c r="N232" i="4" s="1"/>
  <c r="O182" i="4"/>
  <c r="O232" i="4" s="1"/>
  <c r="P182" i="4"/>
  <c r="P232" i="4" s="1"/>
  <c r="Q182" i="4"/>
  <c r="Q232" i="4" s="1"/>
  <c r="R182" i="4"/>
  <c r="R232" i="4" s="1"/>
  <c r="S182" i="4"/>
  <c r="S232" i="4" s="1"/>
  <c r="T182" i="4"/>
  <c r="T232" i="4" s="1"/>
  <c r="U182" i="4"/>
  <c r="U232" i="4" s="1"/>
  <c r="V182" i="4"/>
  <c r="V232" i="4" s="1"/>
  <c r="W182" i="4"/>
  <c r="W232" i="4" s="1"/>
  <c r="X182" i="4"/>
  <c r="X232" i="4" s="1"/>
  <c r="Y182" i="4"/>
  <c r="Y232" i="4" s="1"/>
  <c r="Z182" i="4"/>
  <c r="Z232" i="4" s="1"/>
  <c r="AA182" i="4"/>
  <c r="AA232" i="4" s="1"/>
  <c r="AB182" i="4"/>
  <c r="AB232" i="4" s="1"/>
  <c r="AC182" i="4"/>
  <c r="AC232" i="4" s="1"/>
  <c r="AD182" i="4"/>
  <c r="AD232" i="4" s="1"/>
  <c r="AE182" i="4"/>
  <c r="AE232" i="4" s="1"/>
  <c r="AF182" i="4"/>
  <c r="AF232" i="4" s="1"/>
  <c r="AG182" i="4"/>
  <c r="AG232" i="4" s="1"/>
  <c r="AH182" i="4"/>
  <c r="AH232" i="4" s="1"/>
  <c r="AI182" i="4"/>
  <c r="AI232" i="4" s="1"/>
  <c r="AJ182" i="4"/>
  <c r="AJ232" i="4" s="1"/>
  <c r="AK182" i="4"/>
  <c r="AK232" i="4" s="1"/>
  <c r="AL182" i="4"/>
  <c r="AL232" i="4" s="1"/>
  <c r="AM182" i="4"/>
  <c r="AM232" i="4" s="1"/>
  <c r="AN182" i="4"/>
  <c r="AN232" i="4" s="1"/>
  <c r="AO182" i="4"/>
  <c r="AO232" i="4" s="1"/>
  <c r="AP182" i="4"/>
  <c r="AP232" i="4" s="1"/>
  <c r="AQ182" i="4"/>
  <c r="AQ232" i="4" s="1"/>
  <c r="AR182" i="4"/>
  <c r="AR232" i="4" s="1"/>
  <c r="AS182" i="4"/>
  <c r="AS232" i="4" s="1"/>
  <c r="AT182" i="4"/>
  <c r="AT232" i="4" s="1"/>
  <c r="AU182" i="4"/>
  <c r="AU232" i="4" s="1"/>
  <c r="AV182" i="4"/>
  <c r="AV232" i="4" s="1"/>
  <c r="AW182" i="4"/>
  <c r="AW232" i="4" s="1"/>
  <c r="AX182" i="4"/>
  <c r="AX232" i="4" s="1"/>
  <c r="AY182" i="4"/>
  <c r="AY232" i="4" s="1"/>
  <c r="AZ182" i="4"/>
  <c r="AZ232" i="4" s="1"/>
  <c r="BA182" i="4"/>
  <c r="BA232" i="4" s="1"/>
  <c r="BB182" i="4"/>
  <c r="BB232" i="4" s="1"/>
  <c r="BC182" i="4"/>
  <c r="BC232" i="4" s="1"/>
  <c r="BD182" i="4"/>
  <c r="BD232" i="4" s="1"/>
  <c r="BE182" i="4"/>
  <c r="BE232" i="4" s="1"/>
  <c r="BF182" i="4"/>
  <c r="BF232" i="4" s="1"/>
  <c r="BG182" i="4"/>
  <c r="BG232" i="4" s="1"/>
  <c r="BH182" i="4"/>
  <c r="BH232" i="4" s="1"/>
  <c r="BI182" i="4"/>
  <c r="BI232" i="4" s="1"/>
  <c r="BJ182" i="4"/>
  <c r="BJ232" i="4" s="1"/>
  <c r="BL182" i="4"/>
  <c r="BL232" i="4" s="1"/>
  <c r="BM182" i="4"/>
  <c r="BM232" i="4" s="1"/>
  <c r="BN182" i="4"/>
  <c r="BN232" i="4" s="1"/>
  <c r="BO182" i="4"/>
  <c r="BO232" i="4" s="1"/>
  <c r="BP182" i="4"/>
  <c r="BP232" i="4" s="1"/>
  <c r="BQ182" i="4"/>
  <c r="BQ232" i="4" s="1"/>
  <c r="BR182" i="4"/>
  <c r="BR232" i="4" s="1"/>
  <c r="BS182" i="4"/>
  <c r="BS232" i="4" s="1"/>
  <c r="BT182" i="4"/>
  <c r="BT232" i="4" s="1"/>
  <c r="BU182" i="4"/>
  <c r="BU232" i="4" s="1"/>
  <c r="BV182" i="4"/>
  <c r="BV232" i="4" s="1"/>
  <c r="BW182" i="4"/>
  <c r="BW232" i="4" s="1"/>
  <c r="BX182" i="4"/>
  <c r="BX232" i="4" s="1"/>
  <c r="BY182" i="4"/>
  <c r="BY232" i="4" s="1"/>
  <c r="BZ182" i="4"/>
  <c r="BZ232" i="4" s="1"/>
  <c r="CA182" i="4"/>
  <c r="CA232" i="4" s="1"/>
  <c r="CB182" i="4"/>
  <c r="CB232" i="4" s="1"/>
  <c r="J182" i="4"/>
  <c r="K168" i="4"/>
  <c r="K231" i="4" s="1"/>
  <c r="L168" i="4"/>
  <c r="L231" i="4" s="1"/>
  <c r="M168" i="4"/>
  <c r="M231" i="4" s="1"/>
  <c r="N168" i="4"/>
  <c r="N231" i="4" s="1"/>
  <c r="P168" i="4"/>
  <c r="P231" i="4" s="1"/>
  <c r="Q168" i="4"/>
  <c r="Q231" i="4" s="1"/>
  <c r="R168" i="4"/>
  <c r="R231" i="4" s="1"/>
  <c r="S168" i="4"/>
  <c r="S231" i="4" s="1"/>
  <c r="T168" i="4"/>
  <c r="T231" i="4" s="1"/>
  <c r="V168" i="4"/>
  <c r="V231" i="4" s="1"/>
  <c r="W168" i="4"/>
  <c r="W231" i="4" s="1"/>
  <c r="X168" i="4"/>
  <c r="X231" i="4" s="1"/>
  <c r="Y168" i="4"/>
  <c r="Y231" i="4" s="1"/>
  <c r="Z168" i="4"/>
  <c r="Z231" i="4" s="1"/>
  <c r="AB168" i="4"/>
  <c r="AB231" i="4" s="1"/>
  <c r="AC168" i="4"/>
  <c r="AC231" i="4" s="1"/>
  <c r="AD168" i="4"/>
  <c r="AD231" i="4" s="1"/>
  <c r="AE168" i="4"/>
  <c r="AE231" i="4" s="1"/>
  <c r="AF168" i="4"/>
  <c r="AF231" i="4" s="1"/>
  <c r="AH168" i="4"/>
  <c r="AH231" i="4" s="1"/>
  <c r="AI168" i="4"/>
  <c r="AI231" i="4" s="1"/>
  <c r="AJ168" i="4"/>
  <c r="AJ231" i="4" s="1"/>
  <c r="AK168" i="4"/>
  <c r="AK231" i="4" s="1"/>
  <c r="AL168" i="4"/>
  <c r="AL231" i="4" s="1"/>
  <c r="AN168" i="4"/>
  <c r="AN231" i="4" s="1"/>
  <c r="AO168" i="4"/>
  <c r="AO231" i="4" s="1"/>
  <c r="AP168" i="4"/>
  <c r="AP231" i="4" s="1"/>
  <c r="AQ168" i="4"/>
  <c r="AQ231" i="4" s="1"/>
  <c r="AR168" i="4"/>
  <c r="AR231" i="4" s="1"/>
  <c r="AT168" i="4"/>
  <c r="AT231" i="4" s="1"/>
  <c r="AU168" i="4"/>
  <c r="AU231" i="4" s="1"/>
  <c r="AV168" i="4"/>
  <c r="AV231" i="4" s="1"/>
  <c r="AW168" i="4"/>
  <c r="AW231" i="4" s="1"/>
  <c r="AX168" i="4"/>
  <c r="AX231" i="4" s="1"/>
  <c r="AY168" i="4"/>
  <c r="AY231" i="4" s="1"/>
  <c r="AZ168" i="4"/>
  <c r="AZ231" i="4" s="1"/>
  <c r="BA168" i="4"/>
  <c r="BA231" i="4" s="1"/>
  <c r="BC168" i="4"/>
  <c r="BC231" i="4" s="1"/>
  <c r="BD168" i="4"/>
  <c r="BD231" i="4" s="1"/>
  <c r="BE168" i="4"/>
  <c r="BE231" i="4" s="1"/>
  <c r="BF168" i="4"/>
  <c r="BF231" i="4" s="1"/>
  <c r="BG168" i="4"/>
  <c r="BG231" i="4" s="1"/>
  <c r="BH168" i="4"/>
  <c r="BH231" i="4" s="1"/>
  <c r="BI168" i="4"/>
  <c r="BI231" i="4" s="1"/>
  <c r="BJ168" i="4"/>
  <c r="BJ231" i="4" s="1"/>
  <c r="BL168" i="4"/>
  <c r="BL231" i="4" s="1"/>
  <c r="BM168" i="4"/>
  <c r="BM231" i="4" s="1"/>
  <c r="BN168" i="4"/>
  <c r="BN231" i="4" s="1"/>
  <c r="BO168" i="4"/>
  <c r="BO231" i="4" s="1"/>
  <c r="BP168" i="4"/>
  <c r="BP231" i="4" s="1"/>
  <c r="BQ168" i="4"/>
  <c r="BQ231" i="4" s="1"/>
  <c r="BR168" i="4"/>
  <c r="BR231" i="4" s="1"/>
  <c r="BS168" i="4"/>
  <c r="BS231" i="4" s="1"/>
  <c r="BU168" i="4"/>
  <c r="BU231" i="4" s="1"/>
  <c r="BV168" i="4"/>
  <c r="BV231" i="4" s="1"/>
  <c r="BW168" i="4"/>
  <c r="BW231" i="4" s="1"/>
  <c r="BX168" i="4"/>
  <c r="BX231" i="4" s="1"/>
  <c r="BY168" i="4"/>
  <c r="BY231" i="4" s="1"/>
  <c r="BZ168" i="4"/>
  <c r="BZ231" i="4" s="1"/>
  <c r="CA168" i="4"/>
  <c r="CA231" i="4" s="1"/>
  <c r="CB168" i="4"/>
  <c r="CB231" i="4" s="1"/>
  <c r="J168" i="4"/>
  <c r="K150" i="4"/>
  <c r="K230" i="4" s="1"/>
  <c r="L150" i="4"/>
  <c r="L230" i="4" s="1"/>
  <c r="M150" i="4"/>
  <c r="M230" i="4" s="1"/>
  <c r="N150" i="4"/>
  <c r="N230" i="4" s="1"/>
  <c r="P150" i="4"/>
  <c r="P230" i="4" s="1"/>
  <c r="Q150" i="4"/>
  <c r="Q230" i="4" s="1"/>
  <c r="R150" i="4"/>
  <c r="R230" i="4" s="1"/>
  <c r="S150" i="4"/>
  <c r="S230" i="4" s="1"/>
  <c r="T150" i="4"/>
  <c r="T230" i="4" s="1"/>
  <c r="V150" i="4"/>
  <c r="V230" i="4" s="1"/>
  <c r="W150" i="4"/>
  <c r="W230" i="4" s="1"/>
  <c r="X150" i="4"/>
  <c r="X230" i="4" s="1"/>
  <c r="Y150" i="4"/>
  <c r="Y230" i="4" s="1"/>
  <c r="Z150" i="4"/>
  <c r="Z230" i="4" s="1"/>
  <c r="AB150" i="4"/>
  <c r="AB230" i="4" s="1"/>
  <c r="AC150" i="4"/>
  <c r="AC230" i="4" s="1"/>
  <c r="AD150" i="4"/>
  <c r="AD230" i="4" s="1"/>
  <c r="AE150" i="4"/>
  <c r="AE230" i="4" s="1"/>
  <c r="AF150" i="4"/>
  <c r="AF230" i="4" s="1"/>
  <c r="AH150" i="4"/>
  <c r="AH230" i="4" s="1"/>
  <c r="AI150" i="4"/>
  <c r="AI230" i="4" s="1"/>
  <c r="AJ150" i="4"/>
  <c r="AJ230" i="4" s="1"/>
  <c r="AK150" i="4"/>
  <c r="AK230" i="4" s="1"/>
  <c r="AL150" i="4"/>
  <c r="AL230" i="4" s="1"/>
  <c r="AN150" i="4"/>
  <c r="AN230" i="4" s="1"/>
  <c r="AO150" i="4"/>
  <c r="AO230" i="4" s="1"/>
  <c r="AP150" i="4"/>
  <c r="AP230" i="4" s="1"/>
  <c r="AQ150" i="4"/>
  <c r="AQ230" i="4" s="1"/>
  <c r="AR150" i="4"/>
  <c r="AR230" i="4" s="1"/>
  <c r="AT150" i="4"/>
  <c r="AT230" i="4" s="1"/>
  <c r="AU150" i="4"/>
  <c r="AU230" i="4" s="1"/>
  <c r="AV150" i="4"/>
  <c r="AV230" i="4" s="1"/>
  <c r="AW150" i="4"/>
  <c r="AW230" i="4" s="1"/>
  <c r="AX150" i="4"/>
  <c r="AX230" i="4" s="1"/>
  <c r="AY150" i="4"/>
  <c r="AY230" i="4" s="1"/>
  <c r="AZ150" i="4"/>
  <c r="AZ230" i="4" s="1"/>
  <c r="BA150" i="4"/>
  <c r="BA230" i="4" s="1"/>
  <c r="BC150" i="4"/>
  <c r="BC230" i="4" s="1"/>
  <c r="BD150" i="4"/>
  <c r="BD230" i="4" s="1"/>
  <c r="BE150" i="4"/>
  <c r="BE230" i="4" s="1"/>
  <c r="BF150" i="4"/>
  <c r="BF230" i="4" s="1"/>
  <c r="BG150" i="4"/>
  <c r="BG230" i="4" s="1"/>
  <c r="BH150" i="4"/>
  <c r="BH230" i="4" s="1"/>
  <c r="BI150" i="4"/>
  <c r="BI230" i="4" s="1"/>
  <c r="BJ150" i="4"/>
  <c r="BJ230" i="4" s="1"/>
  <c r="BL150" i="4"/>
  <c r="BL230" i="4" s="1"/>
  <c r="BM150" i="4"/>
  <c r="BM230" i="4" s="1"/>
  <c r="BN150" i="4"/>
  <c r="BN230" i="4" s="1"/>
  <c r="BO150" i="4"/>
  <c r="BO230" i="4" s="1"/>
  <c r="BP150" i="4"/>
  <c r="BP230" i="4" s="1"/>
  <c r="BQ150" i="4"/>
  <c r="BQ230" i="4" s="1"/>
  <c r="BR150" i="4"/>
  <c r="BR230" i="4" s="1"/>
  <c r="BS150" i="4"/>
  <c r="BS230" i="4" s="1"/>
  <c r="BU150" i="4"/>
  <c r="BU230" i="4" s="1"/>
  <c r="BV150" i="4"/>
  <c r="BV230" i="4" s="1"/>
  <c r="BW150" i="4"/>
  <c r="BW230" i="4" s="1"/>
  <c r="BX150" i="4"/>
  <c r="BX230" i="4" s="1"/>
  <c r="BY150" i="4"/>
  <c r="BY230" i="4" s="1"/>
  <c r="BZ150" i="4"/>
  <c r="BZ230" i="4" s="1"/>
  <c r="CA150" i="4"/>
  <c r="CA230" i="4" s="1"/>
  <c r="CB150" i="4"/>
  <c r="CB230" i="4" s="1"/>
  <c r="CC150" i="4"/>
  <c r="CC230" i="4" s="1"/>
  <c r="J150" i="4"/>
  <c r="K137" i="4"/>
  <c r="K229" i="4" s="1"/>
  <c r="N93" i="6" s="1"/>
  <c r="L137" i="4"/>
  <c r="L229" i="4" s="1"/>
  <c r="O93" i="6" s="1"/>
  <c r="M137" i="4"/>
  <c r="M229" i="4" s="1"/>
  <c r="P93" i="6" s="1"/>
  <c r="N137" i="4"/>
  <c r="N229" i="4" s="1"/>
  <c r="Q93" i="6" s="1"/>
  <c r="P137" i="4"/>
  <c r="P229" i="4" s="1"/>
  <c r="M94" i="6" s="1"/>
  <c r="Q137" i="4"/>
  <c r="Q229" i="4" s="1"/>
  <c r="N94" i="6" s="1"/>
  <c r="R137" i="4"/>
  <c r="R229" i="4" s="1"/>
  <c r="O94" i="6" s="1"/>
  <c r="S137" i="4"/>
  <c r="S229" i="4" s="1"/>
  <c r="P94" i="6" s="1"/>
  <c r="T137" i="4"/>
  <c r="T229" i="4" s="1"/>
  <c r="Q94" i="6" s="1"/>
  <c r="V137" i="4"/>
  <c r="V229" i="4" s="1"/>
  <c r="M95" i="6" s="1"/>
  <c r="W137" i="4"/>
  <c r="W229" i="4" s="1"/>
  <c r="N95" i="6" s="1"/>
  <c r="X137" i="4"/>
  <c r="X229" i="4" s="1"/>
  <c r="O95" i="6" s="1"/>
  <c r="Y137" i="4"/>
  <c r="Y229" i="4" s="1"/>
  <c r="P95" i="6" s="1"/>
  <c r="Z137" i="4"/>
  <c r="Z229" i="4" s="1"/>
  <c r="Q95" i="6" s="1"/>
  <c r="AB137" i="4"/>
  <c r="AB229" i="4" s="1"/>
  <c r="M96" i="6" s="1"/>
  <c r="AC137" i="4"/>
  <c r="AC229" i="4" s="1"/>
  <c r="N96" i="6" s="1"/>
  <c r="AD137" i="4"/>
  <c r="AD229" i="4" s="1"/>
  <c r="O96" i="6" s="1"/>
  <c r="AE137" i="4"/>
  <c r="AE229" i="4" s="1"/>
  <c r="P96" i="6" s="1"/>
  <c r="AF137" i="4"/>
  <c r="AF229" i="4" s="1"/>
  <c r="Q96" i="6" s="1"/>
  <c r="AH137" i="4"/>
  <c r="AH229" i="4" s="1"/>
  <c r="M97" i="6" s="1"/>
  <c r="AI137" i="4"/>
  <c r="AI229" i="4" s="1"/>
  <c r="N97" i="6" s="1"/>
  <c r="AJ137" i="4"/>
  <c r="AJ229" i="4" s="1"/>
  <c r="O97" i="6" s="1"/>
  <c r="AK137" i="4"/>
  <c r="AK229" i="4" s="1"/>
  <c r="P97" i="6" s="1"/>
  <c r="AL137" i="4"/>
  <c r="AL229" i="4" s="1"/>
  <c r="Q97" i="6" s="1"/>
  <c r="AN137" i="4"/>
  <c r="AN229" i="4" s="1"/>
  <c r="M98" i="6" s="1"/>
  <c r="AO137" i="4"/>
  <c r="AO229" i="4" s="1"/>
  <c r="N98" i="6" s="1"/>
  <c r="AP137" i="4"/>
  <c r="AP229" i="4" s="1"/>
  <c r="O98" i="6" s="1"/>
  <c r="AQ137" i="4"/>
  <c r="AQ229" i="4" s="1"/>
  <c r="P98" i="6" s="1"/>
  <c r="AR137" i="4"/>
  <c r="AR229" i="4" s="1"/>
  <c r="Q98" i="6" s="1"/>
  <c r="AT137" i="4"/>
  <c r="AT229" i="4" s="1"/>
  <c r="R99" i="6" s="1"/>
  <c r="AU137" i="4"/>
  <c r="AU229" i="4" s="1"/>
  <c r="S99" i="6" s="1"/>
  <c r="AV137" i="4"/>
  <c r="AV229" i="4" s="1"/>
  <c r="T99" i="6" s="1"/>
  <c r="AW137" i="4"/>
  <c r="AW229" i="4" s="1"/>
  <c r="U99" i="6" s="1"/>
  <c r="AX137" i="4"/>
  <c r="AX229" i="4" s="1"/>
  <c r="V99" i="6" s="1"/>
  <c r="AY137" i="4"/>
  <c r="AY229" i="4" s="1"/>
  <c r="O99" i="6" s="1"/>
  <c r="AZ137" i="4"/>
  <c r="AZ229" i="4" s="1"/>
  <c r="P99" i="6" s="1"/>
  <c r="BA137" i="4"/>
  <c r="BA229" i="4" s="1"/>
  <c r="Q99" i="6" s="1"/>
  <c r="BC137" i="4"/>
  <c r="BC229" i="4" s="1"/>
  <c r="R100" i="6" s="1"/>
  <c r="BD137" i="4"/>
  <c r="BD229" i="4" s="1"/>
  <c r="S100" i="6" s="1"/>
  <c r="BE137" i="4"/>
  <c r="BE229" i="4" s="1"/>
  <c r="T100" i="6" s="1"/>
  <c r="BF137" i="4"/>
  <c r="BF229" i="4" s="1"/>
  <c r="U100" i="6" s="1"/>
  <c r="BG137" i="4"/>
  <c r="BG229" i="4" s="1"/>
  <c r="V100" i="6" s="1"/>
  <c r="BH137" i="4"/>
  <c r="BH229" i="4" s="1"/>
  <c r="O100" i="6" s="1"/>
  <c r="BI137" i="4"/>
  <c r="BI229" i="4" s="1"/>
  <c r="P100" i="6" s="1"/>
  <c r="BJ137" i="4"/>
  <c r="BJ229" i="4" s="1"/>
  <c r="Q100" i="6" s="1"/>
  <c r="BL137" i="4"/>
  <c r="BL229" i="4" s="1"/>
  <c r="R101" i="6" s="1"/>
  <c r="BM137" i="4"/>
  <c r="BM229" i="4" s="1"/>
  <c r="S101" i="6" s="1"/>
  <c r="BN137" i="4"/>
  <c r="BN229" i="4" s="1"/>
  <c r="T101" i="6" s="1"/>
  <c r="BO137" i="4"/>
  <c r="BO229" i="4" s="1"/>
  <c r="U101" i="6" s="1"/>
  <c r="BP137" i="4"/>
  <c r="BP229" i="4" s="1"/>
  <c r="V101" i="6" s="1"/>
  <c r="BQ137" i="4"/>
  <c r="BQ229" i="4" s="1"/>
  <c r="O101" i="6" s="1"/>
  <c r="BR137" i="4"/>
  <c r="BR229" i="4" s="1"/>
  <c r="P101" i="6" s="1"/>
  <c r="BS137" i="4"/>
  <c r="BS229" i="4" s="1"/>
  <c r="Q101" i="6" s="1"/>
  <c r="BU137" i="4"/>
  <c r="BU229" i="4" s="1"/>
  <c r="R102" i="6" s="1"/>
  <c r="BV137" i="4"/>
  <c r="BV229" i="4" s="1"/>
  <c r="S102" i="6" s="1"/>
  <c r="BW137" i="4"/>
  <c r="BW229" i="4" s="1"/>
  <c r="T102" i="6" s="1"/>
  <c r="BX137" i="4"/>
  <c r="BX229" i="4" s="1"/>
  <c r="U102" i="6" s="1"/>
  <c r="BY137" i="4"/>
  <c r="BY229" i="4" s="1"/>
  <c r="V102" i="6" s="1"/>
  <c r="BZ137" i="4"/>
  <c r="BZ229" i="4" s="1"/>
  <c r="O102" i="6" s="1"/>
  <c r="CA137" i="4"/>
  <c r="CA229" i="4" s="1"/>
  <c r="P102" i="6" s="1"/>
  <c r="CB137" i="4"/>
  <c r="CB229" i="4" s="1"/>
  <c r="Q102" i="6" s="1"/>
  <c r="J137" i="4"/>
  <c r="K112" i="4"/>
  <c r="K228" i="4" s="1"/>
  <c r="L112" i="4"/>
  <c r="L228" i="4" s="1"/>
  <c r="M112" i="4"/>
  <c r="M228" i="4" s="1"/>
  <c r="N112" i="4"/>
  <c r="N228" i="4" s="1"/>
  <c r="O112" i="4"/>
  <c r="O228" i="4" s="1"/>
  <c r="P112" i="4"/>
  <c r="P228" i="4" s="1"/>
  <c r="Q112" i="4"/>
  <c r="Q228" i="4" s="1"/>
  <c r="R112" i="4"/>
  <c r="R228" i="4" s="1"/>
  <c r="S112" i="4"/>
  <c r="S228" i="4" s="1"/>
  <c r="T112" i="4"/>
  <c r="T228" i="4" s="1"/>
  <c r="U112" i="4"/>
  <c r="U228" i="4" s="1"/>
  <c r="V112" i="4"/>
  <c r="V228" i="4" s="1"/>
  <c r="W112" i="4"/>
  <c r="W228" i="4" s="1"/>
  <c r="X112" i="4"/>
  <c r="X228" i="4" s="1"/>
  <c r="Y112" i="4"/>
  <c r="Y228" i="4" s="1"/>
  <c r="Z112" i="4"/>
  <c r="Z228" i="4" s="1"/>
  <c r="AA112" i="4"/>
  <c r="AA228" i="4" s="1"/>
  <c r="AB112" i="4"/>
  <c r="AB228" i="4" s="1"/>
  <c r="AC112" i="4"/>
  <c r="AC228" i="4" s="1"/>
  <c r="AD112" i="4"/>
  <c r="AD228" i="4" s="1"/>
  <c r="AE112" i="4"/>
  <c r="AE228" i="4" s="1"/>
  <c r="AF112" i="4"/>
  <c r="AF228" i="4" s="1"/>
  <c r="AG112" i="4"/>
  <c r="AG228" i="4" s="1"/>
  <c r="AH112" i="4"/>
  <c r="AH228" i="4" s="1"/>
  <c r="AI112" i="4"/>
  <c r="AI228" i="4" s="1"/>
  <c r="AJ112" i="4"/>
  <c r="AJ228" i="4" s="1"/>
  <c r="AK112" i="4"/>
  <c r="AK228" i="4" s="1"/>
  <c r="AL112" i="4"/>
  <c r="AL228" i="4" s="1"/>
  <c r="AM112" i="4"/>
  <c r="AM228" i="4" s="1"/>
  <c r="AN112" i="4"/>
  <c r="AN228" i="4" s="1"/>
  <c r="AO112" i="4"/>
  <c r="AO228" i="4" s="1"/>
  <c r="AP112" i="4"/>
  <c r="AP228" i="4" s="1"/>
  <c r="AQ112" i="4"/>
  <c r="AQ228" i="4" s="1"/>
  <c r="AR112" i="4"/>
  <c r="AR228" i="4" s="1"/>
  <c r="AT112" i="4"/>
  <c r="AT228" i="4" s="1"/>
  <c r="AU112" i="4"/>
  <c r="AU228" i="4" s="1"/>
  <c r="AV112" i="4"/>
  <c r="AV228" i="4" s="1"/>
  <c r="AW112" i="4"/>
  <c r="AW228" i="4" s="1"/>
  <c r="AX112" i="4"/>
  <c r="AX228" i="4" s="1"/>
  <c r="AY112" i="4"/>
  <c r="AY228" i="4" s="1"/>
  <c r="AZ112" i="4"/>
  <c r="AZ228" i="4" s="1"/>
  <c r="BA112" i="4"/>
  <c r="BA228" i="4" s="1"/>
  <c r="BC112" i="4"/>
  <c r="BC228" i="4" s="1"/>
  <c r="BD112" i="4"/>
  <c r="BD228" i="4" s="1"/>
  <c r="BE112" i="4"/>
  <c r="BE228" i="4" s="1"/>
  <c r="BF112" i="4"/>
  <c r="BF228" i="4" s="1"/>
  <c r="BG112" i="4"/>
  <c r="BG228" i="4" s="1"/>
  <c r="BH112" i="4"/>
  <c r="BH228" i="4" s="1"/>
  <c r="BI112" i="4"/>
  <c r="BI228" i="4" s="1"/>
  <c r="BJ112" i="4"/>
  <c r="BJ228" i="4" s="1"/>
  <c r="BL112" i="4"/>
  <c r="BL228" i="4" s="1"/>
  <c r="BM112" i="4"/>
  <c r="BM228" i="4" s="1"/>
  <c r="BN112" i="4"/>
  <c r="BN228" i="4" s="1"/>
  <c r="BO112" i="4"/>
  <c r="BO228" i="4" s="1"/>
  <c r="BP112" i="4"/>
  <c r="BP228" i="4" s="1"/>
  <c r="BQ112" i="4"/>
  <c r="BQ228" i="4" s="1"/>
  <c r="BR112" i="4"/>
  <c r="BR228" i="4" s="1"/>
  <c r="BS112" i="4"/>
  <c r="BS228" i="4" s="1"/>
  <c r="BU112" i="4"/>
  <c r="BU228" i="4" s="1"/>
  <c r="BV112" i="4"/>
  <c r="BV228" i="4" s="1"/>
  <c r="BW112" i="4"/>
  <c r="BW228" i="4" s="1"/>
  <c r="BX112" i="4"/>
  <c r="BX228" i="4" s="1"/>
  <c r="BY112" i="4"/>
  <c r="BY228" i="4" s="1"/>
  <c r="BZ112" i="4"/>
  <c r="BZ228" i="4" s="1"/>
  <c r="CA112" i="4"/>
  <c r="CA228" i="4" s="1"/>
  <c r="CB112" i="4"/>
  <c r="CB228" i="4" s="1"/>
  <c r="J112" i="4"/>
  <c r="K100" i="4"/>
  <c r="K227" i="4" s="1"/>
  <c r="L100" i="4"/>
  <c r="L227" i="4" s="1"/>
  <c r="M100" i="4"/>
  <c r="M227" i="4" s="1"/>
  <c r="N100" i="4"/>
  <c r="N227" i="4" s="1"/>
  <c r="P100" i="4"/>
  <c r="P227" i="4" s="1"/>
  <c r="Q100" i="4"/>
  <c r="Q227" i="4" s="1"/>
  <c r="R100" i="4"/>
  <c r="R227" i="4" s="1"/>
  <c r="S100" i="4"/>
  <c r="S227" i="4" s="1"/>
  <c r="T100" i="4"/>
  <c r="T227" i="4" s="1"/>
  <c r="V100" i="4"/>
  <c r="V227" i="4" s="1"/>
  <c r="W100" i="4"/>
  <c r="W227" i="4" s="1"/>
  <c r="X100" i="4"/>
  <c r="X227" i="4" s="1"/>
  <c r="Y100" i="4"/>
  <c r="Y227" i="4" s="1"/>
  <c r="Z100" i="4"/>
  <c r="Z227" i="4" s="1"/>
  <c r="AB100" i="4"/>
  <c r="AB227" i="4" s="1"/>
  <c r="AC100" i="4"/>
  <c r="AC227" i="4" s="1"/>
  <c r="AD100" i="4"/>
  <c r="AD227" i="4" s="1"/>
  <c r="AE100" i="4"/>
  <c r="AE227" i="4" s="1"/>
  <c r="AF100" i="4"/>
  <c r="AF227" i="4" s="1"/>
  <c r="AH100" i="4"/>
  <c r="AH227" i="4" s="1"/>
  <c r="AI100" i="4"/>
  <c r="AI227" i="4" s="1"/>
  <c r="AJ100" i="4"/>
  <c r="AJ227" i="4" s="1"/>
  <c r="AK100" i="4"/>
  <c r="AK227" i="4" s="1"/>
  <c r="AL100" i="4"/>
  <c r="AL227" i="4" s="1"/>
  <c r="AN100" i="4"/>
  <c r="AN227" i="4" s="1"/>
  <c r="AO100" i="4"/>
  <c r="AO227" i="4" s="1"/>
  <c r="AP100" i="4"/>
  <c r="AP227" i="4" s="1"/>
  <c r="AQ100" i="4"/>
  <c r="AQ227" i="4" s="1"/>
  <c r="AR100" i="4"/>
  <c r="AR227" i="4" s="1"/>
  <c r="AT100" i="4"/>
  <c r="AT227" i="4" s="1"/>
  <c r="AU100" i="4"/>
  <c r="AU227" i="4" s="1"/>
  <c r="AV100" i="4"/>
  <c r="AV227" i="4" s="1"/>
  <c r="AW100" i="4"/>
  <c r="AW227" i="4" s="1"/>
  <c r="AX100" i="4"/>
  <c r="AX227" i="4" s="1"/>
  <c r="AY100" i="4"/>
  <c r="AY227" i="4" s="1"/>
  <c r="AZ100" i="4"/>
  <c r="AZ227" i="4" s="1"/>
  <c r="BA100" i="4"/>
  <c r="BA227" i="4" s="1"/>
  <c r="BB100" i="4"/>
  <c r="BB227" i="4" s="1"/>
  <c r="BC100" i="4"/>
  <c r="BC227" i="4" s="1"/>
  <c r="BD100" i="4"/>
  <c r="BD227" i="4" s="1"/>
  <c r="BE100" i="4"/>
  <c r="BE227" i="4" s="1"/>
  <c r="BF100" i="4"/>
  <c r="BF227" i="4" s="1"/>
  <c r="BG100" i="4"/>
  <c r="BG227" i="4" s="1"/>
  <c r="BH100" i="4"/>
  <c r="BH227" i="4" s="1"/>
  <c r="BI100" i="4"/>
  <c r="BI227" i="4" s="1"/>
  <c r="BJ100" i="4"/>
  <c r="BJ227" i="4" s="1"/>
  <c r="BK100" i="4"/>
  <c r="BK227" i="4" s="1"/>
  <c r="BL100" i="4"/>
  <c r="BL227" i="4" s="1"/>
  <c r="BM100" i="4"/>
  <c r="BM227" i="4" s="1"/>
  <c r="BN100" i="4"/>
  <c r="BN227" i="4" s="1"/>
  <c r="BO100" i="4"/>
  <c r="BO227" i="4" s="1"/>
  <c r="BP100" i="4"/>
  <c r="BP227" i="4" s="1"/>
  <c r="BQ100" i="4"/>
  <c r="BQ227" i="4" s="1"/>
  <c r="BR100" i="4"/>
  <c r="BR227" i="4" s="1"/>
  <c r="BS100" i="4"/>
  <c r="BS227" i="4" s="1"/>
  <c r="BT100" i="4"/>
  <c r="BT227" i="4" s="1"/>
  <c r="BU100" i="4"/>
  <c r="BU227" i="4" s="1"/>
  <c r="BV100" i="4"/>
  <c r="BV227" i="4" s="1"/>
  <c r="BW100" i="4"/>
  <c r="BW227" i="4" s="1"/>
  <c r="BX100" i="4"/>
  <c r="BX227" i="4" s="1"/>
  <c r="BY100" i="4"/>
  <c r="BY227" i="4" s="1"/>
  <c r="BZ100" i="4"/>
  <c r="BZ227" i="4" s="1"/>
  <c r="CA100" i="4"/>
  <c r="CA227" i="4" s="1"/>
  <c r="CB100" i="4"/>
  <c r="CB227" i="4" s="1"/>
  <c r="CC100" i="4"/>
  <c r="CC227" i="4" s="1"/>
  <c r="J100" i="4"/>
  <c r="K90" i="4"/>
  <c r="K226" i="4" s="1"/>
  <c r="L90" i="4"/>
  <c r="L226" i="4" s="1"/>
  <c r="M90" i="4"/>
  <c r="M226" i="4" s="1"/>
  <c r="N90" i="4"/>
  <c r="N226" i="4" s="1"/>
  <c r="O90" i="4"/>
  <c r="O226" i="4" s="1"/>
  <c r="P90" i="4"/>
  <c r="P226" i="4" s="1"/>
  <c r="Q90" i="4"/>
  <c r="Q226" i="4" s="1"/>
  <c r="R90" i="4"/>
  <c r="R226" i="4" s="1"/>
  <c r="S90" i="4"/>
  <c r="S226" i="4" s="1"/>
  <c r="T90" i="4"/>
  <c r="T226" i="4" s="1"/>
  <c r="U90" i="4"/>
  <c r="U226" i="4" s="1"/>
  <c r="V90" i="4"/>
  <c r="V226" i="4" s="1"/>
  <c r="W90" i="4"/>
  <c r="W226" i="4" s="1"/>
  <c r="X90" i="4"/>
  <c r="X226" i="4" s="1"/>
  <c r="Y90" i="4"/>
  <c r="Y226" i="4" s="1"/>
  <c r="Z90" i="4"/>
  <c r="Z226" i="4" s="1"/>
  <c r="AA90" i="4"/>
  <c r="AA226" i="4" s="1"/>
  <c r="AB90" i="4"/>
  <c r="AB226" i="4" s="1"/>
  <c r="AC90" i="4"/>
  <c r="AC226" i="4" s="1"/>
  <c r="AD90" i="4"/>
  <c r="AD226" i="4" s="1"/>
  <c r="AE90" i="4"/>
  <c r="AE226" i="4" s="1"/>
  <c r="AF90" i="4"/>
  <c r="AF226" i="4" s="1"/>
  <c r="AG90" i="4"/>
  <c r="AG226" i="4" s="1"/>
  <c r="AH90" i="4"/>
  <c r="AH226" i="4" s="1"/>
  <c r="AI90" i="4"/>
  <c r="AI226" i="4" s="1"/>
  <c r="AJ90" i="4"/>
  <c r="AJ226" i="4" s="1"/>
  <c r="AK90" i="4"/>
  <c r="AK226" i="4" s="1"/>
  <c r="AL90" i="4"/>
  <c r="AL226" i="4" s="1"/>
  <c r="AM90" i="4"/>
  <c r="AM226" i="4" s="1"/>
  <c r="AN90" i="4"/>
  <c r="AN226" i="4" s="1"/>
  <c r="AO90" i="4"/>
  <c r="AO226" i="4" s="1"/>
  <c r="AP90" i="4"/>
  <c r="AP226" i="4" s="1"/>
  <c r="AQ90" i="4"/>
  <c r="AQ226" i="4" s="1"/>
  <c r="AR90" i="4"/>
  <c r="AR226" i="4" s="1"/>
  <c r="AS90" i="4"/>
  <c r="AS226" i="4" s="1"/>
  <c r="AT90" i="4"/>
  <c r="AT226" i="4" s="1"/>
  <c r="AU90" i="4"/>
  <c r="AU226" i="4" s="1"/>
  <c r="AV90" i="4"/>
  <c r="AV226" i="4" s="1"/>
  <c r="AW90" i="4"/>
  <c r="AW226" i="4" s="1"/>
  <c r="AX90" i="4"/>
  <c r="AX226" i="4" s="1"/>
  <c r="AY90" i="4"/>
  <c r="AY226" i="4" s="1"/>
  <c r="AZ90" i="4"/>
  <c r="AZ226" i="4" s="1"/>
  <c r="BA90" i="4"/>
  <c r="BA226" i="4" s="1"/>
  <c r="BB90" i="4"/>
  <c r="BB226" i="4" s="1"/>
  <c r="BC90" i="4"/>
  <c r="BC226" i="4" s="1"/>
  <c r="BD90" i="4"/>
  <c r="BD226" i="4" s="1"/>
  <c r="BE90" i="4"/>
  <c r="BE226" i="4" s="1"/>
  <c r="BF90" i="4"/>
  <c r="BF226" i="4" s="1"/>
  <c r="BG90" i="4"/>
  <c r="BG226" i="4" s="1"/>
  <c r="BH90" i="4"/>
  <c r="BH226" i="4" s="1"/>
  <c r="BI90" i="4"/>
  <c r="BI226" i="4" s="1"/>
  <c r="BJ90" i="4"/>
  <c r="BJ226" i="4" s="1"/>
  <c r="BL90" i="4"/>
  <c r="BL226" i="4" s="1"/>
  <c r="BM90" i="4"/>
  <c r="BM226" i="4" s="1"/>
  <c r="BN90" i="4"/>
  <c r="BN226" i="4" s="1"/>
  <c r="BO90" i="4"/>
  <c r="BO226" i="4" s="1"/>
  <c r="BP90" i="4"/>
  <c r="BP226" i="4" s="1"/>
  <c r="BQ90" i="4"/>
  <c r="BQ226" i="4" s="1"/>
  <c r="BR90" i="4"/>
  <c r="BR226" i="4" s="1"/>
  <c r="BS90" i="4"/>
  <c r="BS226" i="4" s="1"/>
  <c r="BU90" i="4"/>
  <c r="BU226" i="4" s="1"/>
  <c r="BV90" i="4"/>
  <c r="BV226" i="4" s="1"/>
  <c r="BW90" i="4"/>
  <c r="BW226" i="4" s="1"/>
  <c r="BX90" i="4"/>
  <c r="BX226" i="4" s="1"/>
  <c r="BY90" i="4"/>
  <c r="BY226" i="4" s="1"/>
  <c r="BZ90" i="4"/>
  <c r="BZ226" i="4" s="1"/>
  <c r="CA90" i="4"/>
  <c r="CA226" i="4" s="1"/>
  <c r="CB90" i="4"/>
  <c r="CB226" i="4" s="1"/>
  <c r="CC90" i="4"/>
  <c r="CC226" i="4" s="1"/>
  <c r="J90" i="4"/>
  <c r="K80" i="4"/>
  <c r="K225" i="4" s="1"/>
  <c r="K234" i="4" s="1"/>
  <c r="L80" i="4"/>
  <c r="L225" i="4" s="1"/>
  <c r="L234" i="4" s="1"/>
  <c r="M80" i="4"/>
  <c r="M225" i="4" s="1"/>
  <c r="M234" i="4" s="1"/>
  <c r="N80" i="4"/>
  <c r="N225" i="4" s="1"/>
  <c r="N234" i="4" s="1"/>
  <c r="P80" i="4"/>
  <c r="P225" i="4" s="1"/>
  <c r="P234" i="4" s="1"/>
  <c r="Q80" i="4"/>
  <c r="Q225" i="4" s="1"/>
  <c r="Q234" i="4" s="1"/>
  <c r="R80" i="4"/>
  <c r="R225" i="4" s="1"/>
  <c r="R234" i="4" s="1"/>
  <c r="S80" i="4"/>
  <c r="S225" i="4" s="1"/>
  <c r="S234" i="4" s="1"/>
  <c r="T80" i="4"/>
  <c r="T225" i="4" s="1"/>
  <c r="T234" i="4" s="1"/>
  <c r="V80" i="4"/>
  <c r="V225" i="4" s="1"/>
  <c r="V234" i="4" s="1"/>
  <c r="W80" i="4"/>
  <c r="W225" i="4" s="1"/>
  <c r="W234" i="4" s="1"/>
  <c r="X80" i="4"/>
  <c r="X225" i="4" s="1"/>
  <c r="X234" i="4" s="1"/>
  <c r="Y80" i="4"/>
  <c r="Y225" i="4" s="1"/>
  <c r="Y234" i="4" s="1"/>
  <c r="Z80" i="4"/>
  <c r="Z225" i="4" s="1"/>
  <c r="Z234" i="4" s="1"/>
  <c r="AB80" i="4"/>
  <c r="AB225" i="4" s="1"/>
  <c r="AB234" i="4" s="1"/>
  <c r="AC80" i="4"/>
  <c r="AC225" i="4" s="1"/>
  <c r="AC234" i="4" s="1"/>
  <c r="AD80" i="4"/>
  <c r="AD225" i="4" s="1"/>
  <c r="AD234" i="4" s="1"/>
  <c r="AE80" i="4"/>
  <c r="AE225" i="4" s="1"/>
  <c r="AE234" i="4" s="1"/>
  <c r="AF80" i="4"/>
  <c r="AF225" i="4" s="1"/>
  <c r="AF234" i="4" s="1"/>
  <c r="AH80" i="4"/>
  <c r="AH225" i="4" s="1"/>
  <c r="AH234" i="4" s="1"/>
  <c r="AI80" i="4"/>
  <c r="AI225" i="4" s="1"/>
  <c r="AI234" i="4" s="1"/>
  <c r="AJ80" i="4"/>
  <c r="AJ225" i="4" s="1"/>
  <c r="AJ234" i="4" s="1"/>
  <c r="AK80" i="4"/>
  <c r="AK225" i="4" s="1"/>
  <c r="AK234" i="4" s="1"/>
  <c r="AL80" i="4"/>
  <c r="AL225" i="4" s="1"/>
  <c r="AL234" i="4" s="1"/>
  <c r="AN80" i="4"/>
  <c r="AN225" i="4" s="1"/>
  <c r="AN234" i="4" s="1"/>
  <c r="AO80" i="4"/>
  <c r="AO225" i="4" s="1"/>
  <c r="AO234" i="4" s="1"/>
  <c r="AP80" i="4"/>
  <c r="AP225" i="4" s="1"/>
  <c r="AP234" i="4" s="1"/>
  <c r="AQ80" i="4"/>
  <c r="AQ225" i="4" s="1"/>
  <c r="AQ234" i="4" s="1"/>
  <c r="AR80" i="4"/>
  <c r="AR225" i="4" s="1"/>
  <c r="AR234" i="4" s="1"/>
  <c r="AT80" i="4"/>
  <c r="AT225" i="4" s="1"/>
  <c r="AT234" i="4" s="1"/>
  <c r="AU80" i="4"/>
  <c r="AU225" i="4" s="1"/>
  <c r="AU234" i="4" s="1"/>
  <c r="AV80" i="4"/>
  <c r="AV225" i="4" s="1"/>
  <c r="AV234" i="4" s="1"/>
  <c r="AW80" i="4"/>
  <c r="AW225" i="4" s="1"/>
  <c r="AW234" i="4" s="1"/>
  <c r="AX80" i="4"/>
  <c r="AX225" i="4" s="1"/>
  <c r="AX234" i="4" s="1"/>
  <c r="AY80" i="4"/>
  <c r="AY225" i="4" s="1"/>
  <c r="AY234" i="4" s="1"/>
  <c r="AZ80" i="4"/>
  <c r="AZ225" i="4" s="1"/>
  <c r="AZ234" i="4" s="1"/>
  <c r="BA80" i="4"/>
  <c r="BA225" i="4" s="1"/>
  <c r="BA234" i="4" s="1"/>
  <c r="BC80" i="4"/>
  <c r="BC225" i="4" s="1"/>
  <c r="BC234" i="4" s="1"/>
  <c r="BD80" i="4"/>
  <c r="BD225" i="4" s="1"/>
  <c r="BD234" i="4" s="1"/>
  <c r="BE80" i="4"/>
  <c r="BE225" i="4" s="1"/>
  <c r="BE234" i="4" s="1"/>
  <c r="BF80" i="4"/>
  <c r="BF225" i="4" s="1"/>
  <c r="BF234" i="4" s="1"/>
  <c r="BG80" i="4"/>
  <c r="BG225" i="4" s="1"/>
  <c r="BG234" i="4" s="1"/>
  <c r="BH80" i="4"/>
  <c r="BH225" i="4" s="1"/>
  <c r="BH234" i="4" s="1"/>
  <c r="BI80" i="4"/>
  <c r="BI225" i="4" s="1"/>
  <c r="BI234" i="4" s="1"/>
  <c r="BJ80" i="4"/>
  <c r="BJ225" i="4" s="1"/>
  <c r="BJ234" i="4" s="1"/>
  <c r="BL80" i="4"/>
  <c r="BL225" i="4" s="1"/>
  <c r="BM80" i="4"/>
  <c r="BM225" i="4" s="1"/>
  <c r="BN80" i="4"/>
  <c r="BN225" i="4" s="1"/>
  <c r="BO80" i="4"/>
  <c r="BO225" i="4" s="1"/>
  <c r="BP80" i="4"/>
  <c r="BP225" i="4" s="1"/>
  <c r="BQ80" i="4"/>
  <c r="BQ225" i="4" s="1"/>
  <c r="BR80" i="4"/>
  <c r="BR225" i="4" s="1"/>
  <c r="BS80" i="4"/>
  <c r="BS225" i="4" s="1"/>
  <c r="BT80" i="4"/>
  <c r="BT225" i="4" s="1"/>
  <c r="BU80" i="4"/>
  <c r="BU225" i="4" s="1"/>
  <c r="BV80" i="4"/>
  <c r="BV225" i="4" s="1"/>
  <c r="BW80" i="4"/>
  <c r="BW225" i="4" s="1"/>
  <c r="BX80" i="4"/>
  <c r="BX225" i="4" s="1"/>
  <c r="BY80" i="4"/>
  <c r="BY225" i="4" s="1"/>
  <c r="BZ80" i="4"/>
  <c r="BZ225" i="4" s="1"/>
  <c r="CA80" i="4"/>
  <c r="CA225" i="4" s="1"/>
  <c r="CB80" i="4"/>
  <c r="CB225" i="4" s="1"/>
  <c r="CC80" i="4"/>
  <c r="CC225" i="4" s="1"/>
  <c r="J80" i="4"/>
  <c r="K63" i="4"/>
  <c r="K224" i="4" s="1"/>
  <c r="L63" i="4"/>
  <c r="L224" i="4" s="1"/>
  <c r="M63" i="4"/>
  <c r="M224" i="4" s="1"/>
  <c r="N63" i="4"/>
  <c r="N224" i="4" s="1"/>
  <c r="O63" i="4"/>
  <c r="O224" i="4" s="1"/>
  <c r="W27" i="6" s="1"/>
  <c r="P63" i="4"/>
  <c r="P224" i="4" s="1"/>
  <c r="Q63" i="4"/>
  <c r="Q224" i="4" s="1"/>
  <c r="R63" i="4"/>
  <c r="R224" i="4" s="1"/>
  <c r="S63" i="4"/>
  <c r="S224" i="4" s="1"/>
  <c r="T63" i="4"/>
  <c r="T224" i="4" s="1"/>
  <c r="U63" i="4"/>
  <c r="U224" i="4" s="1"/>
  <c r="V63" i="4"/>
  <c r="V224" i="4" s="1"/>
  <c r="W63" i="4"/>
  <c r="W224" i="4" s="1"/>
  <c r="X63" i="4"/>
  <c r="X224" i="4" s="1"/>
  <c r="Y63" i="4"/>
  <c r="Y224" i="4" s="1"/>
  <c r="Z63" i="4"/>
  <c r="Z224" i="4" s="1"/>
  <c r="AA63" i="4"/>
  <c r="AA224" i="4" s="1"/>
  <c r="AB63" i="4"/>
  <c r="AB224" i="4" s="1"/>
  <c r="AC63" i="4"/>
  <c r="AC224" i="4" s="1"/>
  <c r="AD63" i="4"/>
  <c r="AD224" i="4" s="1"/>
  <c r="AE63" i="4"/>
  <c r="AE224" i="4" s="1"/>
  <c r="AF63" i="4"/>
  <c r="AF224" i="4" s="1"/>
  <c r="AG63" i="4"/>
  <c r="AG224" i="4" s="1"/>
  <c r="AH63" i="4"/>
  <c r="AH224" i="4" s="1"/>
  <c r="AI63" i="4"/>
  <c r="AI224" i="4" s="1"/>
  <c r="AJ63" i="4"/>
  <c r="AJ224" i="4" s="1"/>
  <c r="AK63" i="4"/>
  <c r="AK224" i="4" s="1"/>
  <c r="AL63" i="4"/>
  <c r="AL224" i="4" s="1"/>
  <c r="AM63" i="4"/>
  <c r="AM224" i="4" s="1"/>
  <c r="AN63" i="4"/>
  <c r="AN224" i="4" s="1"/>
  <c r="AO63" i="4"/>
  <c r="AO224" i="4" s="1"/>
  <c r="AP63" i="4"/>
  <c r="AP224" i="4" s="1"/>
  <c r="AQ63" i="4"/>
  <c r="AQ224" i="4" s="1"/>
  <c r="AR63" i="4"/>
  <c r="AR224" i="4" s="1"/>
  <c r="AS63" i="4"/>
  <c r="AS224" i="4" s="1"/>
  <c r="AT63" i="4"/>
  <c r="AT224" i="4" s="1"/>
  <c r="AU63" i="4"/>
  <c r="AU224" i="4" s="1"/>
  <c r="AV63" i="4"/>
  <c r="AV224" i="4" s="1"/>
  <c r="AW63" i="4"/>
  <c r="AW224" i="4" s="1"/>
  <c r="AX63" i="4"/>
  <c r="AX224" i="4" s="1"/>
  <c r="AY63" i="4"/>
  <c r="AY224" i="4" s="1"/>
  <c r="AZ63" i="4"/>
  <c r="AZ224" i="4" s="1"/>
  <c r="BA63" i="4"/>
  <c r="BA224" i="4" s="1"/>
  <c r="BB63" i="4"/>
  <c r="BB224" i="4" s="1"/>
  <c r="W33" i="6" s="1"/>
  <c r="BC63" i="4"/>
  <c r="BC224" i="4" s="1"/>
  <c r="BD63" i="4"/>
  <c r="BD224" i="4" s="1"/>
  <c r="BE63" i="4"/>
  <c r="BE224" i="4" s="1"/>
  <c r="BF63" i="4"/>
  <c r="BF224" i="4" s="1"/>
  <c r="BG63" i="4"/>
  <c r="BG224" i="4" s="1"/>
  <c r="BH63" i="4"/>
  <c r="BH224" i="4" s="1"/>
  <c r="BI63" i="4"/>
  <c r="BI224" i="4" s="1"/>
  <c r="BJ63" i="4"/>
  <c r="BJ224" i="4" s="1"/>
  <c r="BK63" i="4"/>
  <c r="BK224" i="4" s="1"/>
  <c r="W34" i="6" s="1"/>
  <c r="BL63" i="4"/>
  <c r="BL224" i="4" s="1"/>
  <c r="BM63" i="4"/>
  <c r="BM224" i="4" s="1"/>
  <c r="BN63" i="4"/>
  <c r="BN224" i="4" s="1"/>
  <c r="BO63" i="4"/>
  <c r="BO224" i="4" s="1"/>
  <c r="BP63" i="4"/>
  <c r="BP224" i="4" s="1"/>
  <c r="BQ63" i="4"/>
  <c r="BQ224" i="4" s="1"/>
  <c r="BR63" i="4"/>
  <c r="BR224" i="4" s="1"/>
  <c r="BS63" i="4"/>
  <c r="BS224" i="4" s="1"/>
  <c r="BT63" i="4"/>
  <c r="BT224" i="4" s="1"/>
  <c r="W35" i="6" s="1"/>
  <c r="BU63" i="4"/>
  <c r="BU224" i="4" s="1"/>
  <c r="BV63" i="4"/>
  <c r="BV224" i="4" s="1"/>
  <c r="BW63" i="4"/>
  <c r="BW224" i="4" s="1"/>
  <c r="BX63" i="4"/>
  <c r="BX224" i="4" s="1"/>
  <c r="BY63" i="4"/>
  <c r="BY224" i="4" s="1"/>
  <c r="BZ63" i="4"/>
  <c r="BZ224" i="4" s="1"/>
  <c r="CA63" i="4"/>
  <c r="CA224" i="4" s="1"/>
  <c r="CB63" i="4"/>
  <c r="CB224" i="4" s="1"/>
  <c r="J63" i="4"/>
  <c r="K51" i="4"/>
  <c r="K223" i="4" s="1"/>
  <c r="L51" i="4"/>
  <c r="L223" i="4" s="1"/>
  <c r="M51" i="4"/>
  <c r="M223" i="4" s="1"/>
  <c r="N51" i="4"/>
  <c r="N223" i="4" s="1"/>
  <c r="O51" i="4"/>
  <c r="O223" i="4" s="1"/>
  <c r="P51" i="4"/>
  <c r="P223" i="4" s="1"/>
  <c r="Q51" i="4"/>
  <c r="Q223" i="4" s="1"/>
  <c r="R51" i="4"/>
  <c r="R223" i="4" s="1"/>
  <c r="S51" i="4"/>
  <c r="S223" i="4" s="1"/>
  <c r="T51" i="4"/>
  <c r="T223" i="4" s="1"/>
  <c r="U51" i="4"/>
  <c r="U223" i="4" s="1"/>
  <c r="V51" i="4"/>
  <c r="V223" i="4" s="1"/>
  <c r="W51" i="4"/>
  <c r="W223" i="4" s="1"/>
  <c r="X51" i="4"/>
  <c r="X223" i="4" s="1"/>
  <c r="Y51" i="4"/>
  <c r="Y223" i="4" s="1"/>
  <c r="Z51" i="4"/>
  <c r="Z223" i="4" s="1"/>
  <c r="AA51" i="4"/>
  <c r="AA223" i="4" s="1"/>
  <c r="AB51" i="4"/>
  <c r="AB223" i="4" s="1"/>
  <c r="AC51" i="4"/>
  <c r="AC223" i="4" s="1"/>
  <c r="AD51" i="4"/>
  <c r="AD223" i="4" s="1"/>
  <c r="AE51" i="4"/>
  <c r="AE223" i="4" s="1"/>
  <c r="AF51" i="4"/>
  <c r="AF223" i="4" s="1"/>
  <c r="AG51" i="4"/>
  <c r="AG223" i="4" s="1"/>
  <c r="AH51" i="4"/>
  <c r="AH223" i="4" s="1"/>
  <c r="AI51" i="4"/>
  <c r="AI223" i="4" s="1"/>
  <c r="AJ51" i="4"/>
  <c r="AJ223" i="4" s="1"/>
  <c r="AK51" i="4"/>
  <c r="AK223" i="4" s="1"/>
  <c r="AL51" i="4"/>
  <c r="AL223" i="4" s="1"/>
  <c r="AM51" i="4"/>
  <c r="AM223" i="4" s="1"/>
  <c r="AN51" i="4"/>
  <c r="AN223" i="4" s="1"/>
  <c r="AO51" i="4"/>
  <c r="AO223" i="4" s="1"/>
  <c r="AP51" i="4"/>
  <c r="AP223" i="4" s="1"/>
  <c r="AQ51" i="4"/>
  <c r="AQ223" i="4" s="1"/>
  <c r="AR51" i="4"/>
  <c r="AR223" i="4" s="1"/>
  <c r="AS51" i="4"/>
  <c r="AS223" i="4" s="1"/>
  <c r="AT51" i="4"/>
  <c r="AT223" i="4" s="1"/>
  <c r="AU51" i="4"/>
  <c r="AU223" i="4" s="1"/>
  <c r="AV51" i="4"/>
  <c r="AV223" i="4" s="1"/>
  <c r="AW51" i="4"/>
  <c r="AW223" i="4" s="1"/>
  <c r="AX51" i="4"/>
  <c r="AX223" i="4" s="1"/>
  <c r="AY51" i="4"/>
  <c r="AY223" i="4" s="1"/>
  <c r="AZ51" i="4"/>
  <c r="AZ223" i="4" s="1"/>
  <c r="BA51" i="4"/>
  <c r="BA223" i="4" s="1"/>
  <c r="BB51" i="4"/>
  <c r="BB223" i="4" s="1"/>
  <c r="BC51" i="4"/>
  <c r="BC223" i="4" s="1"/>
  <c r="BD51" i="4"/>
  <c r="BD223" i="4" s="1"/>
  <c r="BE51" i="4"/>
  <c r="BE223" i="4" s="1"/>
  <c r="BF51" i="4"/>
  <c r="BF223" i="4" s="1"/>
  <c r="BG51" i="4"/>
  <c r="BG223" i="4" s="1"/>
  <c r="BH51" i="4"/>
  <c r="BH223" i="4" s="1"/>
  <c r="BI51" i="4"/>
  <c r="BI223" i="4" s="1"/>
  <c r="BJ51" i="4"/>
  <c r="BJ223" i="4" s="1"/>
  <c r="BK51" i="4"/>
  <c r="BK223" i="4" s="1"/>
  <c r="BL51" i="4"/>
  <c r="BL223" i="4" s="1"/>
  <c r="BM51" i="4"/>
  <c r="BM223" i="4" s="1"/>
  <c r="BN51" i="4"/>
  <c r="BN223" i="4" s="1"/>
  <c r="BO51" i="4"/>
  <c r="BO223" i="4" s="1"/>
  <c r="BP51" i="4"/>
  <c r="BP223" i="4" s="1"/>
  <c r="BQ51" i="4"/>
  <c r="BQ223" i="4" s="1"/>
  <c r="BR51" i="4"/>
  <c r="BR223" i="4" s="1"/>
  <c r="BS51" i="4"/>
  <c r="BS223" i="4" s="1"/>
  <c r="BT51" i="4"/>
  <c r="BT223" i="4" s="1"/>
  <c r="BU51" i="4"/>
  <c r="BU223" i="4" s="1"/>
  <c r="BV51" i="4"/>
  <c r="BV223" i="4" s="1"/>
  <c r="BW51" i="4"/>
  <c r="BW223" i="4" s="1"/>
  <c r="BX51" i="4"/>
  <c r="BX223" i="4" s="1"/>
  <c r="BY51" i="4"/>
  <c r="BY223" i="4" s="1"/>
  <c r="BZ51" i="4"/>
  <c r="BZ223" i="4" s="1"/>
  <c r="CA51" i="4"/>
  <c r="CA223" i="4" s="1"/>
  <c r="CB51" i="4"/>
  <c r="CB223" i="4" s="1"/>
  <c r="J51" i="4"/>
  <c r="K41" i="4"/>
  <c r="K222" i="4" s="1"/>
  <c r="L41" i="4"/>
  <c r="L222" i="4" s="1"/>
  <c r="M41" i="4"/>
  <c r="M222" i="4" s="1"/>
  <c r="N41" i="4"/>
  <c r="N222" i="4" s="1"/>
  <c r="P41" i="4"/>
  <c r="P222" i="4" s="1"/>
  <c r="Q41" i="4"/>
  <c r="Q222" i="4" s="1"/>
  <c r="R41" i="4"/>
  <c r="R222" i="4" s="1"/>
  <c r="S41" i="4"/>
  <c r="S222" i="4" s="1"/>
  <c r="T41" i="4"/>
  <c r="T222" i="4" s="1"/>
  <c r="V41" i="4"/>
  <c r="V222" i="4" s="1"/>
  <c r="W41" i="4"/>
  <c r="W222" i="4" s="1"/>
  <c r="X41" i="4"/>
  <c r="X222" i="4" s="1"/>
  <c r="Y41" i="4"/>
  <c r="Y222" i="4" s="1"/>
  <c r="Z41" i="4"/>
  <c r="Z222" i="4" s="1"/>
  <c r="AB41" i="4"/>
  <c r="AB222" i="4" s="1"/>
  <c r="AC41" i="4"/>
  <c r="AC222" i="4" s="1"/>
  <c r="AD41" i="4"/>
  <c r="AD222" i="4" s="1"/>
  <c r="AE41" i="4"/>
  <c r="AE222" i="4" s="1"/>
  <c r="AF41" i="4"/>
  <c r="AF222" i="4" s="1"/>
  <c r="AH41" i="4"/>
  <c r="AH222" i="4" s="1"/>
  <c r="AI41" i="4"/>
  <c r="AI222" i="4" s="1"/>
  <c r="AJ41" i="4"/>
  <c r="AJ222" i="4" s="1"/>
  <c r="AK41" i="4"/>
  <c r="AK222" i="4" s="1"/>
  <c r="AL41" i="4"/>
  <c r="AL222" i="4" s="1"/>
  <c r="AN41" i="4"/>
  <c r="AN222" i="4" s="1"/>
  <c r="AO41" i="4"/>
  <c r="AO222" i="4" s="1"/>
  <c r="AP41" i="4"/>
  <c r="AP222" i="4" s="1"/>
  <c r="AQ41" i="4"/>
  <c r="AQ222" i="4" s="1"/>
  <c r="AR41" i="4"/>
  <c r="AR222" i="4" s="1"/>
  <c r="AT41" i="4"/>
  <c r="AT222" i="4" s="1"/>
  <c r="AU41" i="4"/>
  <c r="AU222" i="4" s="1"/>
  <c r="AV41" i="4"/>
  <c r="AV222" i="4" s="1"/>
  <c r="AW41" i="4"/>
  <c r="AW222" i="4" s="1"/>
  <c r="AX41" i="4"/>
  <c r="AX222" i="4" s="1"/>
  <c r="AY41" i="4"/>
  <c r="AY222" i="4" s="1"/>
  <c r="AZ41" i="4"/>
  <c r="AZ222" i="4" s="1"/>
  <c r="BA41" i="4"/>
  <c r="BA222" i="4" s="1"/>
  <c r="BC41" i="4"/>
  <c r="BC222" i="4" s="1"/>
  <c r="BD41" i="4"/>
  <c r="BD222" i="4" s="1"/>
  <c r="BE41" i="4"/>
  <c r="BE222" i="4" s="1"/>
  <c r="BF41" i="4"/>
  <c r="BF222" i="4" s="1"/>
  <c r="BG41" i="4"/>
  <c r="BG222" i="4" s="1"/>
  <c r="BH41" i="4"/>
  <c r="BH222" i="4" s="1"/>
  <c r="BI41" i="4"/>
  <c r="BI222" i="4" s="1"/>
  <c r="BJ41" i="4"/>
  <c r="BJ222" i="4" s="1"/>
  <c r="BL41" i="4"/>
  <c r="BL222" i="4" s="1"/>
  <c r="BM41" i="4"/>
  <c r="BM222" i="4" s="1"/>
  <c r="BN41" i="4"/>
  <c r="BN222" i="4" s="1"/>
  <c r="BO41" i="4"/>
  <c r="BO222" i="4" s="1"/>
  <c r="BP41" i="4"/>
  <c r="BP222" i="4" s="1"/>
  <c r="BQ41" i="4"/>
  <c r="BQ222" i="4" s="1"/>
  <c r="BR41" i="4"/>
  <c r="BR222" i="4" s="1"/>
  <c r="BS41" i="4"/>
  <c r="BS222" i="4" s="1"/>
  <c r="BU41" i="4"/>
  <c r="BU222" i="4" s="1"/>
  <c r="BV41" i="4"/>
  <c r="BV222" i="4" s="1"/>
  <c r="BW41" i="4"/>
  <c r="BW222" i="4" s="1"/>
  <c r="BX41" i="4"/>
  <c r="BX222" i="4" s="1"/>
  <c r="BY41" i="4"/>
  <c r="BY222" i="4" s="1"/>
  <c r="BZ41" i="4"/>
  <c r="BZ222" i="4" s="1"/>
  <c r="CA41" i="4"/>
  <c r="CA222" i="4" s="1"/>
  <c r="CB41" i="4"/>
  <c r="CB222" i="4" s="1"/>
  <c r="J41" i="4"/>
  <c r="J221" i="4"/>
  <c r="K19" i="4"/>
  <c r="L19" i="4"/>
  <c r="L221" i="4" s="1"/>
  <c r="M19" i="4"/>
  <c r="M221" i="4" s="1"/>
  <c r="N19" i="4"/>
  <c r="N221" i="4" s="1"/>
  <c r="P19" i="4"/>
  <c r="P221" i="4" s="1"/>
  <c r="Q19" i="4"/>
  <c r="Q221" i="4" s="1"/>
  <c r="R19" i="4"/>
  <c r="R221" i="4" s="1"/>
  <c r="S19" i="4"/>
  <c r="S221" i="4" s="1"/>
  <c r="T19" i="4"/>
  <c r="T221" i="4" s="1"/>
  <c r="V19" i="4"/>
  <c r="V221" i="4" s="1"/>
  <c r="W19" i="4"/>
  <c r="W221" i="4" s="1"/>
  <c r="X19" i="4"/>
  <c r="X221" i="4" s="1"/>
  <c r="Y19" i="4"/>
  <c r="Y221" i="4" s="1"/>
  <c r="Z19" i="4"/>
  <c r="Z221" i="4" s="1"/>
  <c r="AB19" i="4"/>
  <c r="AB221" i="4" s="1"/>
  <c r="AC19" i="4"/>
  <c r="AC221" i="4" s="1"/>
  <c r="AD19" i="4"/>
  <c r="AD221" i="4" s="1"/>
  <c r="AE19" i="4"/>
  <c r="AE221" i="4" s="1"/>
  <c r="AF19" i="4"/>
  <c r="AF221" i="4" s="1"/>
  <c r="AH19" i="4"/>
  <c r="AH221" i="4" s="1"/>
  <c r="AI19" i="4"/>
  <c r="AI221" i="4" s="1"/>
  <c r="AJ19" i="4"/>
  <c r="AJ221" i="4" s="1"/>
  <c r="AK19" i="4"/>
  <c r="AK221" i="4" s="1"/>
  <c r="AL19" i="4"/>
  <c r="AL221" i="4" s="1"/>
  <c r="AN19" i="4"/>
  <c r="AN221" i="4" s="1"/>
  <c r="AO19" i="4"/>
  <c r="AO221" i="4" s="1"/>
  <c r="AP19" i="4"/>
  <c r="AP221" i="4" s="1"/>
  <c r="AQ19" i="4"/>
  <c r="AQ221" i="4" s="1"/>
  <c r="AR19" i="4"/>
  <c r="AR221" i="4" s="1"/>
  <c r="AT19" i="4"/>
  <c r="AT221" i="4" s="1"/>
  <c r="AU19" i="4"/>
  <c r="AU221" i="4" s="1"/>
  <c r="AV19" i="4"/>
  <c r="AV221" i="4" s="1"/>
  <c r="AW19" i="4"/>
  <c r="AW221" i="4" s="1"/>
  <c r="AX19" i="4"/>
  <c r="AX221" i="4" s="1"/>
  <c r="AY19" i="4"/>
  <c r="AY221" i="4" s="1"/>
  <c r="AZ19" i="4"/>
  <c r="AZ221" i="4" s="1"/>
  <c r="BA19" i="4"/>
  <c r="BA221" i="4" s="1"/>
  <c r="BC19" i="4"/>
  <c r="BC221" i="4" s="1"/>
  <c r="BD19" i="4"/>
  <c r="BD221" i="4" s="1"/>
  <c r="BE19" i="4"/>
  <c r="BE221" i="4" s="1"/>
  <c r="BF19" i="4"/>
  <c r="BF221" i="4" s="1"/>
  <c r="BG19" i="4"/>
  <c r="BG221" i="4" s="1"/>
  <c r="BH19" i="4"/>
  <c r="BH221" i="4" s="1"/>
  <c r="BI19" i="4"/>
  <c r="BI221" i="4" s="1"/>
  <c r="BJ19" i="4"/>
  <c r="BJ221" i="4" s="1"/>
  <c r="BL19" i="4"/>
  <c r="BL221" i="4" s="1"/>
  <c r="BM19" i="4"/>
  <c r="BM221" i="4" s="1"/>
  <c r="BN19" i="4"/>
  <c r="BN221" i="4" s="1"/>
  <c r="BO19" i="4"/>
  <c r="BO221" i="4" s="1"/>
  <c r="BP19" i="4"/>
  <c r="BP221" i="4" s="1"/>
  <c r="BQ19" i="4"/>
  <c r="BQ221" i="4" s="1"/>
  <c r="BR19" i="4"/>
  <c r="BR221" i="4" s="1"/>
  <c r="BS19" i="4"/>
  <c r="BS221" i="4" s="1"/>
  <c r="BU19" i="4"/>
  <c r="BU221" i="4" s="1"/>
  <c r="BV19" i="4"/>
  <c r="BV221" i="4" s="1"/>
  <c r="BW19" i="4"/>
  <c r="BW221" i="4" s="1"/>
  <c r="BX19" i="4"/>
  <c r="BX221" i="4" s="1"/>
  <c r="BY19" i="4"/>
  <c r="BY221" i="4" s="1"/>
  <c r="BZ19" i="4"/>
  <c r="BZ221" i="4" s="1"/>
  <c r="CA19" i="4"/>
  <c r="CA221" i="4" s="1"/>
  <c r="CB19" i="4"/>
  <c r="CB221" i="4" s="1"/>
  <c r="K339" i="1"/>
  <c r="K365" i="1" s="1"/>
  <c r="L339" i="1"/>
  <c r="L365" i="1" s="1"/>
  <c r="M339" i="1"/>
  <c r="M365" i="1" s="1"/>
  <c r="N339" i="1"/>
  <c r="N365" i="1" s="1"/>
  <c r="O339" i="1"/>
  <c r="O365" i="1" s="1"/>
  <c r="P339" i="1"/>
  <c r="P365" i="1" s="1"/>
  <c r="Q339" i="1"/>
  <c r="Q365" i="1" s="1"/>
  <c r="R339" i="1"/>
  <c r="R365" i="1" s="1"/>
  <c r="S339" i="1"/>
  <c r="S365" i="1" s="1"/>
  <c r="T339" i="1"/>
  <c r="T365" i="1" s="1"/>
  <c r="U339" i="1"/>
  <c r="U365" i="1" s="1"/>
  <c r="V339" i="1"/>
  <c r="V365" i="1" s="1"/>
  <c r="W339" i="1"/>
  <c r="W365" i="1" s="1"/>
  <c r="X339" i="1"/>
  <c r="X365" i="1" s="1"/>
  <c r="Y339" i="1"/>
  <c r="Y365" i="1" s="1"/>
  <c r="Z339" i="1"/>
  <c r="Z365" i="1" s="1"/>
  <c r="AA339" i="1"/>
  <c r="AA365" i="1" s="1"/>
  <c r="AB339" i="1"/>
  <c r="AB365" i="1" s="1"/>
  <c r="AC339" i="1"/>
  <c r="AC365" i="1" s="1"/>
  <c r="AD339" i="1"/>
  <c r="AD365" i="1" s="1"/>
  <c r="AE339" i="1"/>
  <c r="AE365" i="1" s="1"/>
  <c r="AF339" i="1"/>
  <c r="AF365" i="1" s="1"/>
  <c r="AG339" i="1"/>
  <c r="AG365" i="1" s="1"/>
  <c r="AH339" i="1"/>
  <c r="AH365" i="1" s="1"/>
  <c r="AI339" i="1"/>
  <c r="AI365" i="1" s="1"/>
  <c r="AJ339" i="1"/>
  <c r="AJ365" i="1" s="1"/>
  <c r="AK339" i="1"/>
  <c r="AK365" i="1" s="1"/>
  <c r="AL339" i="1"/>
  <c r="AL365" i="1" s="1"/>
  <c r="AM339" i="1"/>
  <c r="AM365" i="1" s="1"/>
  <c r="AN339" i="1"/>
  <c r="AN365" i="1" s="1"/>
  <c r="AO339" i="1"/>
  <c r="AO365" i="1" s="1"/>
  <c r="AP339" i="1"/>
  <c r="AP365" i="1" s="1"/>
  <c r="AQ339" i="1"/>
  <c r="AQ365" i="1" s="1"/>
  <c r="AR339" i="1"/>
  <c r="AR365" i="1" s="1"/>
  <c r="AS339" i="1"/>
  <c r="AS365" i="1" s="1"/>
  <c r="AT339" i="1"/>
  <c r="AT365" i="1" s="1"/>
  <c r="AU339" i="1"/>
  <c r="AU365" i="1" s="1"/>
  <c r="AV339" i="1"/>
  <c r="AV365" i="1" s="1"/>
  <c r="AW339" i="1"/>
  <c r="AW365" i="1" s="1"/>
  <c r="AX339" i="1"/>
  <c r="AX365" i="1" s="1"/>
  <c r="AY339" i="1"/>
  <c r="AY365" i="1" s="1"/>
  <c r="AZ339" i="1"/>
  <c r="AZ365" i="1" s="1"/>
  <c r="BA339" i="1"/>
  <c r="BA365" i="1" s="1"/>
  <c r="BB339" i="1"/>
  <c r="BB365" i="1" s="1"/>
  <c r="BC339" i="1"/>
  <c r="BC365" i="1" s="1"/>
  <c r="BD339" i="1"/>
  <c r="BD365" i="1" s="1"/>
  <c r="BE339" i="1"/>
  <c r="BE365" i="1" s="1"/>
  <c r="BF339" i="1"/>
  <c r="BF365" i="1" s="1"/>
  <c r="BG339" i="1"/>
  <c r="BG365" i="1" s="1"/>
  <c r="BH339" i="1"/>
  <c r="BH365" i="1" s="1"/>
  <c r="BI339" i="1"/>
  <c r="BI365" i="1" s="1"/>
  <c r="BJ339" i="1"/>
  <c r="BJ365" i="1" s="1"/>
  <c r="BK339" i="1"/>
  <c r="BK365" i="1" s="1"/>
  <c r="BL339" i="1"/>
  <c r="BL365" i="1" s="1"/>
  <c r="BM339" i="1"/>
  <c r="BM365" i="1" s="1"/>
  <c r="J339" i="1"/>
  <c r="K311" i="1"/>
  <c r="K363" i="1" s="1"/>
  <c r="L311" i="1"/>
  <c r="L363" i="1" s="1"/>
  <c r="M311" i="1"/>
  <c r="M363" i="1" s="1"/>
  <c r="O311" i="1"/>
  <c r="O363" i="1" s="1"/>
  <c r="P311" i="1"/>
  <c r="P363" i="1" s="1"/>
  <c r="Q311" i="1"/>
  <c r="Q363" i="1" s="1"/>
  <c r="R311" i="1"/>
  <c r="R363" i="1" s="1"/>
  <c r="T311" i="1"/>
  <c r="T363" i="1" s="1"/>
  <c r="U311" i="1"/>
  <c r="U363" i="1" s="1"/>
  <c r="V311" i="1"/>
  <c r="V363" i="1" s="1"/>
  <c r="W311" i="1"/>
  <c r="W363" i="1" s="1"/>
  <c r="Y311" i="1"/>
  <c r="Y363" i="1" s="1"/>
  <c r="Z311" i="1"/>
  <c r="Z363" i="1" s="1"/>
  <c r="AA311" i="1"/>
  <c r="AA363" i="1" s="1"/>
  <c r="AB311" i="1"/>
  <c r="AB363" i="1" s="1"/>
  <c r="AD311" i="1"/>
  <c r="AD363" i="1" s="1"/>
  <c r="AE311" i="1"/>
  <c r="AE363" i="1" s="1"/>
  <c r="AF311" i="1"/>
  <c r="AF363" i="1" s="1"/>
  <c r="AG311" i="1"/>
  <c r="AG363" i="1" s="1"/>
  <c r="AI311" i="1"/>
  <c r="AI363" i="1" s="1"/>
  <c r="AJ311" i="1"/>
  <c r="AJ363" i="1" s="1"/>
  <c r="AK311" i="1"/>
  <c r="AK363" i="1" s="1"/>
  <c r="AL311" i="1"/>
  <c r="AL363" i="1" s="1"/>
  <c r="AN311" i="1"/>
  <c r="AN363" i="1" s="1"/>
  <c r="AO311" i="1"/>
  <c r="AO363" i="1" s="1"/>
  <c r="AP311" i="1"/>
  <c r="AP363" i="1" s="1"/>
  <c r="AQ311" i="1"/>
  <c r="AQ363" i="1" s="1"/>
  <c r="AR311" i="1"/>
  <c r="AR363" i="1" s="1"/>
  <c r="AS311" i="1"/>
  <c r="AS363" i="1" s="1"/>
  <c r="AU311" i="1"/>
  <c r="AU363" i="1" s="1"/>
  <c r="AV311" i="1"/>
  <c r="AV363" i="1" s="1"/>
  <c r="AW311" i="1"/>
  <c r="AW363" i="1" s="1"/>
  <c r="AX311" i="1"/>
  <c r="AX363" i="1" s="1"/>
  <c r="AY311" i="1"/>
  <c r="AY363" i="1" s="1"/>
  <c r="AZ311" i="1"/>
  <c r="AZ363" i="1" s="1"/>
  <c r="BB311" i="1"/>
  <c r="BB363" i="1" s="1"/>
  <c r="BC311" i="1"/>
  <c r="BC363" i="1" s="1"/>
  <c r="BD311" i="1"/>
  <c r="BD363" i="1" s="1"/>
  <c r="BE311" i="1"/>
  <c r="BE363" i="1" s="1"/>
  <c r="BF311" i="1"/>
  <c r="BF363" i="1" s="1"/>
  <c r="BG311" i="1"/>
  <c r="BG363" i="1" s="1"/>
  <c r="BI311" i="1"/>
  <c r="BI363" i="1" s="1"/>
  <c r="BJ311" i="1"/>
  <c r="BJ363" i="1" s="1"/>
  <c r="BK311" i="1"/>
  <c r="BK363" i="1" s="1"/>
  <c r="BL311" i="1"/>
  <c r="BL363" i="1" s="1"/>
  <c r="BM311" i="1"/>
  <c r="BM363" i="1" s="1"/>
  <c r="J311" i="1"/>
  <c r="K328" i="1"/>
  <c r="K364" i="1" s="1"/>
  <c r="L328" i="1"/>
  <c r="L364" i="1" s="1"/>
  <c r="M328" i="1"/>
  <c r="M364" i="1" s="1"/>
  <c r="O328" i="1"/>
  <c r="O364" i="1" s="1"/>
  <c r="P328" i="1"/>
  <c r="P364" i="1" s="1"/>
  <c r="Q328" i="1"/>
  <c r="Q364" i="1" s="1"/>
  <c r="R328" i="1"/>
  <c r="R364" i="1" s="1"/>
  <c r="T328" i="1"/>
  <c r="T364" i="1" s="1"/>
  <c r="U328" i="1"/>
  <c r="U364" i="1" s="1"/>
  <c r="V328" i="1"/>
  <c r="V364" i="1" s="1"/>
  <c r="W328" i="1"/>
  <c r="W364" i="1" s="1"/>
  <c r="Y328" i="1"/>
  <c r="Y364" i="1" s="1"/>
  <c r="Z328" i="1"/>
  <c r="Z364" i="1" s="1"/>
  <c r="AA328" i="1"/>
  <c r="AA364" i="1" s="1"/>
  <c r="AB328" i="1"/>
  <c r="AB364" i="1" s="1"/>
  <c r="AD328" i="1"/>
  <c r="AD364" i="1" s="1"/>
  <c r="AE328" i="1"/>
  <c r="AE364" i="1" s="1"/>
  <c r="AF328" i="1"/>
  <c r="AF364" i="1" s="1"/>
  <c r="AG328" i="1"/>
  <c r="AG364" i="1" s="1"/>
  <c r="AI328" i="1"/>
  <c r="AI364" i="1" s="1"/>
  <c r="AJ328" i="1"/>
  <c r="AJ364" i="1" s="1"/>
  <c r="AK328" i="1"/>
  <c r="AK364" i="1" s="1"/>
  <c r="AL328" i="1"/>
  <c r="AL364" i="1" s="1"/>
  <c r="AN328" i="1"/>
  <c r="AN364" i="1" s="1"/>
  <c r="AO328" i="1"/>
  <c r="AO364" i="1" s="1"/>
  <c r="AP328" i="1"/>
  <c r="AP364" i="1" s="1"/>
  <c r="AQ328" i="1"/>
  <c r="AQ364" i="1" s="1"/>
  <c r="AR328" i="1"/>
  <c r="AR364" i="1" s="1"/>
  <c r="AS328" i="1"/>
  <c r="AS364" i="1" s="1"/>
  <c r="AU328" i="1"/>
  <c r="AU364" i="1" s="1"/>
  <c r="AV328" i="1"/>
  <c r="AV364" i="1" s="1"/>
  <c r="AW328" i="1"/>
  <c r="AW364" i="1" s="1"/>
  <c r="AX328" i="1"/>
  <c r="AX364" i="1" s="1"/>
  <c r="AY328" i="1"/>
  <c r="AY364" i="1" s="1"/>
  <c r="AZ328" i="1"/>
  <c r="AZ364" i="1" s="1"/>
  <c r="BB328" i="1"/>
  <c r="BB364" i="1" s="1"/>
  <c r="BC328" i="1"/>
  <c r="BC364" i="1" s="1"/>
  <c r="BD328" i="1"/>
  <c r="BD364" i="1" s="1"/>
  <c r="BE328" i="1"/>
  <c r="BE364" i="1" s="1"/>
  <c r="BF328" i="1"/>
  <c r="BF364" i="1" s="1"/>
  <c r="BG328" i="1"/>
  <c r="BG364" i="1" s="1"/>
  <c r="BI328" i="1"/>
  <c r="BI364" i="1" s="1"/>
  <c r="BJ328" i="1"/>
  <c r="BJ364" i="1" s="1"/>
  <c r="BK328" i="1"/>
  <c r="BK364" i="1" s="1"/>
  <c r="BL328" i="1"/>
  <c r="BL364" i="1" s="1"/>
  <c r="BM328" i="1"/>
  <c r="BM364" i="1" s="1"/>
  <c r="J328" i="1"/>
  <c r="K284" i="1"/>
  <c r="K361" i="1" s="1"/>
  <c r="L284" i="1"/>
  <c r="L361" i="1" s="1"/>
  <c r="M284" i="1"/>
  <c r="M361" i="1" s="1"/>
  <c r="N284" i="1"/>
  <c r="N361" i="1" s="1"/>
  <c r="O284" i="1"/>
  <c r="O361" i="1" s="1"/>
  <c r="P284" i="1"/>
  <c r="P361" i="1" s="1"/>
  <c r="Q284" i="1"/>
  <c r="Q361" i="1" s="1"/>
  <c r="R284" i="1"/>
  <c r="R361" i="1" s="1"/>
  <c r="S284" i="1"/>
  <c r="S361" i="1" s="1"/>
  <c r="T284" i="1"/>
  <c r="T361" i="1" s="1"/>
  <c r="U284" i="1"/>
  <c r="U361" i="1" s="1"/>
  <c r="V284" i="1"/>
  <c r="V361" i="1" s="1"/>
  <c r="W284" i="1"/>
  <c r="W361" i="1" s="1"/>
  <c r="X284" i="1"/>
  <c r="X361" i="1" s="1"/>
  <c r="Y284" i="1"/>
  <c r="Y361" i="1" s="1"/>
  <c r="Z284" i="1"/>
  <c r="Z361" i="1" s="1"/>
  <c r="AA284" i="1"/>
  <c r="AA361" i="1" s="1"/>
  <c r="AB284" i="1"/>
  <c r="AB361" i="1" s="1"/>
  <c r="AC284" i="1"/>
  <c r="AC361" i="1" s="1"/>
  <c r="AD284" i="1"/>
  <c r="AD361" i="1" s="1"/>
  <c r="AE284" i="1"/>
  <c r="AE361" i="1" s="1"/>
  <c r="AF284" i="1"/>
  <c r="AF361" i="1" s="1"/>
  <c r="AG284" i="1"/>
  <c r="AG361" i="1" s="1"/>
  <c r="AH284" i="1"/>
  <c r="AH361" i="1" s="1"/>
  <c r="AI284" i="1"/>
  <c r="AI361" i="1" s="1"/>
  <c r="AJ284" i="1"/>
  <c r="AJ361" i="1" s="1"/>
  <c r="AK284" i="1"/>
  <c r="AK361" i="1" s="1"/>
  <c r="AL284" i="1"/>
  <c r="AL361" i="1" s="1"/>
  <c r="AM284" i="1"/>
  <c r="AM361" i="1" s="1"/>
  <c r="AN284" i="1"/>
  <c r="AN361" i="1" s="1"/>
  <c r="AO284" i="1"/>
  <c r="AO361" i="1" s="1"/>
  <c r="AP284" i="1"/>
  <c r="AP361" i="1" s="1"/>
  <c r="AQ284" i="1"/>
  <c r="AQ361" i="1" s="1"/>
  <c r="AR284" i="1"/>
  <c r="AR361" i="1" s="1"/>
  <c r="AS284" i="1"/>
  <c r="AS361" i="1" s="1"/>
  <c r="AT284" i="1"/>
  <c r="AT361" i="1" s="1"/>
  <c r="AU284" i="1"/>
  <c r="AU361" i="1" s="1"/>
  <c r="AV284" i="1"/>
  <c r="AV361" i="1" s="1"/>
  <c r="AW284" i="1"/>
  <c r="AW361" i="1" s="1"/>
  <c r="AX284" i="1"/>
  <c r="AX361" i="1" s="1"/>
  <c r="AY284" i="1"/>
  <c r="AY361" i="1" s="1"/>
  <c r="AZ284" i="1"/>
  <c r="AZ361" i="1" s="1"/>
  <c r="BB284" i="1"/>
  <c r="BB361" i="1" s="1"/>
  <c r="BC284" i="1"/>
  <c r="BC361" i="1" s="1"/>
  <c r="BD284" i="1"/>
  <c r="BD361" i="1" s="1"/>
  <c r="BE284" i="1"/>
  <c r="BE361" i="1" s="1"/>
  <c r="BF284" i="1"/>
  <c r="BF361" i="1" s="1"/>
  <c r="BG284" i="1"/>
  <c r="BG361" i="1" s="1"/>
  <c r="BH284" i="1"/>
  <c r="BH361" i="1" s="1"/>
  <c r="BI284" i="1"/>
  <c r="BI361" i="1" s="1"/>
  <c r="BJ284" i="1"/>
  <c r="BJ361" i="1" s="1"/>
  <c r="BK284" i="1"/>
  <c r="BK361" i="1" s="1"/>
  <c r="BL284" i="1"/>
  <c r="BL361" i="1" s="1"/>
  <c r="BM284" i="1"/>
  <c r="BM361" i="1" s="1"/>
  <c r="BN284" i="1"/>
  <c r="BN361" i="1" s="1"/>
  <c r="J284" i="1"/>
  <c r="J274" i="1"/>
  <c r="K274" i="1"/>
  <c r="K360" i="1" s="1"/>
  <c r="L274" i="1"/>
  <c r="L360" i="1" s="1"/>
  <c r="M274" i="1"/>
  <c r="M360" i="1" s="1"/>
  <c r="O274" i="1"/>
  <c r="O360" i="1" s="1"/>
  <c r="P274" i="1"/>
  <c r="P360" i="1" s="1"/>
  <c r="Q274" i="1"/>
  <c r="Q360" i="1" s="1"/>
  <c r="R274" i="1"/>
  <c r="R360" i="1" s="1"/>
  <c r="T274" i="1"/>
  <c r="T360" i="1" s="1"/>
  <c r="U274" i="1"/>
  <c r="U360" i="1" s="1"/>
  <c r="V274" i="1"/>
  <c r="V360" i="1" s="1"/>
  <c r="W274" i="1"/>
  <c r="W360" i="1" s="1"/>
  <c r="Y274" i="1"/>
  <c r="Y360" i="1" s="1"/>
  <c r="Z274" i="1"/>
  <c r="Z360" i="1" s="1"/>
  <c r="AA274" i="1"/>
  <c r="AA360" i="1" s="1"/>
  <c r="AB274" i="1"/>
  <c r="AB360" i="1" s="1"/>
  <c r="AD274" i="1"/>
  <c r="AD360" i="1" s="1"/>
  <c r="AE274" i="1"/>
  <c r="AE360" i="1" s="1"/>
  <c r="AF274" i="1"/>
  <c r="AF360" i="1" s="1"/>
  <c r="AG274" i="1"/>
  <c r="AG360" i="1" s="1"/>
  <c r="AI274" i="1"/>
  <c r="AI360" i="1" s="1"/>
  <c r="AJ274" i="1"/>
  <c r="AJ360" i="1" s="1"/>
  <c r="AK274" i="1"/>
  <c r="AK360" i="1" s="1"/>
  <c r="AL274" i="1"/>
  <c r="AL360" i="1" s="1"/>
  <c r="AN274" i="1"/>
  <c r="AN360" i="1" s="1"/>
  <c r="AO274" i="1"/>
  <c r="AO360" i="1" s="1"/>
  <c r="AP274" i="1"/>
  <c r="AP360" i="1" s="1"/>
  <c r="AQ274" i="1"/>
  <c r="AQ360" i="1" s="1"/>
  <c r="AR274" i="1"/>
  <c r="AR360" i="1" s="1"/>
  <c r="AS274" i="1"/>
  <c r="AS360" i="1" s="1"/>
  <c r="AU274" i="1"/>
  <c r="AU360" i="1" s="1"/>
  <c r="AV274" i="1"/>
  <c r="AV360" i="1" s="1"/>
  <c r="AW274" i="1"/>
  <c r="AW360" i="1" s="1"/>
  <c r="AX274" i="1"/>
  <c r="AX360" i="1" s="1"/>
  <c r="AY274" i="1"/>
  <c r="AY360" i="1" s="1"/>
  <c r="AZ274" i="1"/>
  <c r="AZ360" i="1" s="1"/>
  <c r="BB274" i="1"/>
  <c r="BB360" i="1" s="1"/>
  <c r="BC274" i="1"/>
  <c r="BC360" i="1" s="1"/>
  <c r="BD274" i="1"/>
  <c r="BD360" i="1" s="1"/>
  <c r="BE274" i="1"/>
  <c r="BE360" i="1" s="1"/>
  <c r="BF274" i="1"/>
  <c r="BF360" i="1" s="1"/>
  <c r="BG274" i="1"/>
  <c r="BG360" i="1" s="1"/>
  <c r="BI274" i="1"/>
  <c r="BI360" i="1" s="1"/>
  <c r="BJ274" i="1"/>
  <c r="BJ360" i="1" s="1"/>
  <c r="BK274" i="1"/>
  <c r="BK360" i="1" s="1"/>
  <c r="BL274" i="1"/>
  <c r="BL360" i="1" s="1"/>
  <c r="BM274" i="1"/>
  <c r="BM360" i="1" s="1"/>
  <c r="K257" i="1"/>
  <c r="K359" i="1" s="1"/>
  <c r="L257" i="1"/>
  <c r="L359" i="1" s="1"/>
  <c r="M257" i="1"/>
  <c r="M359" i="1" s="1"/>
  <c r="N257" i="1"/>
  <c r="N359" i="1" s="1"/>
  <c r="O257" i="1"/>
  <c r="O359" i="1" s="1"/>
  <c r="P257" i="1"/>
  <c r="P359" i="1" s="1"/>
  <c r="Q257" i="1"/>
  <c r="Q359" i="1" s="1"/>
  <c r="R257" i="1"/>
  <c r="R359" i="1" s="1"/>
  <c r="S257" i="1"/>
  <c r="S359" i="1" s="1"/>
  <c r="T257" i="1"/>
  <c r="T359" i="1" s="1"/>
  <c r="U257" i="1"/>
  <c r="U359" i="1" s="1"/>
  <c r="V257" i="1"/>
  <c r="V359" i="1" s="1"/>
  <c r="W257" i="1"/>
  <c r="W359" i="1" s="1"/>
  <c r="X257" i="1"/>
  <c r="X359" i="1" s="1"/>
  <c r="Y257" i="1"/>
  <c r="Y359" i="1" s="1"/>
  <c r="Z257" i="1"/>
  <c r="Z359" i="1" s="1"/>
  <c r="AA257" i="1"/>
  <c r="AA359" i="1" s="1"/>
  <c r="AB257" i="1"/>
  <c r="AB359" i="1" s="1"/>
  <c r="AC257" i="1"/>
  <c r="AC359" i="1" s="1"/>
  <c r="AD257" i="1"/>
  <c r="AD359" i="1" s="1"/>
  <c r="AE257" i="1"/>
  <c r="AE359" i="1" s="1"/>
  <c r="AF257" i="1"/>
  <c r="AF359" i="1" s="1"/>
  <c r="AG257" i="1"/>
  <c r="AG359" i="1" s="1"/>
  <c r="AH257" i="1"/>
  <c r="AH359" i="1" s="1"/>
  <c r="AI257" i="1"/>
  <c r="AI359" i="1" s="1"/>
  <c r="AJ257" i="1"/>
  <c r="AJ359" i="1" s="1"/>
  <c r="AK257" i="1"/>
  <c r="AK359" i="1" s="1"/>
  <c r="AL257" i="1"/>
  <c r="AL359" i="1" s="1"/>
  <c r="AM257" i="1"/>
  <c r="AM359" i="1" s="1"/>
  <c r="AN257" i="1"/>
  <c r="AN359" i="1" s="1"/>
  <c r="AO257" i="1"/>
  <c r="AO359" i="1" s="1"/>
  <c r="AP257" i="1"/>
  <c r="AP359" i="1" s="1"/>
  <c r="AQ257" i="1"/>
  <c r="AQ359" i="1" s="1"/>
  <c r="AR257" i="1"/>
  <c r="AR359" i="1" s="1"/>
  <c r="AS257" i="1"/>
  <c r="AS359" i="1" s="1"/>
  <c r="AT257" i="1"/>
  <c r="AT359" i="1" s="1"/>
  <c r="AU257" i="1"/>
  <c r="AU359" i="1" s="1"/>
  <c r="AV257" i="1"/>
  <c r="AV359" i="1" s="1"/>
  <c r="AW257" i="1"/>
  <c r="AW359" i="1" s="1"/>
  <c r="AX257" i="1"/>
  <c r="AX359" i="1" s="1"/>
  <c r="AY257" i="1"/>
  <c r="AY359" i="1" s="1"/>
  <c r="AZ257" i="1"/>
  <c r="AZ359" i="1" s="1"/>
  <c r="BA257" i="1"/>
  <c r="BA359" i="1" s="1"/>
  <c r="BB257" i="1"/>
  <c r="BB359" i="1" s="1"/>
  <c r="BC257" i="1"/>
  <c r="BC359" i="1" s="1"/>
  <c r="BD257" i="1"/>
  <c r="BD359" i="1" s="1"/>
  <c r="BE257" i="1"/>
  <c r="BE359" i="1" s="1"/>
  <c r="BF257" i="1"/>
  <c r="BF359" i="1" s="1"/>
  <c r="BG257" i="1"/>
  <c r="BG359" i="1" s="1"/>
  <c r="BH257" i="1"/>
  <c r="BH359" i="1" s="1"/>
  <c r="BI257" i="1"/>
  <c r="BI359" i="1" s="1"/>
  <c r="BJ257" i="1"/>
  <c r="BJ359" i="1" s="1"/>
  <c r="BK257" i="1"/>
  <c r="BK359" i="1" s="1"/>
  <c r="BL257" i="1"/>
  <c r="BL359" i="1" s="1"/>
  <c r="BM257" i="1"/>
  <c r="BM359" i="1" s="1"/>
  <c r="BN257" i="1"/>
  <c r="BN359" i="1" s="1"/>
  <c r="J257" i="1"/>
  <c r="K247" i="1"/>
  <c r="K358" i="1" s="1"/>
  <c r="L247" i="1"/>
  <c r="L358" i="1" s="1"/>
  <c r="M247" i="1"/>
  <c r="M358" i="1" s="1"/>
  <c r="O247" i="1"/>
  <c r="O358" i="1" s="1"/>
  <c r="P247" i="1"/>
  <c r="P358" i="1" s="1"/>
  <c r="Q247" i="1"/>
  <c r="Q358" i="1" s="1"/>
  <c r="R247" i="1"/>
  <c r="R358" i="1" s="1"/>
  <c r="T247" i="1"/>
  <c r="T358" i="1" s="1"/>
  <c r="U247" i="1"/>
  <c r="U358" i="1" s="1"/>
  <c r="V247" i="1"/>
  <c r="V358" i="1" s="1"/>
  <c r="W247" i="1"/>
  <c r="W358" i="1" s="1"/>
  <c r="Y247" i="1"/>
  <c r="Y358" i="1" s="1"/>
  <c r="Z247" i="1"/>
  <c r="Z358" i="1" s="1"/>
  <c r="AA247" i="1"/>
  <c r="AA358" i="1" s="1"/>
  <c r="AB247" i="1"/>
  <c r="AB358" i="1" s="1"/>
  <c r="AD247" i="1"/>
  <c r="AD358" i="1" s="1"/>
  <c r="AE247" i="1"/>
  <c r="AE358" i="1" s="1"/>
  <c r="AF247" i="1"/>
  <c r="AF358" i="1" s="1"/>
  <c r="AG247" i="1"/>
  <c r="AG358" i="1" s="1"/>
  <c r="AI247" i="1"/>
  <c r="AI358" i="1" s="1"/>
  <c r="AJ247" i="1"/>
  <c r="AJ358" i="1" s="1"/>
  <c r="AK247" i="1"/>
  <c r="AK358" i="1" s="1"/>
  <c r="AL247" i="1"/>
  <c r="AL358" i="1" s="1"/>
  <c r="AN247" i="1"/>
  <c r="AN358" i="1" s="1"/>
  <c r="AO247" i="1"/>
  <c r="AO358" i="1" s="1"/>
  <c r="AP247" i="1"/>
  <c r="AP358" i="1" s="1"/>
  <c r="AQ247" i="1"/>
  <c r="AQ358" i="1" s="1"/>
  <c r="AR247" i="1"/>
  <c r="AR358" i="1" s="1"/>
  <c r="AS247" i="1"/>
  <c r="AS358" i="1" s="1"/>
  <c r="AU247" i="1"/>
  <c r="AU358" i="1" s="1"/>
  <c r="AV247" i="1"/>
  <c r="AV358" i="1" s="1"/>
  <c r="AW247" i="1"/>
  <c r="AW358" i="1" s="1"/>
  <c r="AX247" i="1"/>
  <c r="AX358" i="1" s="1"/>
  <c r="AY247" i="1"/>
  <c r="AY358" i="1" s="1"/>
  <c r="AZ247" i="1"/>
  <c r="AZ358" i="1" s="1"/>
  <c r="BB247" i="1"/>
  <c r="BB358" i="1" s="1"/>
  <c r="BC247" i="1"/>
  <c r="BC358" i="1" s="1"/>
  <c r="BD247" i="1"/>
  <c r="BD358" i="1" s="1"/>
  <c r="BE247" i="1"/>
  <c r="BE358" i="1" s="1"/>
  <c r="BF247" i="1"/>
  <c r="BF358" i="1" s="1"/>
  <c r="BG247" i="1"/>
  <c r="BG358" i="1" s="1"/>
  <c r="BI247" i="1"/>
  <c r="BI358" i="1" s="1"/>
  <c r="BJ247" i="1"/>
  <c r="BJ358" i="1" s="1"/>
  <c r="BK247" i="1"/>
  <c r="BK358" i="1" s="1"/>
  <c r="BL247" i="1"/>
  <c r="BL358" i="1" s="1"/>
  <c r="BM247" i="1"/>
  <c r="BM358" i="1" s="1"/>
  <c r="J247" i="1"/>
  <c r="K357" i="1"/>
  <c r="L357" i="1"/>
  <c r="M357" i="1"/>
  <c r="O357" i="1"/>
  <c r="P357" i="1"/>
  <c r="Q357" i="1"/>
  <c r="R357" i="1"/>
  <c r="T357" i="1"/>
  <c r="U357" i="1"/>
  <c r="V357" i="1"/>
  <c r="W357" i="1"/>
  <c r="Y357" i="1"/>
  <c r="Z357" i="1"/>
  <c r="AA357" i="1"/>
  <c r="AB357" i="1"/>
  <c r="AD357" i="1"/>
  <c r="AE357" i="1"/>
  <c r="AF357" i="1"/>
  <c r="AG357" i="1"/>
  <c r="AI357" i="1"/>
  <c r="AJ357" i="1"/>
  <c r="AK357" i="1"/>
  <c r="AL357" i="1"/>
  <c r="AN357" i="1"/>
  <c r="AO357" i="1"/>
  <c r="AP357" i="1"/>
  <c r="AQ357" i="1"/>
  <c r="AR357" i="1"/>
  <c r="AS357" i="1"/>
  <c r="AU357" i="1"/>
  <c r="AV357" i="1"/>
  <c r="AW357" i="1"/>
  <c r="AX357" i="1"/>
  <c r="AY357" i="1"/>
  <c r="AZ357" i="1"/>
  <c r="BB357" i="1"/>
  <c r="BC357" i="1"/>
  <c r="BD357" i="1"/>
  <c r="BE357" i="1"/>
  <c r="BF357" i="1"/>
  <c r="BG357" i="1"/>
  <c r="BI357" i="1"/>
  <c r="BJ357" i="1"/>
  <c r="BK357" i="1"/>
  <c r="BL357" i="1"/>
  <c r="BM357" i="1"/>
  <c r="K196" i="1"/>
  <c r="K356" i="1" s="1"/>
  <c r="L196" i="1"/>
  <c r="L356" i="1" s="1"/>
  <c r="M196" i="1"/>
  <c r="M356" i="1" s="1"/>
  <c r="N196" i="1"/>
  <c r="N356" i="1" s="1"/>
  <c r="O196" i="1"/>
  <c r="O356" i="1" s="1"/>
  <c r="P196" i="1"/>
  <c r="P356" i="1" s="1"/>
  <c r="Q196" i="1"/>
  <c r="Q356" i="1" s="1"/>
  <c r="R196" i="1"/>
  <c r="R356" i="1" s="1"/>
  <c r="S196" i="1"/>
  <c r="S356" i="1" s="1"/>
  <c r="T196" i="1"/>
  <c r="T356" i="1" s="1"/>
  <c r="U196" i="1"/>
  <c r="U356" i="1" s="1"/>
  <c r="V196" i="1"/>
  <c r="V356" i="1" s="1"/>
  <c r="W196" i="1"/>
  <c r="W356" i="1" s="1"/>
  <c r="X196" i="1"/>
  <c r="X356" i="1" s="1"/>
  <c r="Y196" i="1"/>
  <c r="Y356" i="1" s="1"/>
  <c r="Z196" i="1"/>
  <c r="Z356" i="1" s="1"/>
  <c r="AA196" i="1"/>
  <c r="AA356" i="1" s="1"/>
  <c r="AB196" i="1"/>
  <c r="AB356" i="1" s="1"/>
  <c r="AC196" i="1"/>
  <c r="AC356" i="1" s="1"/>
  <c r="AD196" i="1"/>
  <c r="AD356" i="1" s="1"/>
  <c r="AE196" i="1"/>
  <c r="AE356" i="1" s="1"/>
  <c r="AF196" i="1"/>
  <c r="AF356" i="1" s="1"/>
  <c r="AG196" i="1"/>
  <c r="AG356" i="1" s="1"/>
  <c r="AH196" i="1"/>
  <c r="AH356" i="1" s="1"/>
  <c r="AI196" i="1"/>
  <c r="AI356" i="1" s="1"/>
  <c r="AJ196" i="1"/>
  <c r="AJ356" i="1" s="1"/>
  <c r="AK196" i="1"/>
  <c r="AK356" i="1" s="1"/>
  <c r="AL196" i="1"/>
  <c r="AL356" i="1" s="1"/>
  <c r="AM196" i="1"/>
  <c r="AM356" i="1" s="1"/>
  <c r="AN196" i="1"/>
  <c r="AN356" i="1" s="1"/>
  <c r="AO196" i="1"/>
  <c r="AO356" i="1" s="1"/>
  <c r="AP196" i="1"/>
  <c r="AP356" i="1" s="1"/>
  <c r="AQ196" i="1"/>
  <c r="AQ356" i="1" s="1"/>
  <c r="AR196" i="1"/>
  <c r="AR356" i="1" s="1"/>
  <c r="AS196" i="1"/>
  <c r="AS356" i="1" s="1"/>
  <c r="AT196" i="1"/>
  <c r="AT356" i="1" s="1"/>
  <c r="AU196" i="1"/>
  <c r="AU356" i="1" s="1"/>
  <c r="AV196" i="1"/>
  <c r="AV356" i="1" s="1"/>
  <c r="AW196" i="1"/>
  <c r="AW356" i="1" s="1"/>
  <c r="AX196" i="1"/>
  <c r="AX356" i="1" s="1"/>
  <c r="AY196" i="1"/>
  <c r="AY356" i="1" s="1"/>
  <c r="AZ196" i="1"/>
  <c r="AZ356" i="1" s="1"/>
  <c r="BB196" i="1"/>
  <c r="BB356" i="1" s="1"/>
  <c r="BC196" i="1"/>
  <c r="BC356" i="1" s="1"/>
  <c r="BD196" i="1"/>
  <c r="BD356" i="1" s="1"/>
  <c r="BE196" i="1"/>
  <c r="BE356" i="1" s="1"/>
  <c r="BF196" i="1"/>
  <c r="BF356" i="1" s="1"/>
  <c r="BG196" i="1"/>
  <c r="BG356" i="1" s="1"/>
  <c r="BH196" i="1"/>
  <c r="BH356" i="1" s="1"/>
  <c r="BI196" i="1"/>
  <c r="BI356" i="1" s="1"/>
  <c r="BJ196" i="1"/>
  <c r="BJ356" i="1" s="1"/>
  <c r="BK196" i="1"/>
  <c r="BK356" i="1" s="1"/>
  <c r="BL196" i="1"/>
  <c r="BL356" i="1" s="1"/>
  <c r="BM196" i="1"/>
  <c r="BM356" i="1" s="1"/>
  <c r="J196" i="1"/>
  <c r="K180" i="1"/>
  <c r="L180" i="1"/>
  <c r="L355" i="1" s="1"/>
  <c r="M180" i="1"/>
  <c r="M355" i="1" s="1"/>
  <c r="O180" i="1"/>
  <c r="O355" i="1" s="1"/>
  <c r="P180" i="1"/>
  <c r="P355" i="1" s="1"/>
  <c r="Q180" i="1"/>
  <c r="Q355" i="1" s="1"/>
  <c r="R180" i="1"/>
  <c r="R355" i="1" s="1"/>
  <c r="T180" i="1"/>
  <c r="T355" i="1" s="1"/>
  <c r="U180" i="1"/>
  <c r="U355" i="1" s="1"/>
  <c r="V180" i="1"/>
  <c r="V355" i="1" s="1"/>
  <c r="W180" i="1"/>
  <c r="W355" i="1" s="1"/>
  <c r="Y180" i="1"/>
  <c r="Y355" i="1" s="1"/>
  <c r="Z180" i="1"/>
  <c r="Z355" i="1" s="1"/>
  <c r="AA180" i="1"/>
  <c r="AA355" i="1" s="1"/>
  <c r="AB180" i="1"/>
  <c r="AB355" i="1" s="1"/>
  <c r="AD180" i="1"/>
  <c r="AD355" i="1" s="1"/>
  <c r="AE180" i="1"/>
  <c r="AE355" i="1" s="1"/>
  <c r="AF180" i="1"/>
  <c r="AF355" i="1" s="1"/>
  <c r="AG180" i="1"/>
  <c r="AG355" i="1" s="1"/>
  <c r="AI180" i="1"/>
  <c r="AI355" i="1" s="1"/>
  <c r="AJ180" i="1"/>
  <c r="AJ355" i="1" s="1"/>
  <c r="AK180" i="1"/>
  <c r="AK355" i="1" s="1"/>
  <c r="AL180" i="1"/>
  <c r="AL355" i="1" s="1"/>
  <c r="AN180" i="1"/>
  <c r="AN355" i="1" s="1"/>
  <c r="AO180" i="1"/>
  <c r="AO355" i="1" s="1"/>
  <c r="AP180" i="1"/>
  <c r="AP355" i="1" s="1"/>
  <c r="AQ180" i="1"/>
  <c r="AQ355" i="1" s="1"/>
  <c r="AR180" i="1"/>
  <c r="AR355" i="1" s="1"/>
  <c r="AS180" i="1"/>
  <c r="AS355" i="1" s="1"/>
  <c r="AU180" i="1"/>
  <c r="AU355" i="1" s="1"/>
  <c r="AV180" i="1"/>
  <c r="AV355" i="1" s="1"/>
  <c r="AW180" i="1"/>
  <c r="AW355" i="1" s="1"/>
  <c r="AX180" i="1"/>
  <c r="AX355" i="1" s="1"/>
  <c r="AY180" i="1"/>
  <c r="AY355" i="1" s="1"/>
  <c r="AZ180" i="1"/>
  <c r="AZ355" i="1" s="1"/>
  <c r="BB180" i="1"/>
  <c r="BB355" i="1" s="1"/>
  <c r="BC180" i="1"/>
  <c r="BC355" i="1" s="1"/>
  <c r="BD180" i="1"/>
  <c r="BD355" i="1" s="1"/>
  <c r="BE180" i="1"/>
  <c r="BE355" i="1" s="1"/>
  <c r="BF180" i="1"/>
  <c r="BF355" i="1" s="1"/>
  <c r="BG180" i="1"/>
  <c r="BG355" i="1" s="1"/>
  <c r="BI180" i="1"/>
  <c r="BI355" i="1" s="1"/>
  <c r="BJ180" i="1"/>
  <c r="BJ355" i="1" s="1"/>
  <c r="BK180" i="1"/>
  <c r="BK355" i="1" s="1"/>
  <c r="BL180" i="1"/>
  <c r="BL355" i="1" s="1"/>
  <c r="BM180" i="1"/>
  <c r="BM355" i="1" s="1"/>
  <c r="J355" i="1"/>
  <c r="K156" i="1"/>
  <c r="K354" i="1" s="1"/>
  <c r="L156" i="1"/>
  <c r="L354" i="1" s="1"/>
  <c r="M156" i="1"/>
  <c r="M354" i="1" s="1"/>
  <c r="O156" i="1"/>
  <c r="O354" i="1" s="1"/>
  <c r="P156" i="1"/>
  <c r="P354" i="1" s="1"/>
  <c r="Q156" i="1"/>
  <c r="Q354" i="1" s="1"/>
  <c r="R156" i="1"/>
  <c r="R354" i="1" s="1"/>
  <c r="T156" i="1"/>
  <c r="T354" i="1" s="1"/>
  <c r="U156" i="1"/>
  <c r="U354" i="1" s="1"/>
  <c r="V156" i="1"/>
  <c r="V354" i="1" s="1"/>
  <c r="W156" i="1"/>
  <c r="W354" i="1" s="1"/>
  <c r="Y156" i="1"/>
  <c r="Y354" i="1" s="1"/>
  <c r="Z156" i="1"/>
  <c r="Z354" i="1" s="1"/>
  <c r="AA156" i="1"/>
  <c r="AA354" i="1" s="1"/>
  <c r="AB156" i="1"/>
  <c r="AB354" i="1" s="1"/>
  <c r="AD156" i="1"/>
  <c r="AD354" i="1" s="1"/>
  <c r="AE156" i="1"/>
  <c r="AE354" i="1" s="1"/>
  <c r="AF156" i="1"/>
  <c r="AF354" i="1" s="1"/>
  <c r="AG156" i="1"/>
  <c r="AG354" i="1" s="1"/>
  <c r="AI156" i="1"/>
  <c r="AI354" i="1" s="1"/>
  <c r="AJ156" i="1"/>
  <c r="AJ354" i="1" s="1"/>
  <c r="AK156" i="1"/>
  <c r="AK354" i="1" s="1"/>
  <c r="AL156" i="1"/>
  <c r="AL354" i="1" s="1"/>
  <c r="AN156" i="1"/>
  <c r="AN354" i="1" s="1"/>
  <c r="AO156" i="1"/>
  <c r="AO354" i="1" s="1"/>
  <c r="AP156" i="1"/>
  <c r="AP354" i="1" s="1"/>
  <c r="AQ156" i="1"/>
  <c r="AQ354" i="1" s="1"/>
  <c r="AR156" i="1"/>
  <c r="AR354" i="1" s="1"/>
  <c r="AS156" i="1"/>
  <c r="AS354" i="1" s="1"/>
  <c r="AU156" i="1"/>
  <c r="AU354" i="1" s="1"/>
  <c r="AV156" i="1"/>
  <c r="AV354" i="1" s="1"/>
  <c r="AW156" i="1"/>
  <c r="AW354" i="1" s="1"/>
  <c r="AX156" i="1"/>
  <c r="AX354" i="1" s="1"/>
  <c r="AY156" i="1"/>
  <c r="AY354" i="1" s="1"/>
  <c r="AZ156" i="1"/>
  <c r="AZ354" i="1" s="1"/>
  <c r="BB156" i="1"/>
  <c r="BB354" i="1" s="1"/>
  <c r="BC156" i="1"/>
  <c r="BC354" i="1" s="1"/>
  <c r="BD156" i="1"/>
  <c r="BD354" i="1" s="1"/>
  <c r="BE156" i="1"/>
  <c r="BE354" i="1" s="1"/>
  <c r="BF156" i="1"/>
  <c r="BF354" i="1" s="1"/>
  <c r="BG156" i="1"/>
  <c r="BG354" i="1" s="1"/>
  <c r="BI156" i="1"/>
  <c r="BI354" i="1" s="1"/>
  <c r="BJ156" i="1"/>
  <c r="BJ354" i="1" s="1"/>
  <c r="BK156" i="1"/>
  <c r="BK354" i="1" s="1"/>
  <c r="BL156" i="1"/>
  <c r="BL354" i="1" s="1"/>
  <c r="BM156" i="1"/>
  <c r="BM354" i="1" s="1"/>
  <c r="BN156" i="1"/>
  <c r="BN354" i="1" s="1"/>
  <c r="J156" i="1"/>
  <c r="J142" i="1"/>
  <c r="K142" i="1"/>
  <c r="K353" i="1" s="1"/>
  <c r="L142" i="1"/>
  <c r="L353" i="1" s="1"/>
  <c r="M142" i="1"/>
  <c r="M353" i="1" s="1"/>
  <c r="O142" i="1"/>
  <c r="O353" i="1" s="1"/>
  <c r="P142" i="1"/>
  <c r="P353" i="1" s="1"/>
  <c r="Q142" i="1"/>
  <c r="Q353" i="1" s="1"/>
  <c r="R142" i="1"/>
  <c r="R353" i="1" s="1"/>
  <c r="T142" i="1"/>
  <c r="T353" i="1" s="1"/>
  <c r="U142" i="1"/>
  <c r="U353" i="1" s="1"/>
  <c r="V142" i="1"/>
  <c r="V353" i="1" s="1"/>
  <c r="W142" i="1"/>
  <c r="W353" i="1" s="1"/>
  <c r="Y142" i="1"/>
  <c r="Y353" i="1" s="1"/>
  <c r="Z142" i="1"/>
  <c r="Z353" i="1" s="1"/>
  <c r="AA142" i="1"/>
  <c r="AA353" i="1" s="1"/>
  <c r="AB142" i="1"/>
  <c r="AB353" i="1" s="1"/>
  <c r="AD142" i="1"/>
  <c r="AD353" i="1" s="1"/>
  <c r="AE142" i="1"/>
  <c r="AE353" i="1" s="1"/>
  <c r="AF142" i="1"/>
  <c r="AF353" i="1" s="1"/>
  <c r="AG142" i="1"/>
  <c r="AG353" i="1" s="1"/>
  <c r="AI142" i="1"/>
  <c r="AI353" i="1" s="1"/>
  <c r="AJ142" i="1"/>
  <c r="AJ353" i="1" s="1"/>
  <c r="AK142" i="1"/>
  <c r="AK353" i="1" s="1"/>
  <c r="AL142" i="1"/>
  <c r="AL353" i="1" s="1"/>
  <c r="AN142" i="1"/>
  <c r="AN353" i="1" s="1"/>
  <c r="AO142" i="1"/>
  <c r="AO353" i="1" s="1"/>
  <c r="AP142" i="1"/>
  <c r="AP353" i="1" s="1"/>
  <c r="AQ142" i="1"/>
  <c r="AQ353" i="1" s="1"/>
  <c r="AR142" i="1"/>
  <c r="AR353" i="1" s="1"/>
  <c r="AS142" i="1"/>
  <c r="AS353" i="1" s="1"/>
  <c r="AU142" i="1"/>
  <c r="AU353" i="1" s="1"/>
  <c r="AV142" i="1"/>
  <c r="AV353" i="1" s="1"/>
  <c r="AW142" i="1"/>
  <c r="AW353" i="1" s="1"/>
  <c r="AX142" i="1"/>
  <c r="AX353" i="1" s="1"/>
  <c r="AY142" i="1"/>
  <c r="AY353" i="1" s="1"/>
  <c r="AZ142" i="1"/>
  <c r="AZ353" i="1" s="1"/>
  <c r="BB142" i="1"/>
  <c r="BB353" i="1" s="1"/>
  <c r="BC142" i="1"/>
  <c r="BC353" i="1" s="1"/>
  <c r="BD142" i="1"/>
  <c r="BD353" i="1" s="1"/>
  <c r="BE142" i="1"/>
  <c r="BE353" i="1" s="1"/>
  <c r="BF142" i="1"/>
  <c r="BF353" i="1" s="1"/>
  <c r="BG142" i="1"/>
  <c r="BG353" i="1" s="1"/>
  <c r="BI142" i="1"/>
  <c r="BI353" i="1" s="1"/>
  <c r="BJ142" i="1"/>
  <c r="BJ353" i="1" s="1"/>
  <c r="BK142" i="1"/>
  <c r="BK353" i="1" s="1"/>
  <c r="BL142" i="1"/>
  <c r="BL353" i="1" s="1"/>
  <c r="BM142" i="1"/>
  <c r="BM353" i="1" s="1"/>
  <c r="K118" i="1"/>
  <c r="L118" i="1"/>
  <c r="L352" i="1" s="1"/>
  <c r="M118" i="1"/>
  <c r="M352" i="1" s="1"/>
  <c r="N118" i="1"/>
  <c r="N352" i="1" s="1"/>
  <c r="O118" i="1"/>
  <c r="O352" i="1" s="1"/>
  <c r="P118" i="1"/>
  <c r="P352" i="1" s="1"/>
  <c r="Q118" i="1"/>
  <c r="Q352" i="1" s="1"/>
  <c r="R118" i="1"/>
  <c r="R352" i="1" s="1"/>
  <c r="S118" i="1"/>
  <c r="S352" i="1" s="1"/>
  <c r="T118" i="1"/>
  <c r="T352" i="1" s="1"/>
  <c r="U118" i="1"/>
  <c r="U352" i="1" s="1"/>
  <c r="V118" i="1"/>
  <c r="V352" i="1" s="1"/>
  <c r="W118" i="1"/>
  <c r="W352" i="1" s="1"/>
  <c r="X118" i="1"/>
  <c r="X352" i="1" s="1"/>
  <c r="Y118" i="1"/>
  <c r="Y352" i="1" s="1"/>
  <c r="Z118" i="1"/>
  <c r="Z352" i="1" s="1"/>
  <c r="AA118" i="1"/>
  <c r="AA352" i="1" s="1"/>
  <c r="AB118" i="1"/>
  <c r="AB352" i="1" s="1"/>
  <c r="AC118" i="1"/>
  <c r="AC352" i="1" s="1"/>
  <c r="AD118" i="1"/>
  <c r="AD352" i="1" s="1"/>
  <c r="AE118" i="1"/>
  <c r="AE352" i="1" s="1"/>
  <c r="AF118" i="1"/>
  <c r="AF352" i="1" s="1"/>
  <c r="AG118" i="1"/>
  <c r="AG352" i="1" s="1"/>
  <c r="AH118" i="1"/>
  <c r="AH352" i="1" s="1"/>
  <c r="AI118" i="1"/>
  <c r="AI352" i="1" s="1"/>
  <c r="AJ118" i="1"/>
  <c r="AJ352" i="1" s="1"/>
  <c r="AK118" i="1"/>
  <c r="AK352" i="1" s="1"/>
  <c r="AL118" i="1"/>
  <c r="AL352" i="1" s="1"/>
  <c r="AN118" i="1"/>
  <c r="AN352" i="1" s="1"/>
  <c r="AO118" i="1"/>
  <c r="AO352" i="1" s="1"/>
  <c r="AP118" i="1"/>
  <c r="AP352" i="1" s="1"/>
  <c r="AQ118" i="1"/>
  <c r="AQ352" i="1" s="1"/>
  <c r="AR118" i="1"/>
  <c r="AR352" i="1" s="1"/>
  <c r="AS118" i="1"/>
  <c r="AS352" i="1" s="1"/>
  <c r="AU118" i="1"/>
  <c r="AU352" i="1" s="1"/>
  <c r="AV118" i="1"/>
  <c r="AV352" i="1" s="1"/>
  <c r="AW118" i="1"/>
  <c r="AW352" i="1" s="1"/>
  <c r="AX118" i="1"/>
  <c r="AX352" i="1" s="1"/>
  <c r="AY118" i="1"/>
  <c r="AY352" i="1" s="1"/>
  <c r="AZ118" i="1"/>
  <c r="AZ352" i="1" s="1"/>
  <c r="BB118" i="1"/>
  <c r="BB352" i="1" s="1"/>
  <c r="BC118" i="1"/>
  <c r="BC352" i="1" s="1"/>
  <c r="BD118" i="1"/>
  <c r="BD352" i="1" s="1"/>
  <c r="BE118" i="1"/>
  <c r="BE352" i="1" s="1"/>
  <c r="BF118" i="1"/>
  <c r="BF352" i="1" s="1"/>
  <c r="BG118" i="1"/>
  <c r="BG352" i="1" s="1"/>
  <c r="BI118" i="1"/>
  <c r="BI352" i="1" s="1"/>
  <c r="BJ118" i="1"/>
  <c r="BJ352" i="1" s="1"/>
  <c r="BK118" i="1"/>
  <c r="BK352" i="1" s="1"/>
  <c r="BL118" i="1"/>
  <c r="BL352" i="1" s="1"/>
  <c r="BM118" i="1"/>
  <c r="BM352" i="1" s="1"/>
  <c r="K106" i="1"/>
  <c r="L106" i="1"/>
  <c r="L351" i="1" s="1"/>
  <c r="M106" i="1"/>
  <c r="M351" i="1" s="1"/>
  <c r="O106" i="1"/>
  <c r="O351" i="1" s="1"/>
  <c r="P106" i="1"/>
  <c r="P351" i="1" s="1"/>
  <c r="Q106" i="1"/>
  <c r="Q351" i="1" s="1"/>
  <c r="R106" i="1"/>
  <c r="R351" i="1" s="1"/>
  <c r="T106" i="1"/>
  <c r="T351" i="1" s="1"/>
  <c r="U106" i="1"/>
  <c r="U351" i="1" s="1"/>
  <c r="V106" i="1"/>
  <c r="V351" i="1" s="1"/>
  <c r="W106" i="1"/>
  <c r="W351" i="1" s="1"/>
  <c r="Y106" i="1"/>
  <c r="Y351" i="1" s="1"/>
  <c r="Z106" i="1"/>
  <c r="Z351" i="1" s="1"/>
  <c r="AA106" i="1"/>
  <c r="AA351" i="1" s="1"/>
  <c r="AB106" i="1"/>
  <c r="AB351" i="1" s="1"/>
  <c r="AD106" i="1"/>
  <c r="AD351" i="1" s="1"/>
  <c r="AE106" i="1"/>
  <c r="AE351" i="1" s="1"/>
  <c r="AF106" i="1"/>
  <c r="AF351" i="1" s="1"/>
  <c r="AG106" i="1"/>
  <c r="AG351" i="1" s="1"/>
  <c r="AI106" i="1"/>
  <c r="AI351" i="1" s="1"/>
  <c r="AJ106" i="1"/>
  <c r="AJ351" i="1" s="1"/>
  <c r="AK106" i="1"/>
  <c r="AK351" i="1" s="1"/>
  <c r="AL106" i="1"/>
  <c r="AL351" i="1" s="1"/>
  <c r="AN106" i="1"/>
  <c r="AN351" i="1" s="1"/>
  <c r="AO106" i="1"/>
  <c r="AO351" i="1" s="1"/>
  <c r="AP106" i="1"/>
  <c r="AP351" i="1" s="1"/>
  <c r="AQ106" i="1"/>
  <c r="AQ351" i="1" s="1"/>
  <c r="AR106" i="1"/>
  <c r="AR351" i="1" s="1"/>
  <c r="AS106" i="1"/>
  <c r="AS351" i="1" s="1"/>
  <c r="AT106" i="1"/>
  <c r="AT351" i="1" s="1"/>
  <c r="AU106" i="1"/>
  <c r="AU351" i="1" s="1"/>
  <c r="AV106" i="1"/>
  <c r="AV351" i="1" s="1"/>
  <c r="AW106" i="1"/>
  <c r="AW351" i="1" s="1"/>
  <c r="AX106" i="1"/>
  <c r="AX351" i="1" s="1"/>
  <c r="AY106" i="1"/>
  <c r="AY351" i="1" s="1"/>
  <c r="AZ106" i="1"/>
  <c r="AZ351" i="1" s="1"/>
  <c r="BA106" i="1"/>
  <c r="BA351" i="1" s="1"/>
  <c r="BB106" i="1"/>
  <c r="BB351" i="1" s="1"/>
  <c r="BC106" i="1"/>
  <c r="BC351" i="1" s="1"/>
  <c r="BD106" i="1"/>
  <c r="BD351" i="1" s="1"/>
  <c r="BE106" i="1"/>
  <c r="BE351" i="1" s="1"/>
  <c r="BF106" i="1"/>
  <c r="BF351" i="1" s="1"/>
  <c r="BG106" i="1"/>
  <c r="BG351" i="1" s="1"/>
  <c r="BH106" i="1"/>
  <c r="BH351" i="1" s="1"/>
  <c r="BI106" i="1"/>
  <c r="BI351" i="1" s="1"/>
  <c r="BJ106" i="1"/>
  <c r="BJ351" i="1" s="1"/>
  <c r="BK106" i="1"/>
  <c r="BK351" i="1" s="1"/>
  <c r="BL106" i="1"/>
  <c r="BL351" i="1" s="1"/>
  <c r="BM106" i="1"/>
  <c r="BM351" i="1" s="1"/>
  <c r="BN106" i="1"/>
  <c r="BN351" i="1" s="1"/>
  <c r="K95" i="1"/>
  <c r="L95" i="1"/>
  <c r="L350" i="1" s="1"/>
  <c r="M95" i="1"/>
  <c r="M350" i="1" s="1"/>
  <c r="N95" i="1"/>
  <c r="N350" i="1" s="1"/>
  <c r="O95" i="1"/>
  <c r="O350" i="1" s="1"/>
  <c r="P95" i="1"/>
  <c r="P350" i="1" s="1"/>
  <c r="Q95" i="1"/>
  <c r="Q350" i="1" s="1"/>
  <c r="R95" i="1"/>
  <c r="R350" i="1" s="1"/>
  <c r="S95" i="1"/>
  <c r="S350" i="1" s="1"/>
  <c r="T95" i="1"/>
  <c r="T350" i="1" s="1"/>
  <c r="U95" i="1"/>
  <c r="U350" i="1" s="1"/>
  <c r="V95" i="1"/>
  <c r="V350" i="1" s="1"/>
  <c r="W95" i="1"/>
  <c r="W350" i="1" s="1"/>
  <c r="X95" i="1"/>
  <c r="X350" i="1" s="1"/>
  <c r="Y95" i="1"/>
  <c r="Y350" i="1" s="1"/>
  <c r="Z95" i="1"/>
  <c r="Z350" i="1" s="1"/>
  <c r="AA95" i="1"/>
  <c r="AA350" i="1" s="1"/>
  <c r="AB95" i="1"/>
  <c r="AB350" i="1" s="1"/>
  <c r="AC95" i="1"/>
  <c r="AC350" i="1" s="1"/>
  <c r="AD95" i="1"/>
  <c r="AD350" i="1" s="1"/>
  <c r="AE95" i="1"/>
  <c r="AE350" i="1" s="1"/>
  <c r="AF95" i="1"/>
  <c r="AF350" i="1" s="1"/>
  <c r="AG95" i="1"/>
  <c r="AG350" i="1" s="1"/>
  <c r="AH95" i="1"/>
  <c r="AH350" i="1" s="1"/>
  <c r="AI95" i="1"/>
  <c r="AI350" i="1" s="1"/>
  <c r="AJ95" i="1"/>
  <c r="AJ350" i="1" s="1"/>
  <c r="AK95" i="1"/>
  <c r="AK350" i="1" s="1"/>
  <c r="AL95" i="1"/>
  <c r="AL350" i="1" s="1"/>
  <c r="AM95" i="1"/>
  <c r="AM350" i="1" s="1"/>
  <c r="AN95" i="1"/>
  <c r="AN350" i="1" s="1"/>
  <c r="AO95" i="1"/>
  <c r="AO350" i="1" s="1"/>
  <c r="AP95" i="1"/>
  <c r="AP350" i="1" s="1"/>
  <c r="AQ95" i="1"/>
  <c r="AQ350" i="1" s="1"/>
  <c r="AR95" i="1"/>
  <c r="AR350" i="1" s="1"/>
  <c r="AS95" i="1"/>
  <c r="AS350" i="1" s="1"/>
  <c r="AT95" i="1"/>
  <c r="AT350" i="1" s="1"/>
  <c r="AU95" i="1"/>
  <c r="AU350" i="1" s="1"/>
  <c r="AV95" i="1"/>
  <c r="AV350" i="1" s="1"/>
  <c r="AW95" i="1"/>
  <c r="AW350" i="1" s="1"/>
  <c r="AX95" i="1"/>
  <c r="AX350" i="1" s="1"/>
  <c r="AY95" i="1"/>
  <c r="AY350" i="1" s="1"/>
  <c r="AZ95" i="1"/>
  <c r="AZ350" i="1" s="1"/>
  <c r="BB95" i="1"/>
  <c r="BB350" i="1" s="1"/>
  <c r="BC95" i="1"/>
  <c r="BC350" i="1" s="1"/>
  <c r="BD95" i="1"/>
  <c r="BD350" i="1" s="1"/>
  <c r="BE95" i="1"/>
  <c r="BE350" i="1" s="1"/>
  <c r="BF95" i="1"/>
  <c r="BF350" i="1" s="1"/>
  <c r="BG95" i="1"/>
  <c r="BG350" i="1" s="1"/>
  <c r="BH95" i="1"/>
  <c r="BH350" i="1" s="1"/>
  <c r="BI95" i="1"/>
  <c r="BI350" i="1" s="1"/>
  <c r="BJ95" i="1"/>
  <c r="BJ350" i="1" s="1"/>
  <c r="BK95" i="1"/>
  <c r="BK350" i="1" s="1"/>
  <c r="BL95" i="1"/>
  <c r="BL350" i="1" s="1"/>
  <c r="BM95" i="1"/>
  <c r="BM350" i="1" s="1"/>
  <c r="BN95" i="1"/>
  <c r="BN350" i="1" s="1"/>
  <c r="K84" i="1"/>
  <c r="L84" i="1"/>
  <c r="L349" i="1" s="1"/>
  <c r="M84" i="1"/>
  <c r="M349" i="1" s="1"/>
  <c r="O84" i="1"/>
  <c r="O349" i="1" s="1"/>
  <c r="P84" i="1"/>
  <c r="P349" i="1" s="1"/>
  <c r="Q84" i="1"/>
  <c r="Q349" i="1" s="1"/>
  <c r="R84" i="1"/>
  <c r="R349" i="1" s="1"/>
  <c r="R366" i="1" s="1"/>
  <c r="T84" i="1"/>
  <c r="T349" i="1" s="1"/>
  <c r="U84" i="1"/>
  <c r="U349" i="1" s="1"/>
  <c r="V84" i="1"/>
  <c r="V349" i="1" s="1"/>
  <c r="W84" i="1"/>
  <c r="W349" i="1" s="1"/>
  <c r="Y84" i="1"/>
  <c r="Y349" i="1" s="1"/>
  <c r="Z84" i="1"/>
  <c r="Z349" i="1" s="1"/>
  <c r="AA84" i="1"/>
  <c r="AA349" i="1" s="1"/>
  <c r="AA366" i="1" s="1"/>
  <c r="AB84" i="1"/>
  <c r="AB349" i="1" s="1"/>
  <c r="AD84" i="1"/>
  <c r="AD349" i="1" s="1"/>
  <c r="AE84" i="1"/>
  <c r="AE349" i="1" s="1"/>
  <c r="AF84" i="1"/>
  <c r="AF349" i="1" s="1"/>
  <c r="AG84" i="1"/>
  <c r="AG349" i="1" s="1"/>
  <c r="AI84" i="1"/>
  <c r="AI349" i="1" s="1"/>
  <c r="AJ84" i="1"/>
  <c r="AJ349" i="1" s="1"/>
  <c r="AK84" i="1"/>
  <c r="AK349" i="1" s="1"/>
  <c r="AL84" i="1"/>
  <c r="AL349" i="1" s="1"/>
  <c r="AN84" i="1"/>
  <c r="AN349" i="1" s="1"/>
  <c r="AO84" i="1"/>
  <c r="AO349" i="1" s="1"/>
  <c r="AP84" i="1"/>
  <c r="AP349" i="1" s="1"/>
  <c r="AQ84" i="1"/>
  <c r="AQ349" i="1" s="1"/>
  <c r="AR84" i="1"/>
  <c r="AR349" i="1" s="1"/>
  <c r="AS84" i="1"/>
  <c r="AS349" i="1" s="1"/>
  <c r="AU84" i="1"/>
  <c r="AU349" i="1" s="1"/>
  <c r="AV84" i="1"/>
  <c r="AV349" i="1" s="1"/>
  <c r="AW84" i="1"/>
  <c r="AW349" i="1" s="1"/>
  <c r="AX84" i="1"/>
  <c r="AX349" i="1" s="1"/>
  <c r="AY84" i="1"/>
  <c r="AY349" i="1" s="1"/>
  <c r="AZ84" i="1"/>
  <c r="AZ349" i="1" s="1"/>
  <c r="BB84" i="1"/>
  <c r="BB349" i="1" s="1"/>
  <c r="BC84" i="1"/>
  <c r="BC349" i="1" s="1"/>
  <c r="BD84" i="1"/>
  <c r="BD349" i="1" s="1"/>
  <c r="BE84" i="1"/>
  <c r="BE349" i="1" s="1"/>
  <c r="BF84" i="1"/>
  <c r="BF349" i="1" s="1"/>
  <c r="BG84" i="1"/>
  <c r="BG349" i="1" s="1"/>
  <c r="BH84" i="1"/>
  <c r="BH349" i="1" s="1"/>
  <c r="BI84" i="1"/>
  <c r="BI349" i="1" s="1"/>
  <c r="BJ84" i="1"/>
  <c r="BJ349" i="1" s="1"/>
  <c r="BK84" i="1"/>
  <c r="BK349" i="1" s="1"/>
  <c r="BL84" i="1"/>
  <c r="BL349" i="1" s="1"/>
  <c r="BM84" i="1"/>
  <c r="BM349" i="1" s="1"/>
  <c r="BN84" i="1"/>
  <c r="BN349" i="1" s="1"/>
  <c r="K69" i="1"/>
  <c r="L69" i="1"/>
  <c r="L348" i="1" s="1"/>
  <c r="M69" i="1"/>
  <c r="M348" i="1" s="1"/>
  <c r="N69" i="1"/>
  <c r="N348" i="1" s="1"/>
  <c r="O69" i="1"/>
  <c r="O348" i="1" s="1"/>
  <c r="P69" i="1"/>
  <c r="P348" i="1" s="1"/>
  <c r="Q69" i="1"/>
  <c r="Q348" i="1" s="1"/>
  <c r="R69" i="1"/>
  <c r="R348" i="1" s="1"/>
  <c r="S69" i="1"/>
  <c r="S348" i="1" s="1"/>
  <c r="T69" i="1"/>
  <c r="T348" i="1" s="1"/>
  <c r="U69" i="1"/>
  <c r="U348" i="1" s="1"/>
  <c r="V69" i="1"/>
  <c r="V348" i="1" s="1"/>
  <c r="W69" i="1"/>
  <c r="W348" i="1" s="1"/>
  <c r="X69" i="1"/>
  <c r="X348" i="1" s="1"/>
  <c r="Y69" i="1"/>
  <c r="Y348" i="1" s="1"/>
  <c r="Z69" i="1"/>
  <c r="Z348" i="1" s="1"/>
  <c r="AA69" i="1"/>
  <c r="AA348" i="1" s="1"/>
  <c r="AB69" i="1"/>
  <c r="AB348" i="1" s="1"/>
  <c r="AC69" i="1"/>
  <c r="AC348" i="1" s="1"/>
  <c r="AD69" i="1"/>
  <c r="AD348" i="1" s="1"/>
  <c r="AE69" i="1"/>
  <c r="AE348" i="1" s="1"/>
  <c r="AF69" i="1"/>
  <c r="AF348" i="1" s="1"/>
  <c r="AG69" i="1"/>
  <c r="AG348" i="1" s="1"/>
  <c r="AH69" i="1"/>
  <c r="AH348" i="1" s="1"/>
  <c r="AI69" i="1"/>
  <c r="AI348" i="1" s="1"/>
  <c r="AJ69" i="1"/>
  <c r="AJ348" i="1" s="1"/>
  <c r="AK69" i="1"/>
  <c r="AK348" i="1" s="1"/>
  <c r="AL69" i="1"/>
  <c r="AL348" i="1" s="1"/>
  <c r="AM69" i="1"/>
  <c r="AM348" i="1" s="1"/>
  <c r="AN69" i="1"/>
  <c r="AN348" i="1" s="1"/>
  <c r="AO69" i="1"/>
  <c r="AO348" i="1" s="1"/>
  <c r="AP69" i="1"/>
  <c r="AP348" i="1" s="1"/>
  <c r="AQ69" i="1"/>
  <c r="AQ348" i="1" s="1"/>
  <c r="AR69" i="1"/>
  <c r="AR348" i="1" s="1"/>
  <c r="AS69" i="1"/>
  <c r="AS348" i="1" s="1"/>
  <c r="AT69" i="1"/>
  <c r="AT348" i="1" s="1"/>
  <c r="AU69" i="1"/>
  <c r="AU348" i="1" s="1"/>
  <c r="AV69" i="1"/>
  <c r="AV348" i="1" s="1"/>
  <c r="AW69" i="1"/>
  <c r="AW348" i="1" s="1"/>
  <c r="AX69" i="1"/>
  <c r="AX348" i="1" s="1"/>
  <c r="AY69" i="1"/>
  <c r="AY348" i="1" s="1"/>
  <c r="AZ69" i="1"/>
  <c r="AZ348" i="1" s="1"/>
  <c r="BA69" i="1"/>
  <c r="BA348" i="1" s="1"/>
  <c r="BB69" i="1"/>
  <c r="BB348" i="1" s="1"/>
  <c r="BC69" i="1"/>
  <c r="BC348" i="1" s="1"/>
  <c r="BD69" i="1"/>
  <c r="BD348" i="1" s="1"/>
  <c r="BE69" i="1"/>
  <c r="BE348" i="1" s="1"/>
  <c r="BF69" i="1"/>
  <c r="BF348" i="1" s="1"/>
  <c r="BG69" i="1"/>
  <c r="BG348" i="1" s="1"/>
  <c r="BH69" i="1"/>
  <c r="BH348" i="1" s="1"/>
  <c r="BI69" i="1"/>
  <c r="BI348" i="1" s="1"/>
  <c r="BJ69" i="1"/>
  <c r="BJ348" i="1" s="1"/>
  <c r="BK69" i="1"/>
  <c r="BK348" i="1" s="1"/>
  <c r="BL69" i="1"/>
  <c r="BL348" i="1" s="1"/>
  <c r="BM69" i="1"/>
  <c r="BM348" i="1" s="1"/>
  <c r="K56" i="1"/>
  <c r="L56" i="1"/>
  <c r="L347" i="1" s="1"/>
  <c r="M56" i="1"/>
  <c r="M347" i="1" s="1"/>
  <c r="N56" i="1"/>
  <c r="N347" i="1" s="1"/>
  <c r="O56" i="1"/>
  <c r="O347" i="1" s="1"/>
  <c r="P56" i="1"/>
  <c r="P347" i="1" s="1"/>
  <c r="Q56" i="1"/>
  <c r="Q347" i="1" s="1"/>
  <c r="R56" i="1"/>
  <c r="R347" i="1" s="1"/>
  <c r="S56" i="1"/>
  <c r="S347" i="1" s="1"/>
  <c r="T56" i="1"/>
  <c r="T347" i="1" s="1"/>
  <c r="U56" i="1"/>
  <c r="U347" i="1" s="1"/>
  <c r="V56" i="1"/>
  <c r="V347" i="1" s="1"/>
  <c r="W56" i="1"/>
  <c r="W347" i="1" s="1"/>
  <c r="X56" i="1"/>
  <c r="X347" i="1" s="1"/>
  <c r="Y56" i="1"/>
  <c r="Y347" i="1" s="1"/>
  <c r="Z56" i="1"/>
  <c r="Z347" i="1" s="1"/>
  <c r="AA56" i="1"/>
  <c r="AA347" i="1" s="1"/>
  <c r="AB56" i="1"/>
  <c r="AB347" i="1" s="1"/>
  <c r="AC56" i="1"/>
  <c r="AC347" i="1" s="1"/>
  <c r="AD56" i="1"/>
  <c r="AD347" i="1" s="1"/>
  <c r="AE56" i="1"/>
  <c r="AE347" i="1" s="1"/>
  <c r="AF56" i="1"/>
  <c r="AF347" i="1" s="1"/>
  <c r="AG56" i="1"/>
  <c r="AG347" i="1" s="1"/>
  <c r="AH56" i="1"/>
  <c r="AH347" i="1" s="1"/>
  <c r="AI56" i="1"/>
  <c r="AI347" i="1" s="1"/>
  <c r="AJ56" i="1"/>
  <c r="AJ347" i="1" s="1"/>
  <c r="AK56" i="1"/>
  <c r="AK347" i="1" s="1"/>
  <c r="AL56" i="1"/>
  <c r="AL347" i="1" s="1"/>
  <c r="AM56" i="1"/>
  <c r="AM347" i="1" s="1"/>
  <c r="AN56" i="1"/>
  <c r="AN347" i="1" s="1"/>
  <c r="AO56" i="1"/>
  <c r="AO347" i="1" s="1"/>
  <c r="AP56" i="1"/>
  <c r="AP347" i="1" s="1"/>
  <c r="AQ56" i="1"/>
  <c r="AQ347" i="1" s="1"/>
  <c r="AR56" i="1"/>
  <c r="AR347" i="1" s="1"/>
  <c r="AS56" i="1"/>
  <c r="AS347" i="1" s="1"/>
  <c r="AT56" i="1"/>
  <c r="AT347" i="1" s="1"/>
  <c r="AU56" i="1"/>
  <c r="AU347" i="1" s="1"/>
  <c r="AV56" i="1"/>
  <c r="AV347" i="1" s="1"/>
  <c r="AW56" i="1"/>
  <c r="AW347" i="1" s="1"/>
  <c r="AX56" i="1"/>
  <c r="AX347" i="1" s="1"/>
  <c r="AY56" i="1"/>
  <c r="AY347" i="1" s="1"/>
  <c r="AZ56" i="1"/>
  <c r="AZ347" i="1" s="1"/>
  <c r="BA56" i="1"/>
  <c r="BA347" i="1" s="1"/>
  <c r="BB56" i="1"/>
  <c r="BB347" i="1" s="1"/>
  <c r="BC56" i="1"/>
  <c r="BC347" i="1" s="1"/>
  <c r="BD56" i="1"/>
  <c r="BD347" i="1" s="1"/>
  <c r="BE56" i="1"/>
  <c r="BE347" i="1" s="1"/>
  <c r="BF56" i="1"/>
  <c r="BF347" i="1" s="1"/>
  <c r="BG56" i="1"/>
  <c r="BG347" i="1" s="1"/>
  <c r="BI56" i="1"/>
  <c r="BI347" i="1" s="1"/>
  <c r="BJ56" i="1"/>
  <c r="BJ347" i="1" s="1"/>
  <c r="BK56" i="1"/>
  <c r="BK347" i="1" s="1"/>
  <c r="BL56" i="1"/>
  <c r="BL347" i="1" s="1"/>
  <c r="BM56" i="1"/>
  <c r="BM347" i="1" s="1"/>
  <c r="K45" i="1"/>
  <c r="L45" i="1"/>
  <c r="L346" i="1" s="1"/>
  <c r="M45" i="1"/>
  <c r="M346" i="1" s="1"/>
  <c r="O45" i="1"/>
  <c r="O346" i="1" s="1"/>
  <c r="P45" i="1"/>
  <c r="P346" i="1" s="1"/>
  <c r="Q45" i="1"/>
  <c r="Q346" i="1" s="1"/>
  <c r="R45" i="1"/>
  <c r="R346" i="1" s="1"/>
  <c r="T45" i="1"/>
  <c r="T346" i="1" s="1"/>
  <c r="U45" i="1"/>
  <c r="U346" i="1" s="1"/>
  <c r="V45" i="1"/>
  <c r="V346" i="1" s="1"/>
  <c r="W45" i="1"/>
  <c r="W346" i="1" s="1"/>
  <c r="Y45" i="1"/>
  <c r="Y346" i="1" s="1"/>
  <c r="Z45" i="1"/>
  <c r="Z346" i="1" s="1"/>
  <c r="AA45" i="1"/>
  <c r="AA346" i="1" s="1"/>
  <c r="AB45" i="1"/>
  <c r="AB346" i="1" s="1"/>
  <c r="AD45" i="1"/>
  <c r="AD346" i="1" s="1"/>
  <c r="AE45" i="1"/>
  <c r="AE346" i="1" s="1"/>
  <c r="AF45" i="1"/>
  <c r="AF346" i="1" s="1"/>
  <c r="AG45" i="1"/>
  <c r="AG346" i="1" s="1"/>
  <c r="AI45" i="1"/>
  <c r="AI346" i="1" s="1"/>
  <c r="AJ45" i="1"/>
  <c r="AJ346" i="1" s="1"/>
  <c r="AK45" i="1"/>
  <c r="AK346" i="1" s="1"/>
  <c r="AL45" i="1"/>
  <c r="AL346" i="1" s="1"/>
  <c r="AN45" i="1"/>
  <c r="AN346" i="1" s="1"/>
  <c r="AO45" i="1"/>
  <c r="AO346" i="1" s="1"/>
  <c r="AP45" i="1"/>
  <c r="AP346" i="1" s="1"/>
  <c r="AQ45" i="1"/>
  <c r="AQ346" i="1" s="1"/>
  <c r="AR45" i="1"/>
  <c r="AR346" i="1" s="1"/>
  <c r="AS45" i="1"/>
  <c r="AS346" i="1" s="1"/>
  <c r="AU45" i="1"/>
  <c r="AU346" i="1" s="1"/>
  <c r="AV45" i="1"/>
  <c r="AV346" i="1" s="1"/>
  <c r="AW45" i="1"/>
  <c r="AW346" i="1" s="1"/>
  <c r="AX45" i="1"/>
  <c r="AX346" i="1" s="1"/>
  <c r="AY45" i="1"/>
  <c r="AY346" i="1" s="1"/>
  <c r="AZ45" i="1"/>
  <c r="AZ346" i="1" s="1"/>
  <c r="BB45" i="1"/>
  <c r="BB346" i="1" s="1"/>
  <c r="BC45" i="1"/>
  <c r="BC346" i="1" s="1"/>
  <c r="BD45" i="1"/>
  <c r="BD346" i="1" s="1"/>
  <c r="BE45" i="1"/>
  <c r="BE346" i="1" s="1"/>
  <c r="BF45" i="1"/>
  <c r="BF346" i="1" s="1"/>
  <c r="BG45" i="1"/>
  <c r="BG346" i="1" s="1"/>
  <c r="BI346" i="1"/>
  <c r="BJ45" i="1"/>
  <c r="BJ346" i="1" s="1"/>
  <c r="BK45" i="1"/>
  <c r="BK346" i="1" s="1"/>
  <c r="BL45" i="1"/>
  <c r="BL346" i="1" s="1"/>
  <c r="BM45" i="1"/>
  <c r="BM346" i="1" s="1"/>
  <c r="BI345" i="1"/>
  <c r="F63" i="4" l="1"/>
  <c r="F150" i="4"/>
  <c r="CA234" i="4"/>
  <c r="BR234" i="4"/>
  <c r="F215" i="4"/>
  <c r="F19" i="4"/>
  <c r="F51" i="4"/>
  <c r="F100" i="4"/>
  <c r="F182" i="4"/>
  <c r="F137" i="4"/>
  <c r="F41" i="4"/>
  <c r="F80" i="4"/>
  <c r="F90" i="4"/>
  <c r="F112" i="4"/>
  <c r="F168" i="4"/>
  <c r="AF366" i="1"/>
  <c r="F247" i="1"/>
  <c r="AG366" i="1"/>
  <c r="F180" i="1"/>
  <c r="G359" i="1"/>
  <c r="K346" i="1"/>
  <c r="F45" i="1"/>
  <c r="Q366" i="1"/>
  <c r="K350" i="1"/>
  <c r="F95" i="1"/>
  <c r="F142" i="1"/>
  <c r="F196" i="1"/>
  <c r="F232" i="1"/>
  <c r="F339" i="1"/>
  <c r="K348" i="1"/>
  <c r="F69" i="1"/>
  <c r="K349" i="1"/>
  <c r="K366" i="1" s="1"/>
  <c r="F84" i="1"/>
  <c r="K352" i="1"/>
  <c r="F118" i="1"/>
  <c r="F156" i="1"/>
  <c r="F274" i="1"/>
  <c r="F311" i="1"/>
  <c r="F56" i="1"/>
  <c r="Y366" i="1"/>
  <c r="K351" i="1"/>
  <c r="F106" i="1"/>
  <c r="F257" i="1"/>
  <c r="F284" i="1"/>
  <c r="F328" i="1"/>
  <c r="J365" i="1"/>
  <c r="J233" i="4"/>
  <c r="J232" i="4"/>
  <c r="J231" i="4"/>
  <c r="BT234" i="4"/>
  <c r="J230" i="4"/>
  <c r="J229" i="4"/>
  <c r="M93" i="6" s="1"/>
  <c r="J228" i="4"/>
  <c r="J227" i="4"/>
  <c r="J226" i="4"/>
  <c r="J225" i="4"/>
  <c r="J234" i="4" s="1"/>
  <c r="J224" i="4"/>
  <c r="J223" i="4"/>
  <c r="J222" i="4"/>
  <c r="K221" i="4"/>
  <c r="J364" i="1"/>
  <c r="J363" i="1"/>
  <c r="AD366" i="1"/>
  <c r="J361" i="1"/>
  <c r="J360" i="1"/>
  <c r="J359" i="1"/>
  <c r="J358" i="1"/>
  <c r="J357" i="1"/>
  <c r="J356" i="1"/>
  <c r="K355" i="1"/>
  <c r="AE366" i="1"/>
  <c r="J354" i="1"/>
  <c r="J353" i="1"/>
  <c r="J352" i="1"/>
  <c r="J351" i="1"/>
  <c r="J350" i="1"/>
  <c r="Z366" i="1"/>
  <c r="AP366" i="1"/>
  <c r="J349" i="1"/>
  <c r="AX366" i="1"/>
  <c r="AO366" i="1"/>
  <c r="AW366" i="1"/>
  <c r="J348" i="1"/>
  <c r="BY234" i="4"/>
  <c r="BP234" i="4"/>
  <c r="AL366" i="1"/>
  <c r="V366" i="1"/>
  <c r="AK366" i="1"/>
  <c r="AS366" i="1"/>
  <c r="M366" i="1"/>
  <c r="U366" i="1"/>
  <c r="J347" i="1"/>
  <c r="T366" i="1"/>
  <c r="AB366" i="1"/>
  <c r="AJ366" i="1"/>
  <c r="AR366" i="1"/>
  <c r="AI366" i="1"/>
  <c r="AZ366" i="1"/>
  <c r="AQ366" i="1"/>
  <c r="AY366" i="1"/>
  <c r="L366" i="1"/>
  <c r="J346" i="1"/>
  <c r="BQ234" i="4"/>
  <c r="BZ234" i="4"/>
  <c r="BI366" i="1"/>
  <c r="BV234" i="4"/>
  <c r="BM234" i="4"/>
  <c r="BO234" i="4"/>
  <c r="BX234" i="4"/>
  <c r="BW234" i="4"/>
  <c r="BN234" i="4"/>
  <c r="BU234" i="4"/>
  <c r="BL234" i="4"/>
  <c r="W366" i="1"/>
  <c r="BJ366" i="1"/>
  <c r="BB366" i="1"/>
  <c r="AN366" i="1"/>
  <c r="BG366" i="1"/>
  <c r="AV366" i="1"/>
  <c r="BF366" i="1"/>
  <c r="AU366" i="1"/>
  <c r="BM366" i="1"/>
  <c r="BE366" i="1"/>
  <c r="P366" i="1"/>
  <c r="BL366" i="1"/>
  <c r="BD366" i="1"/>
  <c r="O366" i="1"/>
  <c r="BK366" i="1"/>
  <c r="BC366" i="1"/>
  <c r="O345" i="1"/>
  <c r="P345" i="1"/>
  <c r="Q345" i="1"/>
  <c r="R345" i="1"/>
  <c r="T345" i="1"/>
  <c r="U345" i="1"/>
  <c r="V345" i="1"/>
  <c r="W345" i="1"/>
  <c r="Y345" i="1"/>
  <c r="Z345" i="1"/>
  <c r="AA345" i="1"/>
  <c r="AB345" i="1"/>
  <c r="AD345" i="1"/>
  <c r="AE345" i="1"/>
  <c r="AF345" i="1"/>
  <c r="AG345" i="1"/>
  <c r="AI345" i="1"/>
  <c r="AJ345" i="1"/>
  <c r="AK345" i="1"/>
  <c r="AL345" i="1"/>
  <c r="AN345" i="1"/>
  <c r="AO345" i="1"/>
  <c r="AP345" i="1"/>
  <c r="AQ345" i="1"/>
  <c r="AR345" i="1"/>
  <c r="AS345" i="1"/>
  <c r="AU345" i="1"/>
  <c r="AV345" i="1"/>
  <c r="AW345" i="1"/>
  <c r="AX345" i="1"/>
  <c r="AY345" i="1"/>
  <c r="AZ345" i="1"/>
  <c r="BA345" i="1"/>
  <c r="BB345" i="1"/>
  <c r="BC345" i="1"/>
  <c r="BD345" i="1"/>
  <c r="BE345" i="1"/>
  <c r="BF345" i="1"/>
  <c r="BG345" i="1"/>
  <c r="BJ345" i="1"/>
  <c r="BK345" i="1"/>
  <c r="BL345" i="1"/>
  <c r="BM345" i="1"/>
  <c r="BN345" i="1"/>
  <c r="M345" i="1"/>
  <c r="L345" i="1"/>
  <c r="K345" i="1"/>
  <c r="J345" i="1"/>
  <c r="C6" i="5"/>
  <c r="C7" i="5"/>
  <c r="C8" i="5"/>
  <c r="C9" i="5"/>
  <c r="C10" i="5"/>
  <c r="C11" i="5"/>
  <c r="C12" i="5"/>
  <c r="C13" i="5"/>
  <c r="C14" i="5"/>
  <c r="C16" i="5"/>
  <c r="C17" i="5"/>
  <c r="C18" i="5"/>
  <c r="C19" i="5"/>
  <c r="C20" i="5"/>
  <c r="C21" i="5"/>
  <c r="C22" i="5"/>
  <c r="C23" i="5"/>
  <c r="C24" i="5"/>
  <c r="C25" i="5"/>
  <c r="C27" i="5"/>
  <c r="C28" i="5"/>
  <c r="C29" i="5"/>
  <c r="C30" i="5"/>
  <c r="C31" i="5"/>
  <c r="C32" i="5"/>
  <c r="C33" i="5"/>
  <c r="C34" i="5"/>
  <c r="C35" i="5"/>
  <c r="C36" i="5"/>
  <c r="C38" i="5"/>
  <c r="C39" i="5"/>
  <c r="C40" i="5"/>
  <c r="C41" i="5"/>
  <c r="C42" i="5"/>
  <c r="C43" i="5"/>
  <c r="C44" i="5"/>
  <c r="C45" i="5"/>
  <c r="C46" i="5"/>
  <c r="C47" i="5"/>
  <c r="C49" i="5"/>
  <c r="C50" i="5"/>
  <c r="C51" i="5"/>
  <c r="C52" i="5"/>
  <c r="C53" i="5"/>
  <c r="C54" i="5"/>
  <c r="C55" i="5"/>
  <c r="C56" i="5"/>
  <c r="C57" i="5"/>
  <c r="C58" i="5"/>
  <c r="C60" i="5"/>
  <c r="C61" i="5"/>
  <c r="C62" i="5"/>
  <c r="C63" i="5"/>
  <c r="C64" i="5"/>
  <c r="C65" i="5"/>
  <c r="C66" i="5"/>
  <c r="C67" i="5"/>
  <c r="C68" i="5"/>
  <c r="C69" i="5"/>
  <c r="C71" i="5"/>
  <c r="C72" i="5"/>
  <c r="C73" i="5"/>
  <c r="C74" i="5"/>
  <c r="C75" i="5"/>
  <c r="C76" i="5"/>
  <c r="C77" i="5"/>
  <c r="C78" i="5"/>
  <c r="C79" i="5"/>
  <c r="C80" i="5"/>
  <c r="C82" i="5"/>
  <c r="C83" i="5"/>
  <c r="C84" i="5"/>
  <c r="C85" i="5"/>
  <c r="C86" i="5"/>
  <c r="C87" i="5"/>
  <c r="C88" i="5"/>
  <c r="C89" i="5"/>
  <c r="C90" i="5"/>
  <c r="C91" i="5"/>
  <c r="C93" i="5"/>
  <c r="C94" i="5"/>
  <c r="C95" i="5"/>
  <c r="C96" i="5"/>
  <c r="C97" i="5"/>
  <c r="C98" i="5"/>
  <c r="C99" i="5"/>
  <c r="C100" i="5"/>
  <c r="C101" i="5"/>
  <c r="C102" i="5"/>
  <c r="C104" i="5"/>
  <c r="C105" i="5"/>
  <c r="C106" i="5"/>
  <c r="C107" i="5"/>
  <c r="C108" i="5"/>
  <c r="C109" i="5"/>
  <c r="C110" i="5"/>
  <c r="C111" i="5"/>
  <c r="C112" i="5"/>
  <c r="C113" i="5"/>
  <c r="C115" i="5"/>
  <c r="C116" i="5"/>
  <c r="C117" i="5"/>
  <c r="C118" i="5"/>
  <c r="C119" i="5"/>
  <c r="C120" i="5"/>
  <c r="C121" i="5"/>
  <c r="C122" i="5"/>
  <c r="C123" i="5"/>
  <c r="C124" i="5"/>
  <c r="C126" i="5"/>
  <c r="C127" i="5"/>
  <c r="C128" i="5"/>
  <c r="C129" i="5"/>
  <c r="C130" i="5"/>
  <c r="C131" i="5"/>
  <c r="C132" i="5"/>
  <c r="C133" i="5"/>
  <c r="C134" i="5"/>
  <c r="C135" i="5"/>
  <c r="C137" i="5"/>
  <c r="C138" i="5"/>
  <c r="C139" i="5"/>
  <c r="C140" i="5"/>
  <c r="C141" i="5"/>
  <c r="C142" i="5"/>
  <c r="C143" i="5"/>
  <c r="C144" i="5"/>
  <c r="C145" i="5"/>
  <c r="C146" i="5"/>
  <c r="C148" i="5"/>
  <c r="C149" i="5"/>
  <c r="C150" i="5"/>
  <c r="C151" i="5"/>
  <c r="C152" i="5"/>
  <c r="C153" i="5"/>
  <c r="C154" i="5"/>
  <c r="C155" i="5"/>
  <c r="C156" i="5"/>
  <c r="C157" i="5"/>
  <c r="C159" i="5"/>
  <c r="C160" i="5"/>
  <c r="C161" i="5"/>
  <c r="C162" i="5"/>
  <c r="C163" i="5"/>
  <c r="C164" i="5"/>
  <c r="C165" i="5"/>
  <c r="C166" i="5"/>
  <c r="C167" i="5"/>
  <c r="C168" i="5"/>
  <c r="C170" i="5"/>
  <c r="C171" i="5"/>
  <c r="C172" i="5"/>
  <c r="C173" i="5"/>
  <c r="C174" i="5"/>
  <c r="C175" i="5"/>
  <c r="C176" i="5"/>
  <c r="C177" i="5"/>
  <c r="C178" i="5"/>
  <c r="C179" i="5"/>
  <c r="C181" i="5"/>
  <c r="C182" i="5"/>
  <c r="C183" i="5"/>
  <c r="C184" i="5"/>
  <c r="C185" i="5"/>
  <c r="C186" i="5"/>
  <c r="C187" i="5"/>
  <c r="C188" i="5"/>
  <c r="C189" i="5"/>
  <c r="C190" i="5"/>
  <c r="C192" i="5"/>
  <c r="C193" i="5"/>
  <c r="C194" i="5"/>
  <c r="C195" i="5"/>
  <c r="C196" i="5"/>
  <c r="C197" i="5"/>
  <c r="C198" i="5"/>
  <c r="C199" i="5"/>
  <c r="C200" i="5"/>
  <c r="C201" i="5"/>
  <c r="C203" i="5"/>
  <c r="C204" i="5"/>
  <c r="C205" i="5"/>
  <c r="C206" i="5"/>
  <c r="C207" i="5"/>
  <c r="C208" i="5"/>
  <c r="C209" i="5"/>
  <c r="C210" i="5"/>
  <c r="C211" i="5"/>
  <c r="C212" i="5"/>
  <c r="C214" i="5"/>
  <c r="C215" i="5"/>
  <c r="C216" i="5"/>
  <c r="C217" i="5"/>
  <c r="C218" i="5"/>
  <c r="C219" i="5"/>
  <c r="C220" i="5"/>
  <c r="C221" i="5"/>
  <c r="C222" i="5"/>
  <c r="C223" i="5"/>
  <c r="C225" i="5"/>
  <c r="C226" i="5"/>
  <c r="C227" i="5"/>
  <c r="C228" i="5"/>
  <c r="C229" i="5"/>
  <c r="C230" i="5"/>
  <c r="C231" i="5"/>
  <c r="C232" i="5"/>
  <c r="C233" i="5"/>
  <c r="C234" i="5"/>
  <c r="C5" i="5"/>
  <c r="J366" i="1" l="1"/>
  <c r="M218" i="4"/>
  <c r="N218" i="4"/>
  <c r="O218" i="4"/>
  <c r="P218" i="4"/>
  <c r="Q218" i="4"/>
  <c r="R218" i="4"/>
  <c r="S218" i="4"/>
  <c r="T218" i="4"/>
  <c r="U218" i="4"/>
  <c r="V218" i="4"/>
  <c r="W218" i="4"/>
  <c r="X218" i="4"/>
  <c r="Y218" i="4"/>
  <c r="Z218" i="4"/>
  <c r="AA218" i="4"/>
  <c r="AB218" i="4"/>
  <c r="AC218" i="4"/>
  <c r="AD218" i="4"/>
  <c r="AE218" i="4"/>
  <c r="AF218" i="4"/>
  <c r="AG218" i="4"/>
  <c r="AH218" i="4"/>
  <c r="AI218" i="4"/>
  <c r="AJ218" i="4"/>
  <c r="AK218" i="4"/>
  <c r="AL218" i="4"/>
  <c r="AM218" i="4"/>
  <c r="AN218" i="4"/>
  <c r="AO218" i="4"/>
  <c r="AP218" i="4"/>
  <c r="AQ218" i="4"/>
  <c r="AR218" i="4"/>
  <c r="AS218" i="4"/>
  <c r="AT218" i="4"/>
  <c r="AU218" i="4"/>
  <c r="AV218" i="4"/>
  <c r="AW218" i="4"/>
  <c r="AX218" i="4"/>
  <c r="AY218" i="4"/>
  <c r="AZ218" i="4"/>
  <c r="BA218" i="4"/>
  <c r="BB218" i="4"/>
  <c r="BC218" i="4"/>
  <c r="BD218" i="4"/>
  <c r="BE218" i="4"/>
  <c r="BF218" i="4"/>
  <c r="BG218" i="4"/>
  <c r="BH218" i="4"/>
  <c r="BI218" i="4"/>
  <c r="BJ218" i="4"/>
  <c r="BK218" i="4"/>
  <c r="BL218" i="4"/>
  <c r="BM218" i="4"/>
  <c r="BN218" i="4"/>
  <c r="BO218" i="4"/>
  <c r="BP218" i="4"/>
  <c r="BQ218" i="4"/>
  <c r="BR218" i="4"/>
  <c r="BS218" i="4"/>
  <c r="BT218" i="4"/>
  <c r="BU218" i="4"/>
  <c r="BV218" i="4"/>
  <c r="BW218" i="4"/>
  <c r="BX218" i="4"/>
  <c r="BY218" i="4"/>
  <c r="BZ218" i="4"/>
  <c r="CA218" i="4"/>
  <c r="CB218" i="4"/>
  <c r="CC218" i="4"/>
  <c r="K218" i="4"/>
  <c r="L218" i="4"/>
  <c r="J218" i="4"/>
  <c r="J342" i="1"/>
  <c r="N342" i="1"/>
  <c r="D148" i="6" l="1"/>
  <c r="F150" i="6"/>
  <c r="H152" i="6"/>
  <c r="E153" i="6"/>
  <c r="G155" i="6"/>
  <c r="E148" i="6"/>
  <c r="G150" i="6"/>
  <c r="D151" i="6"/>
  <c r="F153" i="6"/>
  <c r="H155" i="6"/>
  <c r="F148" i="6"/>
  <c r="H150" i="6"/>
  <c r="E151" i="6"/>
  <c r="G153" i="6"/>
  <c r="F156" i="6"/>
  <c r="J156" i="6"/>
  <c r="G148" i="6"/>
  <c r="D149" i="6"/>
  <c r="F151" i="6"/>
  <c r="H153" i="6"/>
  <c r="G156" i="6"/>
  <c r="H148" i="6"/>
  <c r="E149" i="6"/>
  <c r="G151" i="6"/>
  <c r="D152" i="6"/>
  <c r="F154" i="6"/>
  <c r="F149" i="6"/>
  <c r="H151" i="6"/>
  <c r="E152" i="6"/>
  <c r="G154" i="6"/>
  <c r="F158" i="6"/>
  <c r="J158" i="6"/>
  <c r="G149" i="6"/>
  <c r="D150" i="6"/>
  <c r="F152" i="6"/>
  <c r="H154" i="6"/>
  <c r="G158" i="6"/>
  <c r="H149" i="6"/>
  <c r="F155" i="6"/>
  <c r="E150" i="6"/>
  <c r="G152" i="6"/>
  <c r="D153" i="6"/>
  <c r="D236" i="5"/>
  <c r="BN342" i="1"/>
  <c r="BM342" i="1"/>
  <c r="BL342" i="1"/>
  <c r="BK342" i="1"/>
  <c r="BJ342" i="1"/>
  <c r="BI342" i="1"/>
  <c r="BH342" i="1"/>
  <c r="BG342" i="1"/>
  <c r="BF342" i="1"/>
  <c r="BE342" i="1"/>
  <c r="BD342" i="1"/>
  <c r="BC342" i="1"/>
  <c r="BB342" i="1"/>
  <c r="BA342" i="1"/>
  <c r="AZ342" i="1"/>
  <c r="AY342" i="1"/>
  <c r="AX342" i="1"/>
  <c r="AW342" i="1"/>
  <c r="AV342" i="1"/>
  <c r="AU342" i="1"/>
  <c r="AT342" i="1"/>
  <c r="AS342" i="1"/>
  <c r="AR342" i="1"/>
  <c r="AQ342" i="1"/>
  <c r="AP342" i="1"/>
  <c r="AO342" i="1"/>
  <c r="AN342" i="1"/>
  <c r="AM342" i="1"/>
  <c r="AL342" i="1"/>
  <c r="AK342" i="1"/>
  <c r="AJ342" i="1"/>
  <c r="AI342" i="1"/>
  <c r="AH342" i="1"/>
  <c r="AG342" i="1"/>
  <c r="AF342" i="1"/>
  <c r="AE342" i="1"/>
  <c r="AD342" i="1"/>
  <c r="AC342" i="1"/>
  <c r="AB342" i="1"/>
  <c r="AA342" i="1"/>
  <c r="Z342" i="1"/>
  <c r="Y342" i="1"/>
  <c r="X342" i="1"/>
  <c r="W342" i="1"/>
  <c r="V342" i="1"/>
  <c r="U342" i="1"/>
  <c r="T342" i="1"/>
  <c r="S342" i="1"/>
  <c r="R342" i="1"/>
  <c r="Q342" i="1"/>
  <c r="P342" i="1"/>
  <c r="O342" i="1"/>
  <c r="M342" i="1"/>
  <c r="L342" i="1"/>
  <c r="K342" i="1"/>
  <c r="I155" i="6" l="1"/>
  <c r="I152" i="6"/>
  <c r="I149" i="6"/>
  <c r="I151" i="6"/>
  <c r="I148" i="6"/>
  <c r="I154" i="6"/>
  <c r="I150" i="6"/>
  <c r="I153" i="6"/>
  <c r="E192" i="5"/>
  <c r="D154" i="6"/>
  <c r="D155" i="6"/>
  <c r="E155" i="6"/>
  <c r="E158" i="6"/>
  <c r="E156" i="6"/>
  <c r="D156" i="6"/>
  <c r="E154" i="6"/>
  <c r="D158" i="6"/>
  <c r="F246" i="5"/>
  <c r="F199" i="5"/>
  <c r="G244" i="5"/>
  <c r="G242" i="5"/>
  <c r="G193" i="5"/>
  <c r="G192" i="5"/>
  <c r="E194" i="5"/>
  <c r="F201" i="5"/>
  <c r="H195" i="5"/>
  <c r="F196" i="5"/>
  <c r="G197" i="5"/>
  <c r="E193" i="5"/>
  <c r="F200" i="5"/>
  <c r="E240" i="5"/>
  <c r="E237" i="5"/>
  <c r="F240" i="5"/>
  <c r="G194" i="5"/>
  <c r="E197" i="5"/>
  <c r="F198" i="5"/>
  <c r="D194" i="5"/>
  <c r="F193" i="5"/>
  <c r="F195" i="5"/>
  <c r="H194" i="5"/>
  <c r="F194" i="5"/>
  <c r="E5" i="5"/>
  <c r="G236" i="5"/>
  <c r="E195" i="5"/>
  <c r="D237" i="5"/>
  <c r="D195" i="5"/>
  <c r="E196" i="5"/>
  <c r="H198" i="5"/>
  <c r="H192" i="5"/>
  <c r="F197" i="5"/>
  <c r="G196" i="5"/>
  <c r="G200" i="5"/>
  <c r="H197" i="5"/>
  <c r="H201" i="5"/>
  <c r="D201" i="5"/>
  <c r="G238" i="5"/>
  <c r="H196" i="5"/>
  <c r="D239" i="5"/>
  <c r="F237" i="5"/>
  <c r="D193" i="5"/>
  <c r="F242" i="5"/>
  <c r="F241" i="5"/>
  <c r="E241" i="5"/>
  <c r="G195" i="5"/>
  <c r="G237" i="5"/>
  <c r="D197" i="5"/>
  <c r="G240" i="5"/>
  <c r="F5" i="5"/>
  <c r="G243" i="5"/>
  <c r="G239" i="5"/>
  <c r="G241" i="5"/>
  <c r="D238" i="5"/>
  <c r="F236" i="5"/>
  <c r="G198" i="5"/>
  <c r="F244" i="5"/>
  <c r="H200" i="5"/>
  <c r="D240" i="5"/>
  <c r="D196" i="5"/>
  <c r="F243" i="5"/>
  <c r="H193" i="5"/>
  <c r="G5" i="5"/>
  <c r="E239" i="5"/>
  <c r="G201" i="5"/>
  <c r="H199" i="5"/>
  <c r="D241" i="5"/>
  <c r="G199" i="5"/>
  <c r="E238" i="5"/>
  <c r="G246" i="5"/>
  <c r="F238" i="5"/>
  <c r="E236" i="5"/>
  <c r="F239" i="5"/>
  <c r="F192" i="5"/>
  <c r="D192" i="5"/>
  <c r="E137" i="6"/>
  <c r="F137" i="6"/>
  <c r="G137" i="6"/>
  <c r="H137" i="6"/>
  <c r="D138" i="6"/>
  <c r="E138" i="6"/>
  <c r="F138" i="6"/>
  <c r="G138" i="6"/>
  <c r="H138" i="6"/>
  <c r="D139" i="6"/>
  <c r="E139" i="6"/>
  <c r="F139" i="6"/>
  <c r="G139" i="6"/>
  <c r="H139" i="6"/>
  <c r="D140" i="6"/>
  <c r="E140" i="6"/>
  <c r="F140" i="6"/>
  <c r="G140" i="6"/>
  <c r="H140" i="6"/>
  <c r="D141" i="6"/>
  <c r="E141" i="6"/>
  <c r="F141" i="6"/>
  <c r="G141" i="6"/>
  <c r="H141" i="6"/>
  <c r="D142" i="6"/>
  <c r="E142" i="6"/>
  <c r="F142" i="6"/>
  <c r="G142" i="6"/>
  <c r="H142" i="6"/>
  <c r="F143" i="6"/>
  <c r="G143" i="6"/>
  <c r="H143" i="6"/>
  <c r="F144" i="6"/>
  <c r="G144" i="6"/>
  <c r="H144" i="6"/>
  <c r="F145" i="6"/>
  <c r="G145" i="6"/>
  <c r="H145" i="6"/>
  <c r="F146" i="6"/>
  <c r="G146" i="6"/>
  <c r="H146" i="6"/>
  <c r="D137" i="6"/>
  <c r="E126" i="6"/>
  <c r="F126" i="6"/>
  <c r="G126" i="6"/>
  <c r="H126" i="6"/>
  <c r="J126" i="6"/>
  <c r="D127" i="6"/>
  <c r="E127" i="6"/>
  <c r="F127" i="6"/>
  <c r="G127" i="6"/>
  <c r="H127" i="6"/>
  <c r="J127" i="6"/>
  <c r="D128" i="6"/>
  <c r="E128" i="6"/>
  <c r="F128" i="6"/>
  <c r="G128" i="6"/>
  <c r="H128" i="6"/>
  <c r="J128" i="6"/>
  <c r="D129" i="6"/>
  <c r="E129" i="6"/>
  <c r="F129" i="6"/>
  <c r="G129" i="6"/>
  <c r="H129" i="6"/>
  <c r="J129" i="6"/>
  <c r="D130" i="6"/>
  <c r="E130" i="6"/>
  <c r="F130" i="6"/>
  <c r="G130" i="6"/>
  <c r="H130" i="6"/>
  <c r="J130" i="6"/>
  <c r="D131" i="6"/>
  <c r="E131" i="6"/>
  <c r="F131" i="6"/>
  <c r="G131" i="6"/>
  <c r="H131" i="6"/>
  <c r="J131" i="6"/>
  <c r="F132" i="6"/>
  <c r="G132" i="6"/>
  <c r="H132" i="6"/>
  <c r="J132" i="6"/>
  <c r="F133" i="6"/>
  <c r="G133" i="6"/>
  <c r="H133" i="6"/>
  <c r="F134" i="6"/>
  <c r="G134" i="6"/>
  <c r="H134" i="6"/>
  <c r="J134" i="6"/>
  <c r="F135" i="6"/>
  <c r="G135" i="6"/>
  <c r="H135" i="6"/>
  <c r="D126" i="6"/>
  <c r="E38" i="6"/>
  <c r="F38" i="6"/>
  <c r="G38" i="6"/>
  <c r="H38" i="6"/>
  <c r="D39" i="6"/>
  <c r="E39" i="6"/>
  <c r="F39" i="6"/>
  <c r="G39" i="6"/>
  <c r="H39" i="6"/>
  <c r="D40" i="6"/>
  <c r="E40" i="6"/>
  <c r="F40" i="6"/>
  <c r="G40" i="6"/>
  <c r="H40" i="6"/>
  <c r="D41" i="6"/>
  <c r="E41" i="6"/>
  <c r="F41" i="6"/>
  <c r="G41" i="6"/>
  <c r="H41" i="6"/>
  <c r="D42" i="6"/>
  <c r="E42" i="6"/>
  <c r="F42" i="6"/>
  <c r="G42" i="6"/>
  <c r="H42" i="6"/>
  <c r="D43" i="6"/>
  <c r="E43" i="6"/>
  <c r="F43" i="6"/>
  <c r="G43" i="6"/>
  <c r="H43" i="6"/>
  <c r="F44" i="6"/>
  <c r="G44" i="6"/>
  <c r="H44" i="6"/>
  <c r="F45" i="6"/>
  <c r="G45" i="6"/>
  <c r="H45" i="6"/>
  <c r="F46" i="6"/>
  <c r="G46" i="6"/>
  <c r="H46" i="6"/>
  <c r="F47" i="6"/>
  <c r="G47" i="6"/>
  <c r="H47" i="6"/>
  <c r="D38" i="6"/>
  <c r="E104" i="6"/>
  <c r="F104" i="6"/>
  <c r="G104" i="6"/>
  <c r="H104" i="6"/>
  <c r="D105" i="6"/>
  <c r="E105" i="6"/>
  <c r="F105" i="6"/>
  <c r="G105" i="6"/>
  <c r="H105" i="6"/>
  <c r="D106" i="6"/>
  <c r="E106" i="6"/>
  <c r="F106" i="6"/>
  <c r="G106" i="6"/>
  <c r="H106" i="6"/>
  <c r="D107" i="6"/>
  <c r="E107" i="6"/>
  <c r="F107" i="6"/>
  <c r="G107" i="6"/>
  <c r="H107" i="6"/>
  <c r="D108" i="6"/>
  <c r="E108" i="6"/>
  <c r="F108" i="6"/>
  <c r="G108" i="6"/>
  <c r="H108" i="6"/>
  <c r="D109" i="6"/>
  <c r="E109" i="6"/>
  <c r="F109" i="6"/>
  <c r="G109" i="6"/>
  <c r="H109" i="6"/>
  <c r="F110" i="6"/>
  <c r="G110" i="6"/>
  <c r="H110" i="6"/>
  <c r="F111" i="6"/>
  <c r="G111" i="6"/>
  <c r="H111" i="6"/>
  <c r="F112" i="6"/>
  <c r="G112" i="6"/>
  <c r="H112" i="6"/>
  <c r="F113" i="6"/>
  <c r="G113" i="6"/>
  <c r="H113" i="6"/>
  <c r="D104" i="6"/>
  <c r="D93" i="6"/>
  <c r="E93" i="6"/>
  <c r="F93" i="6"/>
  <c r="G93" i="6"/>
  <c r="H93" i="6"/>
  <c r="D94" i="6"/>
  <c r="E94" i="6"/>
  <c r="F94" i="6"/>
  <c r="G94" i="6"/>
  <c r="H94" i="6"/>
  <c r="D95" i="6"/>
  <c r="E95" i="6"/>
  <c r="F95" i="6"/>
  <c r="G95" i="6"/>
  <c r="H95" i="6"/>
  <c r="D96" i="6"/>
  <c r="E96" i="6"/>
  <c r="F96" i="6"/>
  <c r="G96" i="6"/>
  <c r="H96" i="6"/>
  <c r="D97" i="6"/>
  <c r="E97" i="6"/>
  <c r="F97" i="6"/>
  <c r="G97" i="6"/>
  <c r="H97" i="6"/>
  <c r="D98" i="6"/>
  <c r="E98" i="6"/>
  <c r="F98" i="6"/>
  <c r="G98" i="6"/>
  <c r="H98" i="6"/>
  <c r="F99" i="6"/>
  <c r="G99" i="6"/>
  <c r="H99" i="6"/>
  <c r="F100" i="6"/>
  <c r="G100" i="6"/>
  <c r="H100" i="6"/>
  <c r="F101" i="6"/>
  <c r="G101" i="6"/>
  <c r="H101" i="6"/>
  <c r="F102" i="6"/>
  <c r="G102" i="6"/>
  <c r="H102" i="6"/>
  <c r="D82" i="6"/>
  <c r="E82" i="6"/>
  <c r="F82" i="6"/>
  <c r="G82" i="6"/>
  <c r="H82" i="6"/>
  <c r="J82" i="6"/>
  <c r="D83" i="6"/>
  <c r="E83" i="6"/>
  <c r="F83" i="6"/>
  <c r="G83" i="6"/>
  <c r="H83" i="6"/>
  <c r="J83" i="6"/>
  <c r="D84" i="6"/>
  <c r="E84" i="6"/>
  <c r="F84" i="6"/>
  <c r="G84" i="6"/>
  <c r="H84" i="6"/>
  <c r="J84" i="6"/>
  <c r="D85" i="6"/>
  <c r="E85" i="6"/>
  <c r="F85" i="6"/>
  <c r="G85" i="6"/>
  <c r="H85" i="6"/>
  <c r="J85" i="6"/>
  <c r="D86" i="6"/>
  <c r="E86" i="6"/>
  <c r="F86" i="6"/>
  <c r="G86" i="6"/>
  <c r="H86" i="6"/>
  <c r="J86" i="6"/>
  <c r="D87" i="6"/>
  <c r="E87" i="6"/>
  <c r="F87" i="6"/>
  <c r="G87" i="6"/>
  <c r="H87" i="6"/>
  <c r="F88" i="6"/>
  <c r="G88" i="6"/>
  <c r="H88" i="6"/>
  <c r="F89" i="6"/>
  <c r="G89" i="6"/>
  <c r="H89" i="6"/>
  <c r="F90" i="6"/>
  <c r="G90" i="6"/>
  <c r="H90" i="6"/>
  <c r="F91" i="6"/>
  <c r="G91" i="6"/>
  <c r="H91" i="6"/>
  <c r="E71" i="6"/>
  <c r="F71" i="6"/>
  <c r="G71" i="6"/>
  <c r="H71" i="6"/>
  <c r="D72" i="6"/>
  <c r="E72" i="6"/>
  <c r="F72" i="6"/>
  <c r="G72" i="6"/>
  <c r="H72" i="6"/>
  <c r="D73" i="6"/>
  <c r="E73" i="6"/>
  <c r="F73" i="6"/>
  <c r="G73" i="6"/>
  <c r="H73" i="6"/>
  <c r="D74" i="6"/>
  <c r="E74" i="6"/>
  <c r="F74" i="6"/>
  <c r="G74" i="6"/>
  <c r="H74" i="6"/>
  <c r="D75" i="6"/>
  <c r="E75" i="6"/>
  <c r="F75" i="6"/>
  <c r="G75" i="6"/>
  <c r="H75" i="6"/>
  <c r="D76" i="6"/>
  <c r="E76" i="6"/>
  <c r="F76" i="6"/>
  <c r="G76" i="6"/>
  <c r="H76" i="6"/>
  <c r="F77" i="6"/>
  <c r="G77" i="6"/>
  <c r="H77" i="6"/>
  <c r="J77" i="6"/>
  <c r="F78" i="6"/>
  <c r="G78" i="6"/>
  <c r="H78" i="6"/>
  <c r="J78" i="6"/>
  <c r="F79" i="6"/>
  <c r="G79" i="6"/>
  <c r="H79" i="6"/>
  <c r="J79" i="6"/>
  <c r="F80" i="6"/>
  <c r="G80" i="6"/>
  <c r="H80" i="6"/>
  <c r="J80" i="6"/>
  <c r="D71" i="6"/>
  <c r="E60" i="6"/>
  <c r="F60" i="6"/>
  <c r="G60" i="6"/>
  <c r="H60" i="6"/>
  <c r="J60" i="6"/>
  <c r="D61" i="6"/>
  <c r="E61" i="6"/>
  <c r="F61" i="6"/>
  <c r="G61" i="6"/>
  <c r="H61" i="6"/>
  <c r="J61" i="6"/>
  <c r="D62" i="6"/>
  <c r="E62" i="6"/>
  <c r="F62" i="6"/>
  <c r="G62" i="6"/>
  <c r="H62" i="6"/>
  <c r="J62" i="6"/>
  <c r="D63" i="6"/>
  <c r="E63" i="6"/>
  <c r="F63" i="6"/>
  <c r="G63" i="6"/>
  <c r="H63" i="6"/>
  <c r="J63" i="6"/>
  <c r="D64" i="6"/>
  <c r="E64" i="6"/>
  <c r="F64" i="6"/>
  <c r="G64" i="6"/>
  <c r="H64" i="6"/>
  <c r="J64" i="6"/>
  <c r="D65" i="6"/>
  <c r="E65" i="6"/>
  <c r="F65" i="6"/>
  <c r="G65" i="6"/>
  <c r="H65" i="6"/>
  <c r="J65" i="6"/>
  <c r="F66" i="6"/>
  <c r="G66" i="6"/>
  <c r="H66" i="6"/>
  <c r="J66" i="6"/>
  <c r="F67" i="6"/>
  <c r="G67" i="6"/>
  <c r="H67" i="6"/>
  <c r="F68" i="6"/>
  <c r="G68" i="6"/>
  <c r="H68" i="6"/>
  <c r="F69" i="6"/>
  <c r="G69" i="6"/>
  <c r="H69" i="6"/>
  <c r="D60" i="6"/>
  <c r="E49" i="6"/>
  <c r="F49" i="6"/>
  <c r="G49" i="6"/>
  <c r="H49" i="6"/>
  <c r="D50" i="6"/>
  <c r="E50" i="6"/>
  <c r="F50" i="6"/>
  <c r="G50" i="6"/>
  <c r="H50" i="6"/>
  <c r="D51" i="6"/>
  <c r="E51" i="6"/>
  <c r="F51" i="6"/>
  <c r="G51" i="6"/>
  <c r="H51" i="6"/>
  <c r="D52" i="6"/>
  <c r="E52" i="6"/>
  <c r="F52" i="6"/>
  <c r="G52" i="6"/>
  <c r="H52" i="6"/>
  <c r="D53" i="6"/>
  <c r="E53" i="6"/>
  <c r="F53" i="6"/>
  <c r="G53" i="6"/>
  <c r="H53" i="6"/>
  <c r="D54" i="6"/>
  <c r="E54" i="6"/>
  <c r="F54" i="6"/>
  <c r="G54" i="6"/>
  <c r="H54" i="6"/>
  <c r="F55" i="6"/>
  <c r="G55" i="6"/>
  <c r="H55" i="6"/>
  <c r="F56" i="6"/>
  <c r="G56" i="6"/>
  <c r="H56" i="6"/>
  <c r="F57" i="6"/>
  <c r="G57" i="6"/>
  <c r="H57" i="6"/>
  <c r="J57" i="6"/>
  <c r="F58" i="6"/>
  <c r="G58" i="6"/>
  <c r="H58" i="6"/>
  <c r="J58" i="6"/>
  <c r="D49" i="6"/>
  <c r="D27" i="6"/>
  <c r="H36" i="6"/>
  <c r="G36" i="6"/>
  <c r="F36" i="6"/>
  <c r="J35" i="6"/>
  <c r="H35" i="6"/>
  <c r="G35" i="6"/>
  <c r="F35" i="6"/>
  <c r="J34" i="6"/>
  <c r="H34" i="6"/>
  <c r="G34" i="6"/>
  <c r="F34" i="6"/>
  <c r="J33" i="6"/>
  <c r="H33" i="6"/>
  <c r="G33" i="6"/>
  <c r="F33" i="6"/>
  <c r="J32" i="6"/>
  <c r="H32" i="6"/>
  <c r="G32" i="6"/>
  <c r="F32" i="6"/>
  <c r="E32" i="6"/>
  <c r="D32" i="6"/>
  <c r="J31" i="6"/>
  <c r="H31" i="6"/>
  <c r="G31" i="6"/>
  <c r="F31" i="6"/>
  <c r="E31" i="6"/>
  <c r="D31" i="6"/>
  <c r="J30" i="6"/>
  <c r="H30" i="6"/>
  <c r="G30" i="6"/>
  <c r="F30" i="6"/>
  <c r="E30" i="6"/>
  <c r="D30" i="6"/>
  <c r="J29" i="6"/>
  <c r="H29" i="6"/>
  <c r="G29" i="6"/>
  <c r="F29" i="6"/>
  <c r="E29" i="6"/>
  <c r="D29" i="6"/>
  <c r="J28" i="6"/>
  <c r="H28" i="6"/>
  <c r="G28" i="6"/>
  <c r="F28" i="6"/>
  <c r="E28" i="6"/>
  <c r="D28" i="6"/>
  <c r="J27" i="6"/>
  <c r="H27" i="6"/>
  <c r="G27" i="6"/>
  <c r="F27" i="6"/>
  <c r="E27" i="6"/>
  <c r="E16" i="6"/>
  <c r="F16" i="6"/>
  <c r="G16" i="6"/>
  <c r="H16" i="6"/>
  <c r="J16" i="6"/>
  <c r="D17" i="6"/>
  <c r="E17" i="6"/>
  <c r="F17" i="6"/>
  <c r="G17" i="6"/>
  <c r="H17" i="6"/>
  <c r="J17" i="6"/>
  <c r="D18" i="6"/>
  <c r="E18" i="6"/>
  <c r="F18" i="6"/>
  <c r="G18" i="6"/>
  <c r="H18" i="6"/>
  <c r="J18" i="6"/>
  <c r="D19" i="6"/>
  <c r="E19" i="6"/>
  <c r="F19" i="6"/>
  <c r="G19" i="6"/>
  <c r="H19" i="6"/>
  <c r="J19" i="6"/>
  <c r="D20" i="6"/>
  <c r="E20" i="6"/>
  <c r="F20" i="6"/>
  <c r="G20" i="6"/>
  <c r="H20" i="6"/>
  <c r="J20" i="6"/>
  <c r="D21" i="6"/>
  <c r="E21" i="6"/>
  <c r="F21" i="6"/>
  <c r="G21" i="6"/>
  <c r="H21" i="6"/>
  <c r="J21" i="6"/>
  <c r="F22" i="6"/>
  <c r="G22" i="6"/>
  <c r="H22" i="6"/>
  <c r="J22" i="6"/>
  <c r="F23" i="6"/>
  <c r="G23" i="6"/>
  <c r="H23" i="6"/>
  <c r="J23" i="6"/>
  <c r="F24" i="6"/>
  <c r="G24" i="6"/>
  <c r="H24" i="6"/>
  <c r="J24" i="6"/>
  <c r="F25" i="6"/>
  <c r="G25" i="6"/>
  <c r="H25" i="6"/>
  <c r="D16" i="6"/>
  <c r="E115" i="6"/>
  <c r="F115" i="6"/>
  <c r="G115" i="6"/>
  <c r="H115" i="6"/>
  <c r="D116" i="6"/>
  <c r="E116" i="6"/>
  <c r="F116" i="6"/>
  <c r="G116" i="6"/>
  <c r="H116" i="6"/>
  <c r="D117" i="6"/>
  <c r="E117" i="6"/>
  <c r="F117" i="6"/>
  <c r="G117" i="6"/>
  <c r="H117" i="6"/>
  <c r="D118" i="6"/>
  <c r="E118" i="6"/>
  <c r="F118" i="6"/>
  <c r="G118" i="6"/>
  <c r="H118" i="6"/>
  <c r="D119" i="6"/>
  <c r="E119" i="6"/>
  <c r="F119" i="6"/>
  <c r="G119" i="6"/>
  <c r="H119" i="6"/>
  <c r="D120" i="6"/>
  <c r="E120" i="6"/>
  <c r="F120" i="6"/>
  <c r="G120" i="6"/>
  <c r="H120" i="6"/>
  <c r="F121" i="6"/>
  <c r="G121" i="6"/>
  <c r="H121" i="6"/>
  <c r="F122" i="6"/>
  <c r="G122" i="6"/>
  <c r="H122" i="6"/>
  <c r="F123" i="6"/>
  <c r="G123" i="6"/>
  <c r="H123" i="6"/>
  <c r="F124" i="6"/>
  <c r="G124" i="6"/>
  <c r="H124" i="6"/>
  <c r="D115" i="6"/>
  <c r="E5" i="6"/>
  <c r="F5" i="6"/>
  <c r="G5" i="6"/>
  <c r="H5" i="6"/>
  <c r="D6" i="6"/>
  <c r="E6" i="6"/>
  <c r="F6" i="6"/>
  <c r="G6" i="6"/>
  <c r="H6" i="6"/>
  <c r="D7" i="6"/>
  <c r="E7" i="6"/>
  <c r="F7" i="6"/>
  <c r="G7" i="6"/>
  <c r="H7" i="6"/>
  <c r="D8" i="6"/>
  <c r="E8" i="6"/>
  <c r="F8" i="6"/>
  <c r="G8" i="6"/>
  <c r="H8" i="6"/>
  <c r="D9" i="6"/>
  <c r="E9" i="6"/>
  <c r="F9" i="6"/>
  <c r="G9" i="6"/>
  <c r="H9" i="6"/>
  <c r="D10" i="6"/>
  <c r="E10" i="6"/>
  <c r="F10" i="6"/>
  <c r="G10" i="6"/>
  <c r="H10" i="6"/>
  <c r="F11" i="6"/>
  <c r="G11" i="6"/>
  <c r="H11" i="6"/>
  <c r="F12" i="6"/>
  <c r="G12" i="6"/>
  <c r="H12" i="6"/>
  <c r="F13" i="6"/>
  <c r="G13" i="6"/>
  <c r="H13" i="6"/>
  <c r="F14" i="6"/>
  <c r="G14" i="6"/>
  <c r="H14" i="6"/>
  <c r="D5" i="6"/>
  <c r="I117" i="6" l="1"/>
  <c r="I115" i="6"/>
  <c r="I30" i="6"/>
  <c r="I33" i="6"/>
  <c r="I35" i="6"/>
  <c r="I57" i="6"/>
  <c r="I51" i="6"/>
  <c r="I76" i="6"/>
  <c r="I90" i="6"/>
  <c r="I98" i="6"/>
  <c r="I110" i="6"/>
  <c r="I108" i="6"/>
  <c r="I130" i="6"/>
  <c r="I126" i="6"/>
  <c r="I145" i="6"/>
  <c r="I139" i="6"/>
  <c r="I123" i="6"/>
  <c r="I14" i="6"/>
  <c r="I6" i="6"/>
  <c r="I122" i="6"/>
  <c r="I118" i="6"/>
  <c r="I24" i="6"/>
  <c r="I22" i="6"/>
  <c r="I19" i="6"/>
  <c r="I54" i="6"/>
  <c r="I66" i="6"/>
  <c r="I63" i="6"/>
  <c r="I80" i="6"/>
  <c r="I78" i="6"/>
  <c r="I71" i="6"/>
  <c r="I87" i="6"/>
  <c r="I83" i="6"/>
  <c r="I93" i="6"/>
  <c r="I47" i="6"/>
  <c r="I39" i="6"/>
  <c r="I142" i="6"/>
  <c r="I29" i="6"/>
  <c r="I49" i="6"/>
  <c r="I68" i="6"/>
  <c r="I74" i="6"/>
  <c r="I100" i="6"/>
  <c r="I96" i="6"/>
  <c r="I112" i="6"/>
  <c r="I106" i="6"/>
  <c r="I44" i="6"/>
  <c r="I42" i="6"/>
  <c r="I133" i="6"/>
  <c r="I131" i="6"/>
  <c r="I127" i="6"/>
  <c r="I137" i="6"/>
  <c r="I11" i="6"/>
  <c r="I9" i="6"/>
  <c r="I124" i="6"/>
  <c r="I116" i="6"/>
  <c r="I20" i="6"/>
  <c r="I16" i="6"/>
  <c r="I56" i="6"/>
  <c r="I52" i="6"/>
  <c r="I64" i="6"/>
  <c r="I60" i="6"/>
  <c r="I89" i="6"/>
  <c r="I84" i="6"/>
  <c r="I109" i="6"/>
  <c r="I135" i="6"/>
  <c r="I144" i="6"/>
  <c r="I140" i="6"/>
  <c r="I13" i="6"/>
  <c r="I28" i="6"/>
  <c r="I32" i="6"/>
  <c r="I34" i="6"/>
  <c r="I36" i="6"/>
  <c r="I58" i="6"/>
  <c r="I72" i="6"/>
  <c r="I102" i="6"/>
  <c r="I94" i="6"/>
  <c r="I104" i="6"/>
  <c r="I46" i="6"/>
  <c r="I40" i="6"/>
  <c r="I128" i="6"/>
  <c r="I5" i="6"/>
  <c r="I7" i="6"/>
  <c r="I121" i="6"/>
  <c r="I119" i="6"/>
  <c r="I10" i="6"/>
  <c r="I25" i="6"/>
  <c r="I23" i="6"/>
  <c r="I21" i="6"/>
  <c r="I17" i="6"/>
  <c r="I50" i="6"/>
  <c r="I67" i="6"/>
  <c r="I65" i="6"/>
  <c r="I61" i="6"/>
  <c r="I79" i="6"/>
  <c r="I77" i="6"/>
  <c r="I75" i="6"/>
  <c r="I91" i="6"/>
  <c r="I85" i="6"/>
  <c r="I99" i="6"/>
  <c r="I97" i="6"/>
  <c r="I111" i="6"/>
  <c r="I107" i="6"/>
  <c r="I43" i="6"/>
  <c r="I146" i="6"/>
  <c r="I138" i="6"/>
  <c r="I27" i="6"/>
  <c r="I31" i="6"/>
  <c r="I55" i="6"/>
  <c r="I53" i="6"/>
  <c r="I88" i="6"/>
  <c r="I38" i="6"/>
  <c r="I132" i="6"/>
  <c r="I129" i="6"/>
  <c r="I143" i="6"/>
  <c r="I141" i="6"/>
  <c r="I12" i="6"/>
  <c r="I8" i="6"/>
  <c r="I120" i="6"/>
  <c r="I18" i="6"/>
  <c r="I69" i="6"/>
  <c r="I62" i="6"/>
  <c r="I73" i="6"/>
  <c r="I86" i="6"/>
  <c r="I82" i="6"/>
  <c r="I101" i="6"/>
  <c r="I95" i="6"/>
  <c r="I113" i="6"/>
  <c r="I105" i="6"/>
  <c r="I45" i="6"/>
  <c r="I41" i="6"/>
  <c r="I134" i="6"/>
  <c r="E243" i="5"/>
  <c r="D242" i="5"/>
  <c r="E246" i="5"/>
  <c r="E242" i="5"/>
  <c r="E244" i="5"/>
  <c r="D244" i="5"/>
  <c r="E47" i="6"/>
  <c r="E46" i="6"/>
  <c r="E45" i="6"/>
  <c r="E44" i="6"/>
  <c r="E123" i="6"/>
  <c r="E121" i="6"/>
  <c r="E22" i="6"/>
  <c r="D66" i="6"/>
  <c r="E79" i="6"/>
  <c r="D14" i="6"/>
  <c r="E124" i="6"/>
  <c r="E122" i="6"/>
  <c r="D25" i="6"/>
  <c r="E58" i="6"/>
  <c r="E36" i="6"/>
  <c r="E91" i="6"/>
  <c r="E90" i="6"/>
  <c r="E89" i="6"/>
  <c r="E88" i="6"/>
  <c r="E102" i="6"/>
  <c r="E101" i="6"/>
  <c r="D35" i="6"/>
  <c r="E80" i="6"/>
  <c r="D24" i="6"/>
  <c r="E57" i="6"/>
  <c r="E56" i="6"/>
  <c r="E55" i="6"/>
  <c r="E78" i="6"/>
  <c r="E100" i="6"/>
  <c r="E12" i="6"/>
  <c r="E25" i="6"/>
  <c r="E66" i="6"/>
  <c r="D77" i="6"/>
  <c r="D133" i="6"/>
  <c r="E13" i="6"/>
  <c r="E33" i="6"/>
  <c r="E14" i="6"/>
  <c r="E11" i="6"/>
  <c r="E134" i="6"/>
  <c r="E199" i="5"/>
  <c r="D34" i="6"/>
  <c r="D57" i="6"/>
  <c r="D56" i="6"/>
  <c r="D55" i="6"/>
  <c r="E69" i="6"/>
  <c r="E68" i="6"/>
  <c r="E67" i="6"/>
  <c r="D78" i="6"/>
  <c r="E99" i="6"/>
  <c r="D134" i="6"/>
  <c r="E24" i="6"/>
  <c r="D36" i="6"/>
  <c r="D47" i="6"/>
  <c r="D46" i="6"/>
  <c r="D45" i="6"/>
  <c r="D44" i="6"/>
  <c r="D132" i="6"/>
  <c r="E23" i="6"/>
  <c r="E34" i="6"/>
  <c r="D69" i="6"/>
  <c r="D68" i="6"/>
  <c r="D67" i="6"/>
  <c r="D91" i="6"/>
  <c r="D90" i="6"/>
  <c r="D89" i="6"/>
  <c r="D88" i="6"/>
  <c r="D102" i="6"/>
  <c r="D101" i="6"/>
  <c r="D100" i="6"/>
  <c r="D99" i="6"/>
  <c r="E146" i="6"/>
  <c r="E145" i="6"/>
  <c r="E144" i="6"/>
  <c r="E143" i="6"/>
  <c r="D13" i="6"/>
  <c r="D12" i="6"/>
  <c r="D11" i="6"/>
  <c r="E35" i="6"/>
  <c r="E113" i="6"/>
  <c r="E112" i="6"/>
  <c r="E111" i="6"/>
  <c r="E110" i="6"/>
  <c r="E135" i="6"/>
  <c r="D23" i="6"/>
  <c r="D80" i="6"/>
  <c r="E77" i="6"/>
  <c r="E133" i="6"/>
  <c r="D146" i="6"/>
  <c r="D145" i="6"/>
  <c r="D144" i="6"/>
  <c r="D143" i="6"/>
  <c r="D124" i="6"/>
  <c r="D123" i="6"/>
  <c r="D122" i="6"/>
  <c r="D121" i="6"/>
  <c r="D22" i="6"/>
  <c r="D33" i="6"/>
  <c r="D58" i="6"/>
  <c r="D79" i="6"/>
  <c r="D113" i="6"/>
  <c r="D112" i="6"/>
  <c r="D111" i="6"/>
  <c r="D110" i="6"/>
  <c r="D135" i="6"/>
  <c r="E132" i="6"/>
  <c r="D200" i="5"/>
  <c r="E200" i="5"/>
  <c r="E198" i="5"/>
  <c r="D199" i="5"/>
  <c r="D198" i="5"/>
  <c r="E201" i="5"/>
  <c r="D212" i="5"/>
  <c r="D234" i="5"/>
  <c r="D223" i="5"/>
  <c r="J309" i="1"/>
  <c r="D190" i="5"/>
  <c r="D179" i="5"/>
  <c r="E159" i="5"/>
  <c r="F159" i="5"/>
  <c r="G159" i="5"/>
  <c r="H159" i="5"/>
  <c r="D160" i="5"/>
  <c r="E160" i="5"/>
  <c r="F160" i="5"/>
  <c r="G160" i="5"/>
  <c r="H160" i="5"/>
  <c r="D161" i="5"/>
  <c r="E161" i="5"/>
  <c r="F161" i="5"/>
  <c r="G161" i="5"/>
  <c r="H161" i="5"/>
  <c r="D162" i="5"/>
  <c r="E162" i="5"/>
  <c r="F162" i="5"/>
  <c r="G162" i="5"/>
  <c r="H162" i="5"/>
  <c r="D163" i="5"/>
  <c r="E163" i="5"/>
  <c r="F163" i="5"/>
  <c r="G163" i="5"/>
  <c r="H163" i="5"/>
  <c r="D164" i="5"/>
  <c r="E164" i="5"/>
  <c r="F164" i="5"/>
  <c r="G164" i="5"/>
  <c r="H164" i="5"/>
  <c r="F165" i="5"/>
  <c r="G165" i="5"/>
  <c r="H165" i="5"/>
  <c r="F166" i="5"/>
  <c r="G166" i="5"/>
  <c r="H166" i="5"/>
  <c r="F167" i="5"/>
  <c r="G167" i="5"/>
  <c r="H167" i="5"/>
  <c r="D168" i="5"/>
  <c r="F168" i="5"/>
  <c r="G168" i="5"/>
  <c r="H168" i="5"/>
  <c r="D159" i="5"/>
  <c r="D157" i="5"/>
  <c r="D146" i="5"/>
  <c r="D135" i="5"/>
  <c r="D47" i="5"/>
  <c r="D113" i="5"/>
  <c r="D102" i="5"/>
  <c r="D91" i="5"/>
  <c r="D80" i="5"/>
  <c r="D69" i="5"/>
  <c r="D58" i="5"/>
  <c r="D25" i="5"/>
  <c r="D124" i="5"/>
  <c r="E165" i="5" l="1"/>
  <c r="E167" i="5"/>
  <c r="D165" i="5"/>
  <c r="D13" i="5"/>
  <c r="E166" i="5"/>
  <c r="D166" i="5"/>
  <c r="D145" i="5"/>
  <c r="E168" i="5"/>
  <c r="D167" i="5"/>
  <c r="D11" i="5"/>
  <c r="D12" i="5"/>
  <c r="D14" i="5"/>
  <c r="D121" i="5"/>
  <c r="D55" i="5"/>
  <c r="D111" i="5"/>
  <c r="D154" i="5"/>
  <c r="D176" i="5"/>
  <c r="D220" i="5"/>
  <c r="D132" i="5"/>
  <c r="D156" i="5"/>
  <c r="D178" i="5"/>
  <c r="D122" i="5"/>
  <c r="D22" i="5"/>
  <c r="D56" i="5"/>
  <c r="D66" i="5"/>
  <c r="D88" i="5"/>
  <c r="D101" i="5"/>
  <c r="D23" i="5"/>
  <c r="D67" i="5"/>
  <c r="D77" i="5"/>
  <c r="D78" i="5"/>
  <c r="D89" i="5"/>
  <c r="D44" i="5"/>
  <c r="D143" i="5"/>
  <c r="D232" i="5"/>
  <c r="D209" i="5"/>
  <c r="D68" i="5"/>
  <c r="D79" i="5"/>
  <c r="D110" i="5"/>
  <c r="D155" i="5"/>
  <c r="D177" i="5"/>
  <c r="D187" i="5"/>
  <c r="D221" i="5"/>
  <c r="D210" i="5"/>
  <c r="D123" i="5"/>
  <c r="D90" i="5"/>
  <c r="D99" i="5"/>
  <c r="D45" i="5"/>
  <c r="D144" i="5"/>
  <c r="D188" i="5"/>
  <c r="D233" i="5"/>
  <c r="D211" i="5"/>
  <c r="D57" i="5"/>
  <c r="D222" i="5"/>
  <c r="D24" i="5"/>
  <c r="D100" i="5"/>
  <c r="D46" i="5"/>
  <c r="D133" i="5"/>
  <c r="D189" i="5"/>
  <c r="D112" i="5"/>
  <c r="D134" i="5"/>
  <c r="D231" i="5"/>
  <c r="F14" i="5"/>
  <c r="G11" i="5"/>
  <c r="E8" i="5"/>
  <c r="F116" i="5"/>
  <c r="E118" i="5"/>
  <c r="F121" i="5"/>
  <c r="D120" i="5"/>
  <c r="H22" i="5"/>
  <c r="G21" i="5"/>
  <c r="D20" i="5"/>
  <c r="F18" i="5"/>
  <c r="H16" i="5"/>
  <c r="F55" i="5"/>
  <c r="D54" i="5"/>
  <c r="D52" i="5"/>
  <c r="D50" i="5"/>
  <c r="H66" i="5"/>
  <c r="G65" i="5"/>
  <c r="D64" i="5"/>
  <c r="F62" i="5"/>
  <c r="H60" i="5"/>
  <c r="G76" i="5"/>
  <c r="G74" i="5"/>
  <c r="G72" i="5"/>
  <c r="G91" i="5"/>
  <c r="F87" i="5"/>
  <c r="H85" i="5"/>
  <c r="E84" i="5"/>
  <c r="G82" i="5"/>
  <c r="F100" i="5"/>
  <c r="F97" i="5"/>
  <c r="F95" i="5"/>
  <c r="F93" i="5"/>
  <c r="G112" i="5"/>
  <c r="E108" i="5"/>
  <c r="E106" i="5"/>
  <c r="E104" i="5"/>
  <c r="F46" i="5"/>
  <c r="D42" i="5"/>
  <c r="D40" i="5"/>
  <c r="D126" i="5"/>
  <c r="G134" i="5"/>
  <c r="F133" i="5"/>
  <c r="D131" i="5"/>
  <c r="F129" i="5"/>
  <c r="H127" i="5"/>
  <c r="E126" i="5"/>
  <c r="F145" i="5"/>
  <c r="D141" i="5"/>
  <c r="D139" i="5"/>
  <c r="D148" i="5"/>
  <c r="G153" i="5"/>
  <c r="G151" i="5"/>
  <c r="G149" i="5"/>
  <c r="D170" i="5"/>
  <c r="G175" i="5"/>
  <c r="G173" i="5"/>
  <c r="G171" i="5"/>
  <c r="H190" i="5"/>
  <c r="F189" i="5"/>
  <c r="G185" i="5"/>
  <c r="D184" i="5"/>
  <c r="F182" i="5"/>
  <c r="D214" i="5"/>
  <c r="G219" i="5"/>
  <c r="G217" i="5"/>
  <c r="G215" i="5"/>
  <c r="G234" i="5"/>
  <c r="F230" i="5"/>
  <c r="F228" i="5"/>
  <c r="F226" i="5"/>
  <c r="F212" i="5"/>
  <c r="F207" i="5"/>
  <c r="H205" i="5"/>
  <c r="E204" i="5"/>
  <c r="E10" i="5"/>
  <c r="H12" i="5"/>
  <c r="F11" i="5"/>
  <c r="E116" i="5"/>
  <c r="D118" i="5"/>
  <c r="E124" i="5"/>
  <c r="G122" i="5"/>
  <c r="G119" i="5"/>
  <c r="H23" i="5"/>
  <c r="G22" i="5"/>
  <c r="F21" i="5"/>
  <c r="H19" i="5"/>
  <c r="E18" i="5"/>
  <c r="G16" i="5"/>
  <c r="G56" i="5"/>
  <c r="G53" i="5"/>
  <c r="G51" i="5"/>
  <c r="G49" i="5"/>
  <c r="G66" i="5"/>
  <c r="F65" i="5"/>
  <c r="H63" i="5"/>
  <c r="E62" i="5"/>
  <c r="G60" i="5"/>
  <c r="E80" i="5"/>
  <c r="H77" i="5"/>
  <c r="F76" i="5"/>
  <c r="F74" i="5"/>
  <c r="F72" i="5"/>
  <c r="F91" i="5"/>
  <c r="G88" i="5"/>
  <c r="E87" i="5"/>
  <c r="G85" i="5"/>
  <c r="D84" i="5"/>
  <c r="F82" i="5"/>
  <c r="G101" i="5"/>
  <c r="E97" i="5"/>
  <c r="E95" i="5"/>
  <c r="E93" i="5"/>
  <c r="F112" i="5"/>
  <c r="D108" i="5"/>
  <c r="D106" i="5"/>
  <c r="D38" i="5"/>
  <c r="G43" i="5"/>
  <c r="G41" i="5"/>
  <c r="G39" i="5"/>
  <c r="F134" i="5"/>
  <c r="H130" i="5"/>
  <c r="E129" i="5"/>
  <c r="G127" i="5"/>
  <c r="D137" i="5"/>
  <c r="G142" i="5"/>
  <c r="G140" i="5"/>
  <c r="G138" i="5"/>
  <c r="G157" i="5"/>
  <c r="F153" i="5"/>
  <c r="F151" i="5"/>
  <c r="F149" i="5"/>
  <c r="G179" i="5"/>
  <c r="F175" i="5"/>
  <c r="F173" i="5"/>
  <c r="F171" i="5"/>
  <c r="G190" i="5"/>
  <c r="F185" i="5"/>
  <c r="H183" i="5"/>
  <c r="E182" i="5"/>
  <c r="G223" i="5"/>
  <c r="F219" i="5"/>
  <c r="F217" i="5"/>
  <c r="F215" i="5"/>
  <c r="F234" i="5"/>
  <c r="G231" i="5"/>
  <c r="E230" i="5"/>
  <c r="E228" i="5"/>
  <c r="E226" i="5"/>
  <c r="H208" i="5"/>
  <c r="E207" i="5"/>
  <c r="G205" i="5"/>
  <c r="D204" i="5"/>
  <c r="G12" i="5"/>
  <c r="G9" i="5"/>
  <c r="D116" i="5"/>
  <c r="G117" i="5"/>
  <c r="F122" i="5"/>
  <c r="F119" i="5"/>
  <c r="G23" i="5"/>
  <c r="F22" i="5"/>
  <c r="E21" i="5"/>
  <c r="G19" i="5"/>
  <c r="D18" i="5"/>
  <c r="F16" i="5"/>
  <c r="H57" i="5"/>
  <c r="F56" i="5"/>
  <c r="F53" i="5"/>
  <c r="F51" i="5"/>
  <c r="F49" i="5"/>
  <c r="G67" i="5"/>
  <c r="F66" i="5"/>
  <c r="E65" i="5"/>
  <c r="G63" i="5"/>
  <c r="D62" i="5"/>
  <c r="F60" i="5"/>
  <c r="H78" i="5"/>
  <c r="G77" i="5"/>
  <c r="E76" i="5"/>
  <c r="E74" i="5"/>
  <c r="E72" i="5"/>
  <c r="F88" i="5"/>
  <c r="D87" i="5"/>
  <c r="F85" i="5"/>
  <c r="H83" i="5"/>
  <c r="E82" i="5"/>
  <c r="F101" i="5"/>
  <c r="D97" i="5"/>
  <c r="D95" i="5"/>
  <c r="D104" i="5"/>
  <c r="G109" i="5"/>
  <c r="G107" i="5"/>
  <c r="G105" i="5"/>
  <c r="G47" i="5"/>
  <c r="F43" i="5"/>
  <c r="F41" i="5"/>
  <c r="F39" i="5"/>
  <c r="G135" i="5"/>
  <c r="G130" i="5"/>
  <c r="D129" i="5"/>
  <c r="F127" i="5"/>
  <c r="G146" i="5"/>
  <c r="F142" i="5"/>
  <c r="F140" i="5"/>
  <c r="F138" i="5"/>
  <c r="F157" i="5"/>
  <c r="G154" i="5"/>
  <c r="E153" i="5"/>
  <c r="E151" i="5"/>
  <c r="E149" i="5"/>
  <c r="F179" i="5"/>
  <c r="G176" i="5"/>
  <c r="E175" i="5"/>
  <c r="E173" i="5"/>
  <c r="E171" i="5"/>
  <c r="F190" i="5"/>
  <c r="H186" i="5"/>
  <c r="E185" i="5"/>
  <c r="G183" i="5"/>
  <c r="D182" i="5"/>
  <c r="F223" i="5"/>
  <c r="G220" i="5"/>
  <c r="E219" i="5"/>
  <c r="E217" i="5"/>
  <c r="E215" i="5"/>
  <c r="F231" i="5"/>
  <c r="D230" i="5"/>
  <c r="D228" i="5"/>
  <c r="D226" i="5"/>
  <c r="H209" i="5"/>
  <c r="G208" i="5"/>
  <c r="D207" i="5"/>
  <c r="F205" i="5"/>
  <c r="H203" i="5"/>
  <c r="G14" i="5"/>
  <c r="G13" i="5"/>
  <c r="F12" i="5"/>
  <c r="E11" i="5"/>
  <c r="F9" i="5"/>
  <c r="G115" i="5"/>
  <c r="F117" i="5"/>
  <c r="G123" i="5"/>
  <c r="E119" i="5"/>
  <c r="G24" i="5"/>
  <c r="F23" i="5"/>
  <c r="D21" i="5"/>
  <c r="F19" i="5"/>
  <c r="H17" i="5"/>
  <c r="E16" i="5"/>
  <c r="D49" i="5"/>
  <c r="G57" i="5"/>
  <c r="E53" i="5"/>
  <c r="E51" i="5"/>
  <c r="E49" i="5"/>
  <c r="H68" i="5"/>
  <c r="F67" i="5"/>
  <c r="D65" i="5"/>
  <c r="F63" i="5"/>
  <c r="H61" i="5"/>
  <c r="E60" i="5"/>
  <c r="H79" i="5"/>
  <c r="G78" i="5"/>
  <c r="F77" i="5"/>
  <c r="D76" i="5"/>
  <c r="D74" i="5"/>
  <c r="D72" i="5"/>
  <c r="G89" i="5"/>
  <c r="H86" i="5"/>
  <c r="E85" i="5"/>
  <c r="G83" i="5"/>
  <c r="D93" i="5"/>
  <c r="G98" i="5"/>
  <c r="G96" i="5"/>
  <c r="G94" i="5"/>
  <c r="G113" i="5"/>
  <c r="E112" i="5"/>
  <c r="F109" i="5"/>
  <c r="F107" i="5"/>
  <c r="F105" i="5"/>
  <c r="F47" i="5"/>
  <c r="G44" i="5"/>
  <c r="E43" i="5"/>
  <c r="E41" i="5"/>
  <c r="E39" i="5"/>
  <c r="F135" i="5"/>
  <c r="F130" i="5"/>
  <c r="H128" i="5"/>
  <c r="E127" i="5"/>
  <c r="F146" i="5"/>
  <c r="G143" i="5"/>
  <c r="E142" i="5"/>
  <c r="E140" i="5"/>
  <c r="E138" i="5"/>
  <c r="F154" i="5"/>
  <c r="D153" i="5"/>
  <c r="D151" i="5"/>
  <c r="D149" i="5"/>
  <c r="F176" i="5"/>
  <c r="D175" i="5"/>
  <c r="D173" i="5"/>
  <c r="D171" i="5"/>
  <c r="H187" i="5"/>
  <c r="G186" i="5"/>
  <c r="D185" i="5"/>
  <c r="F183" i="5"/>
  <c r="H181" i="5"/>
  <c r="F220" i="5"/>
  <c r="D219" i="5"/>
  <c r="D217" i="5"/>
  <c r="D215" i="5"/>
  <c r="G232" i="5"/>
  <c r="G229" i="5"/>
  <c r="G227" i="5"/>
  <c r="G225" i="5"/>
  <c r="H210" i="5"/>
  <c r="G209" i="5"/>
  <c r="F208" i="5"/>
  <c r="H206" i="5"/>
  <c r="E205" i="5"/>
  <c r="G203" i="5"/>
  <c r="F13" i="5"/>
  <c r="E9" i="5"/>
  <c r="F115" i="5"/>
  <c r="E117" i="5"/>
  <c r="F123" i="5"/>
  <c r="D119" i="5"/>
  <c r="F24" i="5"/>
  <c r="E22" i="5"/>
  <c r="H20" i="5"/>
  <c r="E19" i="5"/>
  <c r="G17" i="5"/>
  <c r="D27" i="5"/>
  <c r="H58" i="5"/>
  <c r="F57" i="5"/>
  <c r="D53" i="5"/>
  <c r="D51" i="5"/>
  <c r="D60" i="5"/>
  <c r="G68" i="5"/>
  <c r="H64" i="5"/>
  <c r="E63" i="5"/>
  <c r="G61" i="5"/>
  <c r="D71" i="5"/>
  <c r="G79" i="5"/>
  <c r="F78" i="5"/>
  <c r="G75" i="5"/>
  <c r="G73" i="5"/>
  <c r="G71" i="5"/>
  <c r="F89" i="5"/>
  <c r="G86" i="5"/>
  <c r="D85" i="5"/>
  <c r="F83" i="5"/>
  <c r="G102" i="5"/>
  <c r="F98" i="5"/>
  <c r="F96" i="5"/>
  <c r="F94" i="5"/>
  <c r="F113" i="5"/>
  <c r="G110" i="5"/>
  <c r="E109" i="5"/>
  <c r="E107" i="5"/>
  <c r="E105" i="5"/>
  <c r="F44" i="5"/>
  <c r="D43" i="5"/>
  <c r="D41" i="5"/>
  <c r="D39" i="5"/>
  <c r="H131" i="5"/>
  <c r="E130" i="5"/>
  <c r="G128" i="5"/>
  <c r="D127" i="5"/>
  <c r="F143" i="5"/>
  <c r="D142" i="5"/>
  <c r="D140" i="5"/>
  <c r="D138" i="5"/>
  <c r="G155" i="5"/>
  <c r="G152" i="5"/>
  <c r="G150" i="5"/>
  <c r="G148" i="5"/>
  <c r="G177" i="5"/>
  <c r="G174" i="5"/>
  <c r="G172" i="5"/>
  <c r="G170" i="5"/>
  <c r="G187" i="5"/>
  <c r="F186" i="5"/>
  <c r="H184" i="5"/>
  <c r="E183" i="5"/>
  <c r="G181" i="5"/>
  <c r="G221" i="5"/>
  <c r="G218" i="5"/>
  <c r="G216" i="5"/>
  <c r="G214" i="5"/>
  <c r="F232" i="5"/>
  <c r="F229" i="5"/>
  <c r="F227" i="5"/>
  <c r="F225" i="5"/>
  <c r="H211" i="5"/>
  <c r="G210" i="5"/>
  <c r="F209" i="5"/>
  <c r="E208" i="5"/>
  <c r="G206" i="5"/>
  <c r="D205" i="5"/>
  <c r="F203" i="5"/>
  <c r="H14" i="5"/>
  <c r="E115" i="5"/>
  <c r="D117" i="5"/>
  <c r="G120" i="5"/>
  <c r="D16" i="5"/>
  <c r="G20" i="5"/>
  <c r="D19" i="5"/>
  <c r="F17" i="5"/>
  <c r="G58" i="5"/>
  <c r="G54" i="5"/>
  <c r="G52" i="5"/>
  <c r="G50" i="5"/>
  <c r="H69" i="5"/>
  <c r="F68" i="5"/>
  <c r="G64" i="5"/>
  <c r="D63" i="5"/>
  <c r="F61" i="5"/>
  <c r="H80" i="5"/>
  <c r="F79" i="5"/>
  <c r="F75" i="5"/>
  <c r="F73" i="5"/>
  <c r="F71" i="5"/>
  <c r="G90" i="5"/>
  <c r="F86" i="5"/>
  <c r="H84" i="5"/>
  <c r="E83" i="5"/>
  <c r="F102" i="5"/>
  <c r="G99" i="5"/>
  <c r="E98" i="5"/>
  <c r="E96" i="5"/>
  <c r="E94" i="5"/>
  <c r="F110" i="5"/>
  <c r="D109" i="5"/>
  <c r="D107" i="5"/>
  <c r="D105" i="5"/>
  <c r="G45" i="5"/>
  <c r="G42" i="5"/>
  <c r="G40" i="5"/>
  <c r="G38" i="5"/>
  <c r="H132" i="5"/>
  <c r="G131" i="5"/>
  <c r="D130" i="5"/>
  <c r="F128" i="5"/>
  <c r="H126" i="5"/>
  <c r="G144" i="5"/>
  <c r="G141" i="5"/>
  <c r="G139" i="5"/>
  <c r="G137" i="5"/>
  <c r="F155" i="5"/>
  <c r="F152" i="5"/>
  <c r="F150" i="5"/>
  <c r="F148" i="5"/>
  <c r="F177" i="5"/>
  <c r="F174" i="5"/>
  <c r="F172" i="5"/>
  <c r="F170" i="5"/>
  <c r="G188" i="5"/>
  <c r="F187" i="5"/>
  <c r="E186" i="5"/>
  <c r="G184" i="5"/>
  <c r="D183" i="5"/>
  <c r="F181" i="5"/>
  <c r="F221" i="5"/>
  <c r="F218" i="5"/>
  <c r="F216" i="5"/>
  <c r="F214" i="5"/>
  <c r="G233" i="5"/>
  <c r="E229" i="5"/>
  <c r="E227" i="5"/>
  <c r="E225" i="5"/>
  <c r="G211" i="5"/>
  <c r="F210" i="5"/>
  <c r="D208" i="5"/>
  <c r="F206" i="5"/>
  <c r="H204" i="5"/>
  <c r="E203" i="5"/>
  <c r="G10" i="5"/>
  <c r="G8" i="5"/>
  <c r="D115" i="5"/>
  <c r="G118" i="5"/>
  <c r="G124" i="5"/>
  <c r="F120" i="5"/>
  <c r="G25" i="5"/>
  <c r="F20" i="5"/>
  <c r="H18" i="5"/>
  <c r="E17" i="5"/>
  <c r="F58" i="5"/>
  <c r="F54" i="5"/>
  <c r="F52" i="5"/>
  <c r="F50" i="5"/>
  <c r="G69" i="5"/>
  <c r="F64" i="5"/>
  <c r="H62" i="5"/>
  <c r="E61" i="5"/>
  <c r="G80" i="5"/>
  <c r="E78" i="5"/>
  <c r="E75" i="5"/>
  <c r="E73" i="5"/>
  <c r="E71" i="5"/>
  <c r="F90" i="5"/>
  <c r="E86" i="5"/>
  <c r="G84" i="5"/>
  <c r="D83" i="5"/>
  <c r="F99" i="5"/>
  <c r="D98" i="5"/>
  <c r="D96" i="5"/>
  <c r="D94" i="5"/>
  <c r="G111" i="5"/>
  <c r="G108" i="5"/>
  <c r="G106" i="5"/>
  <c r="G104" i="5"/>
  <c r="F45" i="5"/>
  <c r="F42" i="5"/>
  <c r="F40" i="5"/>
  <c r="F38" i="5"/>
  <c r="G132" i="5"/>
  <c r="F131" i="5"/>
  <c r="H129" i="5"/>
  <c r="E128" i="5"/>
  <c r="G126" i="5"/>
  <c r="F144" i="5"/>
  <c r="F141" i="5"/>
  <c r="F139" i="5"/>
  <c r="F137" i="5"/>
  <c r="G156" i="5"/>
  <c r="E152" i="5"/>
  <c r="E150" i="5"/>
  <c r="E148" i="5"/>
  <c r="G178" i="5"/>
  <c r="E174" i="5"/>
  <c r="E172" i="5"/>
  <c r="E170" i="5"/>
  <c r="H189" i="5"/>
  <c r="F188" i="5"/>
  <c r="D186" i="5"/>
  <c r="F184" i="5"/>
  <c r="H182" i="5"/>
  <c r="E181" i="5"/>
  <c r="G222" i="5"/>
  <c r="E218" i="5"/>
  <c r="E216" i="5"/>
  <c r="E214" i="5"/>
  <c r="F233" i="5"/>
  <c r="D229" i="5"/>
  <c r="D227" i="5"/>
  <c r="F211" i="5"/>
  <c r="H207" i="5"/>
  <c r="E206" i="5"/>
  <c r="G204" i="5"/>
  <c r="D203" i="5"/>
  <c r="F10" i="5"/>
  <c r="F8" i="5"/>
  <c r="G116" i="5"/>
  <c r="F118" i="5"/>
  <c r="F124" i="5"/>
  <c r="G121" i="5"/>
  <c r="E120" i="5"/>
  <c r="F25" i="5"/>
  <c r="H21" i="5"/>
  <c r="E20" i="5"/>
  <c r="G18" i="5"/>
  <c r="D17" i="5"/>
  <c r="G55" i="5"/>
  <c r="E54" i="5"/>
  <c r="E52" i="5"/>
  <c r="E50" i="5"/>
  <c r="F69" i="5"/>
  <c r="H65" i="5"/>
  <c r="E64" i="5"/>
  <c r="G62" i="5"/>
  <c r="D61" i="5"/>
  <c r="F80" i="5"/>
  <c r="D75" i="5"/>
  <c r="D73" i="5"/>
  <c r="D82" i="5"/>
  <c r="G87" i="5"/>
  <c r="D86" i="5"/>
  <c r="F84" i="5"/>
  <c r="H82" i="5"/>
  <c r="G100" i="5"/>
  <c r="G97" i="5"/>
  <c r="G95" i="5"/>
  <c r="G93" i="5"/>
  <c r="F111" i="5"/>
  <c r="F108" i="5"/>
  <c r="F106" i="5"/>
  <c r="F104" i="5"/>
  <c r="G46" i="5"/>
  <c r="E42" i="5"/>
  <c r="E40" i="5"/>
  <c r="E38" i="5"/>
  <c r="H134" i="5"/>
  <c r="G133" i="5"/>
  <c r="F132" i="5"/>
  <c r="E131" i="5"/>
  <c r="G129" i="5"/>
  <c r="D128" i="5"/>
  <c r="F126" i="5"/>
  <c r="G145" i="5"/>
  <c r="E141" i="5"/>
  <c r="E139" i="5"/>
  <c r="E137" i="5"/>
  <c r="F156" i="5"/>
  <c r="D152" i="5"/>
  <c r="D150" i="5"/>
  <c r="F178" i="5"/>
  <c r="D174" i="5"/>
  <c r="D172" i="5"/>
  <c r="D181" i="5"/>
  <c r="G189" i="5"/>
  <c r="H185" i="5"/>
  <c r="E184" i="5"/>
  <c r="G182" i="5"/>
  <c r="F222" i="5"/>
  <c r="D218" i="5"/>
  <c r="D216" i="5"/>
  <c r="D225" i="5"/>
  <c r="G230" i="5"/>
  <c r="G228" i="5"/>
  <c r="G226" i="5"/>
  <c r="G212" i="5"/>
  <c r="G207" i="5"/>
  <c r="D206" i="5"/>
  <c r="F204" i="5"/>
  <c r="E28" i="5"/>
  <c r="D28" i="5"/>
  <c r="H27" i="5"/>
  <c r="G27" i="5"/>
  <c r="F27" i="5"/>
  <c r="E27" i="5"/>
  <c r="E55" i="5" l="1"/>
  <c r="E210" i="5"/>
  <c r="E234" i="5"/>
  <c r="E100" i="5"/>
  <c r="E121" i="5"/>
  <c r="E209" i="5"/>
  <c r="E68" i="5"/>
  <c r="E143" i="5"/>
  <c r="E132" i="5"/>
  <c r="E145" i="5"/>
  <c r="E154" i="5"/>
  <c r="D8" i="5"/>
  <c r="D9" i="5"/>
  <c r="D10" i="5"/>
  <c r="E176" i="5"/>
  <c r="E190" i="5"/>
  <c r="E177" i="5"/>
  <c r="E79" i="5"/>
  <c r="E113" i="5"/>
  <c r="E14" i="5"/>
  <c r="E89" i="5"/>
  <c r="E46" i="5"/>
  <c r="E221" i="5"/>
  <c r="E135" i="5"/>
  <c r="E223" i="5"/>
  <c r="E56" i="5"/>
  <c r="E24" i="5"/>
  <c r="E101" i="5"/>
  <c r="E155" i="5"/>
  <c r="E13" i="5"/>
  <c r="E25" i="5"/>
  <c r="E133" i="5"/>
  <c r="E111" i="5"/>
  <c r="E156" i="5"/>
  <c r="E187" i="5"/>
  <c r="E110" i="5"/>
  <c r="E122" i="5"/>
  <c r="E123" i="5"/>
  <c r="E102" i="5"/>
  <c r="E220" i="5"/>
  <c r="E66" i="5"/>
  <c r="E91" i="5"/>
  <c r="E57" i="5"/>
  <c r="E134" i="5"/>
  <c r="E178" i="5"/>
  <c r="E232" i="5"/>
  <c r="E88" i="5"/>
  <c r="E69" i="5"/>
  <c r="E47" i="5"/>
  <c r="E157" i="5"/>
  <c r="E222" i="5"/>
  <c r="E58" i="5"/>
  <c r="E6" i="5"/>
  <c r="G7" i="5"/>
  <c r="E188" i="5"/>
  <c r="F6" i="5"/>
  <c r="G6" i="5"/>
  <c r="E23" i="5"/>
  <c r="E12" i="5"/>
  <c r="E211" i="5"/>
  <c r="E99" i="5"/>
  <c r="E44" i="5"/>
  <c r="E67" i="5"/>
  <c r="E179" i="5"/>
  <c r="E212" i="5"/>
  <c r="E189" i="5"/>
  <c r="E7" i="5"/>
  <c r="E233" i="5"/>
  <c r="E146" i="5"/>
  <c r="E77" i="5"/>
  <c r="E231" i="5"/>
  <c r="F7" i="5"/>
  <c r="E144" i="5"/>
  <c r="E45" i="5"/>
  <c r="E90" i="5"/>
  <c r="N81" i="1"/>
  <c r="D7" i="5" l="1"/>
  <c r="D6" i="5"/>
  <c r="AS109" i="4"/>
  <c r="AS107" i="4"/>
  <c r="AR110" i="4"/>
  <c r="AQ110" i="4"/>
  <c r="AP110" i="4"/>
  <c r="AO110" i="4"/>
  <c r="AN110" i="4"/>
  <c r="AM115" i="1"/>
  <c r="AM113" i="1"/>
  <c r="AL116" i="1"/>
  <c r="AK116" i="1"/>
  <c r="AJ116" i="1"/>
  <c r="AI116" i="1"/>
  <c r="AN116" i="1"/>
  <c r="AO116" i="1"/>
  <c r="AT110" i="4"/>
  <c r="AU110" i="4"/>
  <c r="AV110" i="4"/>
  <c r="BD78" i="4"/>
  <c r="BE78" i="4"/>
  <c r="BF78" i="4"/>
  <c r="BG78" i="4"/>
  <c r="BH78" i="4"/>
  <c r="BI78" i="4"/>
  <c r="BJ78" i="4"/>
  <c r="BC78" i="4"/>
  <c r="BK77" i="4"/>
  <c r="BK76" i="4"/>
  <c r="BK75" i="4"/>
  <c r="BK74" i="4"/>
  <c r="BK73" i="4"/>
  <c r="BK72" i="4"/>
  <c r="BK71" i="4"/>
  <c r="BK70" i="4"/>
  <c r="BB77" i="4"/>
  <c r="E77" i="4" s="1"/>
  <c r="J82" i="1"/>
  <c r="K82" i="1"/>
  <c r="L82" i="1"/>
  <c r="M82" i="1"/>
  <c r="O82" i="1"/>
  <c r="P82" i="1"/>
  <c r="Q82" i="1"/>
  <c r="R82" i="1"/>
  <c r="T82" i="1"/>
  <c r="U82" i="1"/>
  <c r="V82" i="1"/>
  <c r="W82" i="1"/>
  <c r="Y82" i="1"/>
  <c r="Z82" i="1"/>
  <c r="AA82" i="1"/>
  <c r="AB82" i="1"/>
  <c r="AD82" i="1"/>
  <c r="AE82" i="1"/>
  <c r="AF82" i="1"/>
  <c r="AG82" i="1"/>
  <c r="AI82" i="1"/>
  <c r="AJ82" i="1"/>
  <c r="AK82" i="1"/>
  <c r="AL82" i="1"/>
  <c r="AN82" i="1"/>
  <c r="AO82" i="1"/>
  <c r="AP82" i="1"/>
  <c r="AQ82" i="1"/>
  <c r="AR82" i="1"/>
  <c r="AS82" i="1"/>
  <c r="AV82" i="1"/>
  <c r="AW82" i="1"/>
  <c r="AX82" i="1"/>
  <c r="AY82" i="1"/>
  <c r="AZ82" i="1"/>
  <c r="AU82" i="1"/>
  <c r="BA77" i="1"/>
  <c r="BA78" i="1"/>
  <c r="BA79" i="1"/>
  <c r="BA80" i="1"/>
  <c r="BA81" i="1"/>
  <c r="AV282" i="1"/>
  <c r="AW282" i="1"/>
  <c r="AX282" i="1"/>
  <c r="AY282" i="1"/>
  <c r="AZ282" i="1"/>
  <c r="AU282" i="1"/>
  <c r="BA281" i="1"/>
  <c r="BA284" i="1" s="1"/>
  <c r="BA361" i="1" s="1"/>
  <c r="G361" i="1" s="1"/>
  <c r="AO282" i="1"/>
  <c r="AP282" i="1"/>
  <c r="AQ282" i="1"/>
  <c r="AR282" i="1"/>
  <c r="AS282" i="1"/>
  <c r="AN282" i="1"/>
  <c r="AT282" i="1"/>
  <c r="AM118" i="1" l="1"/>
  <c r="AM352" i="1" s="1"/>
  <c r="BK80" i="4"/>
  <c r="BK225" i="4" s="1"/>
  <c r="W56" i="6" s="1"/>
  <c r="AS112" i="4"/>
  <c r="AS228" i="4" s="1"/>
  <c r="BA282" i="1"/>
  <c r="F282" i="1"/>
  <c r="AM116" i="1"/>
  <c r="BK78" i="4"/>
  <c r="AS110" i="4"/>
  <c r="BH264" i="1"/>
  <c r="BH240" i="1"/>
  <c r="BH241" i="1"/>
  <c r="BH242" i="1"/>
  <c r="BH244" i="1"/>
  <c r="BH239" i="1"/>
  <c r="BH204" i="1"/>
  <c r="BH205" i="1"/>
  <c r="BH206" i="1"/>
  <c r="BH207" i="1"/>
  <c r="BH208" i="1"/>
  <c r="BH209" i="1"/>
  <c r="BH210" i="1"/>
  <c r="BH211" i="1"/>
  <c r="BH212" i="1"/>
  <c r="BH213" i="1"/>
  <c r="BH214" i="1"/>
  <c r="BH216" i="1"/>
  <c r="BH217" i="1"/>
  <c r="BH218" i="1"/>
  <c r="BH219" i="1"/>
  <c r="BH220" i="1"/>
  <c r="BH221" i="1"/>
  <c r="BH222" i="1"/>
  <c r="BH223" i="1"/>
  <c r="BH225" i="1"/>
  <c r="BH226" i="1"/>
  <c r="BH203" i="1"/>
  <c r="BH153" i="1"/>
  <c r="BH149" i="1"/>
  <c r="BH150" i="1"/>
  <c r="BH151" i="1"/>
  <c r="BH152" i="1"/>
  <c r="AM318" i="1"/>
  <c r="AH318" i="1"/>
  <c r="BH230" i="1" l="1"/>
  <c r="BH232" i="1"/>
  <c r="BH357" i="1" s="1"/>
  <c r="J87" i="6"/>
  <c r="H87" i="5"/>
  <c r="BK234" i="4"/>
  <c r="J56" i="6"/>
  <c r="BH156" i="1"/>
  <c r="BH354" i="1" s="1"/>
  <c r="BH247" i="1"/>
  <c r="BH358" i="1" s="1"/>
  <c r="H188" i="5"/>
  <c r="BA76" i="1"/>
  <c r="BA84" i="1" s="1"/>
  <c r="BA349" i="1" s="1"/>
  <c r="K17" i="4"/>
  <c r="L17" i="4"/>
  <c r="M17" i="4"/>
  <c r="N17" i="4"/>
  <c r="P17" i="4"/>
  <c r="Q17" i="4"/>
  <c r="R17" i="4"/>
  <c r="S17" i="4"/>
  <c r="T17" i="4"/>
  <c r="V17" i="4"/>
  <c r="W17" i="4"/>
  <c r="X17" i="4"/>
  <c r="Y17" i="4"/>
  <c r="Z17" i="4"/>
  <c r="AB17" i="4"/>
  <c r="AC17" i="4"/>
  <c r="AD17" i="4"/>
  <c r="AE17" i="4"/>
  <c r="AF17" i="4"/>
  <c r="AH17" i="4"/>
  <c r="AI17" i="4"/>
  <c r="AJ17" i="4"/>
  <c r="AK17" i="4"/>
  <c r="AL17" i="4"/>
  <c r="AN17" i="4"/>
  <c r="AO17" i="4"/>
  <c r="AP17" i="4"/>
  <c r="AQ17" i="4"/>
  <c r="AR17" i="4"/>
  <c r="AT17" i="4"/>
  <c r="AU17" i="4"/>
  <c r="AV17" i="4"/>
  <c r="AW17" i="4"/>
  <c r="AX17" i="4"/>
  <c r="AY17" i="4"/>
  <c r="AZ17" i="4"/>
  <c r="BA17" i="4"/>
  <c r="BC17" i="4"/>
  <c r="BD17" i="4"/>
  <c r="BE17" i="4"/>
  <c r="BF17" i="4"/>
  <c r="BG17" i="4"/>
  <c r="BH17" i="4"/>
  <c r="BI17" i="4"/>
  <c r="BJ17" i="4"/>
  <c r="BL17" i="4"/>
  <c r="BM17" i="4"/>
  <c r="BN17" i="4"/>
  <c r="BO17" i="4"/>
  <c r="BP17" i="4"/>
  <c r="BQ17" i="4"/>
  <c r="BR17" i="4"/>
  <c r="BS17" i="4"/>
  <c r="BU17" i="4"/>
  <c r="BV17" i="4"/>
  <c r="BW17" i="4"/>
  <c r="BX17" i="4"/>
  <c r="BY17" i="4"/>
  <c r="BZ17" i="4"/>
  <c r="CA17" i="4"/>
  <c r="CB17" i="4"/>
  <c r="J17" i="4"/>
  <c r="W155" i="6" l="1"/>
  <c r="J155" i="6" s="1"/>
  <c r="BA366" i="1"/>
  <c r="H243" i="5" s="1"/>
  <c r="H112" i="5"/>
  <c r="H156" i="5"/>
  <c r="H145" i="5"/>
  <c r="BA82" i="1"/>
  <c r="BB9" i="4"/>
  <c r="BB10" i="4"/>
  <c r="BB11" i="4"/>
  <c r="BB12" i="4"/>
  <c r="BB13" i="4"/>
  <c r="BB14" i="4"/>
  <c r="BB15" i="4"/>
  <c r="BB16" i="4"/>
  <c r="BB8" i="4"/>
  <c r="AS16" i="4"/>
  <c r="AS15" i="4"/>
  <c r="AS14" i="4"/>
  <c r="AS13" i="4"/>
  <c r="AS12" i="4"/>
  <c r="AS11" i="4"/>
  <c r="AS10" i="4"/>
  <c r="AS9" i="4"/>
  <c r="AS8" i="4"/>
  <c r="AM16" i="4"/>
  <c r="AM15" i="4"/>
  <c r="AM14" i="4"/>
  <c r="AM13" i="4"/>
  <c r="AM12" i="4"/>
  <c r="AM11" i="4"/>
  <c r="AM10" i="4"/>
  <c r="AM9" i="4"/>
  <c r="AM8" i="4"/>
  <c r="AG16" i="4"/>
  <c r="AG15" i="4"/>
  <c r="AG14" i="4"/>
  <c r="AG13" i="4"/>
  <c r="AG12" i="4"/>
  <c r="AG11" i="4"/>
  <c r="AG10" i="4"/>
  <c r="AG9" i="4"/>
  <c r="AG8" i="4"/>
  <c r="AA16" i="4"/>
  <c r="AA15" i="4"/>
  <c r="AA14" i="4"/>
  <c r="AA13" i="4"/>
  <c r="AA12" i="4"/>
  <c r="AA11" i="4"/>
  <c r="AA10" i="4"/>
  <c r="AA9" i="4"/>
  <c r="AA8" i="4"/>
  <c r="U16" i="4"/>
  <c r="U15" i="4"/>
  <c r="U14" i="4"/>
  <c r="U13" i="4"/>
  <c r="U12" i="4"/>
  <c r="U11" i="4"/>
  <c r="U10" i="4"/>
  <c r="U9" i="4"/>
  <c r="U8" i="4"/>
  <c r="O9" i="4"/>
  <c r="O10" i="4"/>
  <c r="O11" i="4"/>
  <c r="O12" i="4"/>
  <c r="O13" i="4"/>
  <c r="O14" i="4"/>
  <c r="O15" i="4"/>
  <c r="O16" i="4"/>
  <c r="O8" i="4"/>
  <c r="BB19" i="4" l="1"/>
  <c r="BB221" i="4" s="1"/>
  <c r="W11" i="6" s="1"/>
  <c r="AS19" i="4"/>
  <c r="AS221" i="4" s="1"/>
  <c r="W10" i="6" s="1"/>
  <c r="AG19" i="4"/>
  <c r="AG221" i="4" s="1"/>
  <c r="W8" i="6" s="1"/>
  <c r="O19" i="4"/>
  <c r="O221" i="4" s="1"/>
  <c r="W5" i="6" s="1"/>
  <c r="U19" i="4"/>
  <c r="U221" i="4" s="1"/>
  <c r="W6" i="6" s="1"/>
  <c r="AA19" i="4"/>
  <c r="AA221" i="4" s="1"/>
  <c r="W7" i="6" s="1"/>
  <c r="AM19" i="4"/>
  <c r="AM221" i="4" s="1"/>
  <c r="W9" i="6" s="1"/>
  <c r="H56" i="5"/>
  <c r="AG17" i="4"/>
  <c r="AM17" i="4"/>
  <c r="O17" i="4"/>
  <c r="AS17" i="4"/>
  <c r="AA17" i="4"/>
  <c r="BB17" i="4"/>
  <c r="U17" i="4"/>
  <c r="CC16" i="4"/>
  <c r="CC15" i="4"/>
  <c r="CC14" i="4"/>
  <c r="CC13" i="4"/>
  <c r="CC12" i="4"/>
  <c r="CC11" i="4"/>
  <c r="CC10" i="4"/>
  <c r="CC9" i="4"/>
  <c r="CC8" i="4"/>
  <c r="BT16" i="4"/>
  <c r="BT15" i="4"/>
  <c r="BT14" i="4"/>
  <c r="BT13" i="4"/>
  <c r="BT12" i="4"/>
  <c r="BT11" i="4"/>
  <c r="BT10" i="4"/>
  <c r="BT9" i="4"/>
  <c r="BT8" i="4"/>
  <c r="BK16" i="4"/>
  <c r="E16" i="4" s="1"/>
  <c r="J5" i="6" l="1"/>
  <c r="BT19" i="4"/>
  <c r="BT221" i="4" s="1"/>
  <c r="W13" i="6" s="1"/>
  <c r="CC19" i="4"/>
  <c r="CC221" i="4" s="1"/>
  <c r="J6" i="6"/>
  <c r="J10" i="6"/>
  <c r="J9" i="6"/>
  <c r="J8" i="6"/>
  <c r="J7" i="6"/>
  <c r="J11" i="6"/>
  <c r="CC17" i="4"/>
  <c r="BT17" i="4"/>
  <c r="BK9" i="4"/>
  <c r="E9" i="4" s="1"/>
  <c r="BK10" i="4"/>
  <c r="E10" i="4" s="1"/>
  <c r="BK11" i="4"/>
  <c r="E11" i="4" s="1"/>
  <c r="BK12" i="4"/>
  <c r="E12" i="4" s="1"/>
  <c r="BK13" i="4"/>
  <c r="E13" i="4" s="1"/>
  <c r="BK14" i="4"/>
  <c r="E14" i="4" s="1"/>
  <c r="BK15" i="4"/>
  <c r="E15" i="4" s="1"/>
  <c r="BK8" i="4"/>
  <c r="W14" i="6" l="1"/>
  <c r="J14" i="6" s="1"/>
  <c r="J13" i="6"/>
  <c r="BK19" i="4"/>
  <c r="BK221" i="4" s="1"/>
  <c r="F17" i="4"/>
  <c r="BK17" i="4"/>
  <c r="CC38" i="4"/>
  <c r="CC35" i="4"/>
  <c r="CC34" i="4"/>
  <c r="CC33" i="4"/>
  <c r="CC32" i="4"/>
  <c r="CC31" i="4"/>
  <c r="CC30" i="4"/>
  <c r="CC29" i="4"/>
  <c r="CC28" i="4"/>
  <c r="CC27" i="4"/>
  <c r="CC26" i="4"/>
  <c r="BT38" i="4"/>
  <c r="BT35" i="4"/>
  <c r="BT34" i="4"/>
  <c r="BT33" i="4"/>
  <c r="BT32" i="4"/>
  <c r="BT31" i="4"/>
  <c r="BT30" i="4"/>
  <c r="BT29" i="4"/>
  <c r="BT28" i="4"/>
  <c r="BT27" i="4"/>
  <c r="BT26" i="4"/>
  <c r="BK38" i="4"/>
  <c r="BK35" i="4"/>
  <c r="BK34" i="4"/>
  <c r="BK33" i="4"/>
  <c r="BK32" i="4"/>
  <c r="BK31" i="4"/>
  <c r="BK30" i="4"/>
  <c r="BK29" i="4"/>
  <c r="BK28" i="4"/>
  <c r="BK27" i="4"/>
  <c r="BK26" i="4"/>
  <c r="BB27" i="4"/>
  <c r="BB28" i="4"/>
  <c r="BB29" i="4"/>
  <c r="BB30" i="4"/>
  <c r="BB31" i="4"/>
  <c r="BB32" i="4"/>
  <c r="BB33" i="4"/>
  <c r="BB34" i="4"/>
  <c r="BB35" i="4"/>
  <c r="BB38" i="4"/>
  <c r="BB26" i="4"/>
  <c r="AS38" i="4"/>
  <c r="AS35" i="4"/>
  <c r="AS34" i="4"/>
  <c r="AS33" i="4"/>
  <c r="AS32" i="4"/>
  <c r="AS31" i="4"/>
  <c r="AS30" i="4"/>
  <c r="AS29" i="4"/>
  <c r="AS28" i="4"/>
  <c r="AS27" i="4"/>
  <c r="AS26" i="4"/>
  <c r="AM38" i="4"/>
  <c r="AM35" i="4"/>
  <c r="AM34" i="4"/>
  <c r="AM33" i="4"/>
  <c r="AM32" i="4"/>
  <c r="AM31" i="4"/>
  <c r="AM30" i="4"/>
  <c r="AM29" i="4"/>
  <c r="AM28" i="4"/>
  <c r="AM27" i="4"/>
  <c r="AM26" i="4"/>
  <c r="AG38" i="4"/>
  <c r="AG35" i="4"/>
  <c r="AG34" i="4"/>
  <c r="AG33" i="4"/>
  <c r="AG32" i="4"/>
  <c r="AG31" i="4"/>
  <c r="AG30" i="4"/>
  <c r="AG29" i="4"/>
  <c r="AG28" i="4"/>
  <c r="AG27" i="4"/>
  <c r="AG26" i="4"/>
  <c r="AA38" i="4"/>
  <c r="AA35" i="4"/>
  <c r="AA34" i="4"/>
  <c r="AA33" i="4"/>
  <c r="AA32" i="4"/>
  <c r="AA31" i="4"/>
  <c r="AA30" i="4"/>
  <c r="AA29" i="4"/>
  <c r="AA28" i="4"/>
  <c r="AA27" i="4"/>
  <c r="AA26" i="4"/>
  <c r="U38" i="4"/>
  <c r="U35" i="4"/>
  <c r="U34" i="4"/>
  <c r="U33" i="4"/>
  <c r="U32" i="4"/>
  <c r="U31" i="4"/>
  <c r="U30" i="4"/>
  <c r="U29" i="4"/>
  <c r="U28" i="4"/>
  <c r="U27" i="4"/>
  <c r="U26" i="4"/>
  <c r="O27" i="4"/>
  <c r="E27" i="4" s="1"/>
  <c r="O28" i="4"/>
  <c r="E28" i="4" s="1"/>
  <c r="O29" i="4"/>
  <c r="E29" i="4" s="1"/>
  <c r="O30" i="4"/>
  <c r="E30" i="4" s="1"/>
  <c r="O31" i="4"/>
  <c r="E31" i="4" s="1"/>
  <c r="O32" i="4"/>
  <c r="E32" i="4" s="1"/>
  <c r="O33" i="4"/>
  <c r="O34" i="4"/>
  <c r="O35" i="4"/>
  <c r="E35" i="4" s="1"/>
  <c r="O38" i="4"/>
  <c r="E38" i="4" s="1"/>
  <c r="O26" i="4"/>
  <c r="CC48" i="4"/>
  <c r="BT48" i="4"/>
  <c r="BT49" i="4" s="1"/>
  <c r="BK48" i="4"/>
  <c r="BK49" i="4" s="1"/>
  <c r="BB48" i="4"/>
  <c r="AU49" i="4"/>
  <c r="AV49" i="4"/>
  <c r="AW49" i="4"/>
  <c r="AX49" i="4"/>
  <c r="AY49" i="4"/>
  <c r="AZ49" i="4"/>
  <c r="BA49" i="4"/>
  <c r="BC49" i="4"/>
  <c r="BD49" i="4"/>
  <c r="BE49" i="4"/>
  <c r="BF49" i="4"/>
  <c r="BG49" i="4"/>
  <c r="BH49" i="4"/>
  <c r="BI49" i="4"/>
  <c r="BJ49" i="4"/>
  <c r="BL49" i="4"/>
  <c r="BM49" i="4"/>
  <c r="BN49" i="4"/>
  <c r="BO49" i="4"/>
  <c r="BP49" i="4"/>
  <c r="BQ49" i="4"/>
  <c r="BR49" i="4"/>
  <c r="BS49" i="4"/>
  <c r="BU49" i="4"/>
  <c r="BV49" i="4"/>
  <c r="BW49" i="4"/>
  <c r="BX49" i="4"/>
  <c r="BY49" i="4"/>
  <c r="BZ49" i="4"/>
  <c r="CA49" i="4"/>
  <c r="CB49" i="4"/>
  <c r="AT49" i="4"/>
  <c r="CC60" i="4"/>
  <c r="CC59" i="4"/>
  <c r="CC58" i="4"/>
  <c r="BT60" i="4"/>
  <c r="BT59" i="4"/>
  <c r="BT58" i="4"/>
  <c r="BK60" i="4"/>
  <c r="BK59" i="4"/>
  <c r="BK58" i="4"/>
  <c r="BB59" i="4"/>
  <c r="BB60" i="4"/>
  <c r="BB58" i="4"/>
  <c r="AS60" i="4"/>
  <c r="AS59" i="4"/>
  <c r="AS58" i="4"/>
  <c r="O59" i="4"/>
  <c r="O60" i="4"/>
  <c r="BB71" i="4"/>
  <c r="BB72" i="4"/>
  <c r="BB73" i="4"/>
  <c r="BB74" i="4"/>
  <c r="BB75" i="4"/>
  <c r="BB76" i="4"/>
  <c r="BB70" i="4"/>
  <c r="AS76" i="4"/>
  <c r="AS75" i="4"/>
  <c r="AS74" i="4"/>
  <c r="AS73" i="4"/>
  <c r="AS72" i="4"/>
  <c r="AS71" i="4"/>
  <c r="AS70" i="4"/>
  <c r="AM76" i="4"/>
  <c r="AM75" i="4"/>
  <c r="AM74" i="4"/>
  <c r="AM73" i="4"/>
  <c r="AM72" i="4"/>
  <c r="AM71" i="4"/>
  <c r="AM70" i="4"/>
  <c r="AG76" i="4"/>
  <c r="AG75" i="4"/>
  <c r="AG74" i="4"/>
  <c r="AG73" i="4"/>
  <c r="AG72" i="4"/>
  <c r="AG71" i="4"/>
  <c r="AG70" i="4"/>
  <c r="AA76" i="4"/>
  <c r="AA75" i="4"/>
  <c r="AA74" i="4"/>
  <c r="AA73" i="4"/>
  <c r="AA72" i="4"/>
  <c r="AA71" i="4"/>
  <c r="AA70" i="4"/>
  <c r="U76" i="4"/>
  <c r="U75" i="4"/>
  <c r="U74" i="4"/>
  <c r="U73" i="4"/>
  <c r="U72" i="4"/>
  <c r="U71" i="4"/>
  <c r="U70" i="4"/>
  <c r="O71" i="4"/>
  <c r="O72" i="4"/>
  <c r="E72" i="4" s="1"/>
  <c r="O73" i="4"/>
  <c r="O74" i="4"/>
  <c r="E74" i="4" s="1"/>
  <c r="O75" i="4"/>
  <c r="E75" i="4" s="1"/>
  <c r="O76" i="4"/>
  <c r="O70" i="4"/>
  <c r="CC87" i="4"/>
  <c r="J69" i="6" s="1"/>
  <c r="BT87" i="4"/>
  <c r="BK87" i="4"/>
  <c r="AS97" i="4"/>
  <c r="AM97" i="4"/>
  <c r="AG97" i="4"/>
  <c r="AA97" i="4"/>
  <c r="U97" i="4"/>
  <c r="O97" i="4"/>
  <c r="CC109" i="4"/>
  <c r="CC112" i="4" s="1"/>
  <c r="CC228" i="4" s="1"/>
  <c r="CC107" i="4"/>
  <c r="BT109" i="4"/>
  <c r="BT107" i="4"/>
  <c r="BK109" i="4"/>
  <c r="BK107" i="4"/>
  <c r="BB109" i="4"/>
  <c r="BB107" i="4"/>
  <c r="K135" i="4"/>
  <c r="L135" i="4"/>
  <c r="M135" i="4"/>
  <c r="N135" i="4"/>
  <c r="P135" i="4"/>
  <c r="Q135" i="4"/>
  <c r="R135" i="4"/>
  <c r="S135" i="4"/>
  <c r="T135" i="4"/>
  <c r="V135" i="4"/>
  <c r="W135" i="4"/>
  <c r="X135" i="4"/>
  <c r="Y135" i="4"/>
  <c r="Z135" i="4"/>
  <c r="AB135" i="4"/>
  <c r="AC135" i="4"/>
  <c r="AD135" i="4"/>
  <c r="AE135" i="4"/>
  <c r="AF135" i="4"/>
  <c r="AH135" i="4"/>
  <c r="AI135" i="4"/>
  <c r="AJ135" i="4"/>
  <c r="AK135" i="4"/>
  <c r="AL135" i="4"/>
  <c r="AN135" i="4"/>
  <c r="AO135" i="4"/>
  <c r="AP135" i="4"/>
  <c r="AQ135" i="4"/>
  <c r="AR135" i="4"/>
  <c r="AT135" i="4"/>
  <c r="AU135" i="4"/>
  <c r="AV135" i="4"/>
  <c r="AW135" i="4"/>
  <c r="AX135" i="4"/>
  <c r="AY135" i="4"/>
  <c r="AZ135" i="4"/>
  <c r="BA135" i="4"/>
  <c r="BC135" i="4"/>
  <c r="BD135" i="4"/>
  <c r="BE135" i="4"/>
  <c r="BF135" i="4"/>
  <c r="BG135" i="4"/>
  <c r="BH135" i="4"/>
  <c r="BI135" i="4"/>
  <c r="BJ135" i="4"/>
  <c r="BL135" i="4"/>
  <c r="BM135" i="4"/>
  <c r="BN135" i="4"/>
  <c r="BO135" i="4"/>
  <c r="BP135" i="4"/>
  <c r="BQ135" i="4"/>
  <c r="BR135" i="4"/>
  <c r="BS135" i="4"/>
  <c r="BU135" i="4"/>
  <c r="BV135" i="4"/>
  <c r="BW135" i="4"/>
  <c r="BX135" i="4"/>
  <c r="BY135" i="4"/>
  <c r="BZ135" i="4"/>
  <c r="CA135" i="4"/>
  <c r="CB135" i="4"/>
  <c r="J135" i="4"/>
  <c r="CC134" i="4"/>
  <c r="CC132" i="4"/>
  <c r="CC131" i="4"/>
  <c r="CC130" i="4"/>
  <c r="CC129" i="4"/>
  <c r="CC128" i="4"/>
  <c r="CC127" i="4"/>
  <c r="CC126" i="4"/>
  <c r="CC125" i="4"/>
  <c r="CC124" i="4"/>
  <c r="CC123" i="4"/>
  <c r="CC122" i="4"/>
  <c r="CC121" i="4"/>
  <c r="CC120" i="4"/>
  <c r="CC119" i="4"/>
  <c r="BT134" i="4"/>
  <c r="BT132" i="4"/>
  <c r="BT131" i="4"/>
  <c r="BT130" i="4"/>
  <c r="BT129" i="4"/>
  <c r="BT128" i="4"/>
  <c r="BT127" i="4"/>
  <c r="BT126" i="4"/>
  <c r="BT125" i="4"/>
  <c r="BT124" i="4"/>
  <c r="BT123" i="4"/>
  <c r="BT122" i="4"/>
  <c r="BT121" i="4"/>
  <c r="BT120" i="4"/>
  <c r="BT119" i="4"/>
  <c r="BK134" i="4"/>
  <c r="BK132" i="4"/>
  <c r="BK131" i="4"/>
  <c r="BK130" i="4"/>
  <c r="BK129" i="4"/>
  <c r="BK128" i="4"/>
  <c r="BK127" i="4"/>
  <c r="BK126" i="4"/>
  <c r="BK125" i="4"/>
  <c r="BK124" i="4"/>
  <c r="BK123" i="4"/>
  <c r="BK122" i="4"/>
  <c r="BK121" i="4"/>
  <c r="BK120" i="4"/>
  <c r="BK119" i="4"/>
  <c r="BB120" i="4"/>
  <c r="BB121" i="4"/>
  <c r="BB122" i="4"/>
  <c r="BB123" i="4"/>
  <c r="BB124" i="4"/>
  <c r="BB125" i="4"/>
  <c r="BB126" i="4"/>
  <c r="BB127" i="4"/>
  <c r="BB128" i="4"/>
  <c r="BB129" i="4"/>
  <c r="BB130" i="4"/>
  <c r="BB131" i="4"/>
  <c r="BB132" i="4"/>
  <c r="BB134" i="4"/>
  <c r="BB119" i="4"/>
  <c r="AS134" i="4"/>
  <c r="AS132" i="4"/>
  <c r="AS131" i="4"/>
  <c r="AS130" i="4"/>
  <c r="AS129" i="4"/>
  <c r="AS128" i="4"/>
  <c r="AS127" i="4"/>
  <c r="AS126" i="4"/>
  <c r="AS125" i="4"/>
  <c r="AS124" i="4"/>
  <c r="AS123" i="4"/>
  <c r="AS122" i="4"/>
  <c r="AS121" i="4"/>
  <c r="AS120" i="4"/>
  <c r="AS119" i="4"/>
  <c r="AM134" i="4"/>
  <c r="AM132" i="4"/>
  <c r="AM131" i="4"/>
  <c r="AM130" i="4"/>
  <c r="AM129" i="4"/>
  <c r="AM128" i="4"/>
  <c r="AM127" i="4"/>
  <c r="AM126" i="4"/>
  <c r="AM125" i="4"/>
  <c r="AM124" i="4"/>
  <c r="AM123" i="4"/>
  <c r="AM122" i="4"/>
  <c r="AM121" i="4"/>
  <c r="AM120" i="4"/>
  <c r="AM119" i="4"/>
  <c r="AG134" i="4"/>
  <c r="AG132" i="4"/>
  <c r="AG131" i="4"/>
  <c r="AG130" i="4"/>
  <c r="AG129" i="4"/>
  <c r="AG128" i="4"/>
  <c r="AG127" i="4"/>
  <c r="AG126" i="4"/>
  <c r="AG125" i="4"/>
  <c r="AG124" i="4"/>
  <c r="AG123" i="4"/>
  <c r="AG122" i="4"/>
  <c r="AG121" i="4"/>
  <c r="AG120" i="4"/>
  <c r="AG119" i="4"/>
  <c r="AA134" i="4"/>
  <c r="AA132" i="4"/>
  <c r="AA131" i="4"/>
  <c r="AA130" i="4"/>
  <c r="AA129" i="4"/>
  <c r="AA128" i="4"/>
  <c r="AA127" i="4"/>
  <c r="AA126" i="4"/>
  <c r="AA125" i="4"/>
  <c r="AA124" i="4"/>
  <c r="AA123" i="4"/>
  <c r="AA122" i="4"/>
  <c r="AA121" i="4"/>
  <c r="AA120" i="4"/>
  <c r="AA119" i="4"/>
  <c r="U134" i="4"/>
  <c r="U132" i="4"/>
  <c r="U131" i="4"/>
  <c r="U130" i="4"/>
  <c r="U129" i="4"/>
  <c r="U128" i="4"/>
  <c r="U127" i="4"/>
  <c r="U126" i="4"/>
  <c r="U125" i="4"/>
  <c r="U124" i="4"/>
  <c r="U123" i="4"/>
  <c r="U122" i="4"/>
  <c r="U121" i="4"/>
  <c r="U120" i="4"/>
  <c r="U119" i="4"/>
  <c r="O120" i="4"/>
  <c r="O121" i="4"/>
  <c r="O122" i="4"/>
  <c r="E122" i="4" s="1"/>
  <c r="O123" i="4"/>
  <c r="E123" i="4" s="1"/>
  <c r="O124" i="4"/>
  <c r="O125" i="4"/>
  <c r="O126" i="4"/>
  <c r="O127" i="4"/>
  <c r="O128" i="4"/>
  <c r="O129" i="4"/>
  <c r="E129" i="4" s="1"/>
  <c r="O130" i="4"/>
  <c r="E130" i="4" s="1"/>
  <c r="O131" i="4"/>
  <c r="E131" i="4" s="1"/>
  <c r="O132" i="4"/>
  <c r="O134" i="4"/>
  <c r="O119" i="4"/>
  <c r="CC147" i="4"/>
  <c r="CC146" i="4"/>
  <c r="CC145" i="4"/>
  <c r="CC144" i="4"/>
  <c r="BT147" i="4"/>
  <c r="BT146" i="4"/>
  <c r="BT145" i="4"/>
  <c r="BT144" i="4"/>
  <c r="BK147" i="4"/>
  <c r="BK146" i="4"/>
  <c r="BK145" i="4"/>
  <c r="BK144" i="4"/>
  <c r="BB145" i="4"/>
  <c r="BB146" i="4"/>
  <c r="BB147" i="4"/>
  <c r="BB144" i="4"/>
  <c r="AS147" i="4"/>
  <c r="AS146" i="4"/>
  <c r="AS145" i="4"/>
  <c r="AS144" i="4"/>
  <c r="AM147" i="4"/>
  <c r="AM146" i="4"/>
  <c r="AM145" i="4"/>
  <c r="AM144" i="4"/>
  <c r="AG147" i="4"/>
  <c r="AG146" i="4"/>
  <c r="AG145" i="4"/>
  <c r="AG144" i="4"/>
  <c r="AA147" i="4"/>
  <c r="AA146" i="4"/>
  <c r="AA145" i="4"/>
  <c r="AA144" i="4"/>
  <c r="U147" i="4"/>
  <c r="U146" i="4"/>
  <c r="U145" i="4"/>
  <c r="U144" i="4"/>
  <c r="O145" i="4"/>
  <c r="O146" i="4"/>
  <c r="O147" i="4"/>
  <c r="O144" i="4"/>
  <c r="K148" i="4"/>
  <c r="L148" i="4"/>
  <c r="M148" i="4"/>
  <c r="N148" i="4"/>
  <c r="P148" i="4"/>
  <c r="Q148" i="4"/>
  <c r="R148" i="4"/>
  <c r="S148" i="4"/>
  <c r="T148" i="4"/>
  <c r="V148" i="4"/>
  <c r="W148" i="4"/>
  <c r="X148" i="4"/>
  <c r="Y148" i="4"/>
  <c r="Z148" i="4"/>
  <c r="AB148" i="4"/>
  <c r="AC148" i="4"/>
  <c r="AD148" i="4"/>
  <c r="AE148" i="4"/>
  <c r="AF148" i="4"/>
  <c r="AH148" i="4"/>
  <c r="AI148" i="4"/>
  <c r="AJ148" i="4"/>
  <c r="AK148" i="4"/>
  <c r="AL148" i="4"/>
  <c r="AN148" i="4"/>
  <c r="AO148" i="4"/>
  <c r="AP148" i="4"/>
  <c r="AQ148" i="4"/>
  <c r="AR148" i="4"/>
  <c r="AT148" i="4"/>
  <c r="AU148" i="4"/>
  <c r="AV148" i="4"/>
  <c r="AW148" i="4"/>
  <c r="AX148" i="4"/>
  <c r="AY148" i="4"/>
  <c r="AZ148" i="4"/>
  <c r="BA148" i="4"/>
  <c r="BC148" i="4"/>
  <c r="BD148" i="4"/>
  <c r="BE148" i="4"/>
  <c r="BF148" i="4"/>
  <c r="BG148" i="4"/>
  <c r="BH148" i="4"/>
  <c r="BI148" i="4"/>
  <c r="BJ148" i="4"/>
  <c r="BL148" i="4"/>
  <c r="BM148" i="4"/>
  <c r="BN148" i="4"/>
  <c r="BO148" i="4"/>
  <c r="BP148" i="4"/>
  <c r="BQ148" i="4"/>
  <c r="BR148" i="4"/>
  <c r="BS148" i="4"/>
  <c r="BU148" i="4"/>
  <c r="BV148" i="4"/>
  <c r="BW148" i="4"/>
  <c r="BX148" i="4"/>
  <c r="BY148" i="4"/>
  <c r="BZ148" i="4"/>
  <c r="CA148" i="4"/>
  <c r="CB148" i="4"/>
  <c r="J148" i="4"/>
  <c r="BT163" i="4"/>
  <c r="CC165" i="4"/>
  <c r="CC164" i="4"/>
  <c r="CC168" i="4" s="1"/>
  <c r="CC231" i="4" s="1"/>
  <c r="CC163" i="4"/>
  <c r="CC162" i="4"/>
  <c r="CC161" i="4"/>
  <c r="CC160" i="4"/>
  <c r="CC159" i="4"/>
  <c r="CC158" i="4"/>
  <c r="CC157" i="4"/>
  <c r="BT165" i="4"/>
  <c r="BT164" i="4"/>
  <c r="BT162" i="4"/>
  <c r="BT161" i="4"/>
  <c r="BT160" i="4"/>
  <c r="BT159" i="4"/>
  <c r="BT158" i="4"/>
  <c r="BT157" i="4"/>
  <c r="BK165" i="4"/>
  <c r="BK164" i="4"/>
  <c r="BK163" i="4"/>
  <c r="BK162" i="4"/>
  <c r="BK161" i="4"/>
  <c r="BK160" i="4"/>
  <c r="BK159" i="4"/>
  <c r="BK158" i="4"/>
  <c r="BK157" i="4"/>
  <c r="BB158" i="4"/>
  <c r="BB159" i="4"/>
  <c r="BB160" i="4"/>
  <c r="BB161" i="4"/>
  <c r="BB162" i="4"/>
  <c r="BB163" i="4"/>
  <c r="BB164" i="4"/>
  <c r="BB165" i="4"/>
  <c r="BB157" i="4"/>
  <c r="AS158" i="4"/>
  <c r="AS159" i="4"/>
  <c r="AS160" i="4"/>
  <c r="AS161" i="4"/>
  <c r="AS162" i="4"/>
  <c r="AS163" i="4"/>
  <c r="AS164" i="4"/>
  <c r="AS165" i="4"/>
  <c r="AM158" i="4"/>
  <c r="AM159" i="4"/>
  <c r="AM160" i="4"/>
  <c r="AM161" i="4"/>
  <c r="AM162" i="4"/>
  <c r="AM163" i="4"/>
  <c r="AM164" i="4"/>
  <c r="AM165" i="4"/>
  <c r="AG158" i="4"/>
  <c r="AG159" i="4"/>
  <c r="AG160" i="4"/>
  <c r="AG161" i="4"/>
  <c r="AG162" i="4"/>
  <c r="AG163" i="4"/>
  <c r="AG164" i="4"/>
  <c r="AG165" i="4"/>
  <c r="AA158" i="4"/>
  <c r="AA159" i="4"/>
  <c r="AA160" i="4"/>
  <c r="AA161" i="4"/>
  <c r="AA162" i="4"/>
  <c r="AA163" i="4"/>
  <c r="AA164" i="4"/>
  <c r="AA165" i="4"/>
  <c r="U158" i="4"/>
  <c r="U159" i="4"/>
  <c r="U160" i="4"/>
  <c r="U161" i="4"/>
  <c r="U162" i="4"/>
  <c r="U163" i="4"/>
  <c r="U164" i="4"/>
  <c r="U165" i="4"/>
  <c r="O158" i="4"/>
  <c r="O159" i="4"/>
  <c r="O160" i="4"/>
  <c r="O161" i="4"/>
  <c r="O162" i="4"/>
  <c r="O163" i="4"/>
  <c r="O164" i="4"/>
  <c r="O165" i="4"/>
  <c r="K166" i="4"/>
  <c r="L166" i="4"/>
  <c r="M166" i="4"/>
  <c r="N166" i="4"/>
  <c r="P166" i="4"/>
  <c r="Q166" i="4"/>
  <c r="R166" i="4"/>
  <c r="S166" i="4"/>
  <c r="T166" i="4"/>
  <c r="V166" i="4"/>
  <c r="W166" i="4"/>
  <c r="X166" i="4"/>
  <c r="Y166" i="4"/>
  <c r="Z166" i="4"/>
  <c r="AB166" i="4"/>
  <c r="AC166" i="4"/>
  <c r="AD166" i="4"/>
  <c r="AE166" i="4"/>
  <c r="AF166" i="4"/>
  <c r="AH166" i="4"/>
  <c r="AI166" i="4"/>
  <c r="AJ166" i="4"/>
  <c r="AK166" i="4"/>
  <c r="AL166" i="4"/>
  <c r="AN166" i="4"/>
  <c r="AO166" i="4"/>
  <c r="AP166" i="4"/>
  <c r="AQ166" i="4"/>
  <c r="AR166" i="4"/>
  <c r="AT166" i="4"/>
  <c r="AU166" i="4"/>
  <c r="AV166" i="4"/>
  <c r="AW166" i="4"/>
  <c r="AX166" i="4"/>
  <c r="AY166" i="4"/>
  <c r="AZ166" i="4"/>
  <c r="BA166" i="4"/>
  <c r="BC166" i="4"/>
  <c r="BD166" i="4"/>
  <c r="BE166" i="4"/>
  <c r="BF166" i="4"/>
  <c r="BG166" i="4"/>
  <c r="BH166" i="4"/>
  <c r="BI166" i="4"/>
  <c r="BJ166" i="4"/>
  <c r="BL166" i="4"/>
  <c r="BM166" i="4"/>
  <c r="BN166" i="4"/>
  <c r="BO166" i="4"/>
  <c r="BP166" i="4"/>
  <c r="BQ166" i="4"/>
  <c r="BR166" i="4"/>
  <c r="BS166" i="4"/>
  <c r="BU166" i="4"/>
  <c r="BV166" i="4"/>
  <c r="BW166" i="4"/>
  <c r="BX166" i="4"/>
  <c r="BY166" i="4"/>
  <c r="BZ166" i="4"/>
  <c r="CA166" i="4"/>
  <c r="CB166" i="4"/>
  <c r="J166" i="4"/>
  <c r="CC179" i="4"/>
  <c r="CC175" i="4"/>
  <c r="BT179" i="4"/>
  <c r="BT175" i="4"/>
  <c r="BK179" i="4"/>
  <c r="BK182" i="4" s="1"/>
  <c r="BK232" i="4" s="1"/>
  <c r="J133" i="6" s="1"/>
  <c r="BK175" i="4"/>
  <c r="BB179" i="4"/>
  <c r="BB175" i="4"/>
  <c r="AS179" i="4"/>
  <c r="AS175" i="4"/>
  <c r="AM179" i="4"/>
  <c r="AM175" i="4"/>
  <c r="AG179" i="4"/>
  <c r="AG175" i="4"/>
  <c r="AA179" i="4"/>
  <c r="AA175" i="4"/>
  <c r="U179" i="4"/>
  <c r="U175" i="4"/>
  <c r="O179" i="4"/>
  <c r="O175" i="4"/>
  <c r="K180" i="4"/>
  <c r="L180" i="4"/>
  <c r="M180" i="4"/>
  <c r="N180" i="4"/>
  <c r="P180" i="4"/>
  <c r="Q180" i="4"/>
  <c r="R180" i="4"/>
  <c r="S180" i="4"/>
  <c r="T180" i="4"/>
  <c r="V180" i="4"/>
  <c r="W180" i="4"/>
  <c r="X180" i="4"/>
  <c r="Y180" i="4"/>
  <c r="Z180" i="4"/>
  <c r="AB180" i="4"/>
  <c r="AC180" i="4"/>
  <c r="AD180" i="4"/>
  <c r="AE180" i="4"/>
  <c r="AF180" i="4"/>
  <c r="AH180" i="4"/>
  <c r="AI180" i="4"/>
  <c r="AJ180" i="4"/>
  <c r="AK180" i="4"/>
  <c r="AL180" i="4"/>
  <c r="AN180" i="4"/>
  <c r="AO180" i="4"/>
  <c r="AP180" i="4"/>
  <c r="AQ180" i="4"/>
  <c r="AR180" i="4"/>
  <c r="AT180" i="4"/>
  <c r="AU180" i="4"/>
  <c r="AV180" i="4"/>
  <c r="AW180" i="4"/>
  <c r="AX180" i="4"/>
  <c r="AY180" i="4"/>
  <c r="AZ180" i="4"/>
  <c r="BA180" i="4"/>
  <c r="BC180" i="4"/>
  <c r="BD180" i="4"/>
  <c r="BE180" i="4"/>
  <c r="BF180" i="4"/>
  <c r="BG180" i="4"/>
  <c r="BH180" i="4"/>
  <c r="BI180" i="4"/>
  <c r="BJ180" i="4"/>
  <c r="BL180" i="4"/>
  <c r="BM180" i="4"/>
  <c r="BN180" i="4"/>
  <c r="BO180" i="4"/>
  <c r="BP180" i="4"/>
  <c r="BQ180" i="4"/>
  <c r="BR180" i="4"/>
  <c r="BS180" i="4"/>
  <c r="BU180" i="4"/>
  <c r="BV180" i="4"/>
  <c r="BW180" i="4"/>
  <c r="BX180" i="4"/>
  <c r="BY180" i="4"/>
  <c r="BZ180" i="4"/>
  <c r="CA180" i="4"/>
  <c r="CB180" i="4"/>
  <c r="J180" i="4"/>
  <c r="U212" i="4"/>
  <c r="U208" i="4"/>
  <c r="U206" i="4"/>
  <c r="U205" i="4"/>
  <c r="U204" i="4"/>
  <c r="U203" i="4"/>
  <c r="U202" i="4"/>
  <c r="U201" i="4"/>
  <c r="U200" i="4"/>
  <c r="U199" i="4"/>
  <c r="U198" i="4"/>
  <c r="U197" i="4"/>
  <c r="U196" i="4"/>
  <c r="U195" i="4"/>
  <c r="U194" i="4"/>
  <c r="U193" i="4"/>
  <c r="U192" i="4"/>
  <c r="U191" i="4"/>
  <c r="U190" i="4"/>
  <c r="U189" i="4"/>
  <c r="AA212" i="4"/>
  <c r="AA208" i="4"/>
  <c r="AA206" i="4"/>
  <c r="AA205" i="4"/>
  <c r="AA204" i="4"/>
  <c r="AA203" i="4"/>
  <c r="AA202" i="4"/>
  <c r="AA201" i="4"/>
  <c r="AA200" i="4"/>
  <c r="AA199" i="4"/>
  <c r="AA198" i="4"/>
  <c r="AA197" i="4"/>
  <c r="AA196" i="4"/>
  <c r="AA195" i="4"/>
  <c r="AA194" i="4"/>
  <c r="AA193" i="4"/>
  <c r="AA192" i="4"/>
  <c r="AA191" i="4"/>
  <c r="AA190" i="4"/>
  <c r="AA189" i="4"/>
  <c r="AG212" i="4"/>
  <c r="AG208" i="4"/>
  <c r="AG206" i="4"/>
  <c r="AG205" i="4"/>
  <c r="AG204" i="4"/>
  <c r="AG203" i="4"/>
  <c r="AG202" i="4"/>
  <c r="AG201" i="4"/>
  <c r="AG200" i="4"/>
  <c r="AG199" i="4"/>
  <c r="AG198" i="4"/>
  <c r="AG197" i="4"/>
  <c r="AG196" i="4"/>
  <c r="AG195" i="4"/>
  <c r="AG194" i="4"/>
  <c r="AG193" i="4"/>
  <c r="AG192" i="4"/>
  <c r="AG191" i="4"/>
  <c r="AG190" i="4"/>
  <c r="AG189" i="4"/>
  <c r="AM189" i="4"/>
  <c r="AM212" i="4"/>
  <c r="AM208" i="4"/>
  <c r="AM206" i="4"/>
  <c r="AM205" i="4"/>
  <c r="AM204" i="4"/>
  <c r="AM203" i="4"/>
  <c r="AM202" i="4"/>
  <c r="AM201" i="4"/>
  <c r="AM200" i="4"/>
  <c r="AM199" i="4"/>
  <c r="AM198" i="4"/>
  <c r="AM197" i="4"/>
  <c r="AM196" i="4"/>
  <c r="AM195" i="4"/>
  <c r="AM194" i="4"/>
  <c r="AM193" i="4"/>
  <c r="AM192" i="4"/>
  <c r="AM191" i="4"/>
  <c r="AM190" i="4"/>
  <c r="AS190" i="4"/>
  <c r="AS191" i="4"/>
  <c r="AS192" i="4"/>
  <c r="AS193" i="4"/>
  <c r="AS194" i="4"/>
  <c r="AS195" i="4"/>
  <c r="AS196" i="4"/>
  <c r="AS197" i="4"/>
  <c r="AS198" i="4"/>
  <c r="AS199" i="4"/>
  <c r="AS200" i="4"/>
  <c r="AS201" i="4"/>
  <c r="AS202" i="4"/>
  <c r="AS203" i="4"/>
  <c r="AS204" i="4"/>
  <c r="AS205" i="4"/>
  <c r="AS206" i="4"/>
  <c r="AS208" i="4"/>
  <c r="AS212" i="4"/>
  <c r="AS189" i="4"/>
  <c r="BB212" i="4"/>
  <c r="BB208" i="4"/>
  <c r="BB206" i="4"/>
  <c r="BB205" i="4"/>
  <c r="BB204" i="4"/>
  <c r="BB203" i="4"/>
  <c r="BB202" i="4"/>
  <c r="BB201" i="4"/>
  <c r="BB200" i="4"/>
  <c r="BB199" i="4"/>
  <c r="BB198" i="4"/>
  <c r="BB197" i="4"/>
  <c r="BB196" i="4"/>
  <c r="BB195" i="4"/>
  <c r="BB194" i="4"/>
  <c r="BB193" i="4"/>
  <c r="BB192" i="4"/>
  <c r="BB191" i="4"/>
  <c r="BB190" i="4"/>
  <c r="BB189" i="4"/>
  <c r="BK212" i="4"/>
  <c r="BK208" i="4"/>
  <c r="BK206" i="4"/>
  <c r="BK205" i="4"/>
  <c r="BK204" i="4"/>
  <c r="BK203" i="4"/>
  <c r="BK202" i="4"/>
  <c r="BK201" i="4"/>
  <c r="BK200" i="4"/>
  <c r="BK199" i="4"/>
  <c r="BK198" i="4"/>
  <c r="BK197" i="4"/>
  <c r="BK196" i="4"/>
  <c r="BK195" i="4"/>
  <c r="BK194" i="4"/>
  <c r="BK193" i="4"/>
  <c r="BK192" i="4"/>
  <c r="BK191" i="4"/>
  <c r="BK190" i="4"/>
  <c r="BK189" i="4"/>
  <c r="BT189" i="4"/>
  <c r="BT190" i="4"/>
  <c r="BT191" i="4"/>
  <c r="BT192" i="4"/>
  <c r="BT193" i="4"/>
  <c r="BT194" i="4"/>
  <c r="BT195" i="4"/>
  <c r="BT196" i="4"/>
  <c r="BT197" i="4"/>
  <c r="BT198" i="4"/>
  <c r="BT199" i="4"/>
  <c r="BT200" i="4"/>
  <c r="BT201" i="4"/>
  <c r="BT202" i="4"/>
  <c r="BT203" i="4"/>
  <c r="BT204" i="4"/>
  <c r="BT205" i="4"/>
  <c r="BT206" i="4"/>
  <c r="BT208" i="4"/>
  <c r="BT212" i="4"/>
  <c r="CC190" i="4"/>
  <c r="CC191" i="4"/>
  <c r="CC192" i="4"/>
  <c r="CC193" i="4"/>
  <c r="CC194" i="4"/>
  <c r="CC195" i="4"/>
  <c r="CC196" i="4"/>
  <c r="CC197" i="4"/>
  <c r="CC198" i="4"/>
  <c r="CC199" i="4"/>
  <c r="CC200" i="4"/>
  <c r="CC201" i="4"/>
  <c r="CC202" i="4"/>
  <c r="CC203" i="4"/>
  <c r="CC204" i="4"/>
  <c r="CC205" i="4"/>
  <c r="CC206" i="4"/>
  <c r="CC208" i="4"/>
  <c r="CC212" i="4"/>
  <c r="CC189" i="4"/>
  <c r="K213" i="4"/>
  <c r="L213" i="4"/>
  <c r="M213" i="4"/>
  <c r="N213" i="4"/>
  <c r="P213" i="4"/>
  <c r="Q213" i="4"/>
  <c r="R213" i="4"/>
  <c r="S213" i="4"/>
  <c r="T213" i="4"/>
  <c r="V213" i="4"/>
  <c r="W213" i="4"/>
  <c r="X213" i="4"/>
  <c r="Y213" i="4"/>
  <c r="Z213" i="4"/>
  <c r="AB213" i="4"/>
  <c r="AC213" i="4"/>
  <c r="AD213" i="4"/>
  <c r="AE213" i="4"/>
  <c r="AF213" i="4"/>
  <c r="AH213" i="4"/>
  <c r="AI213" i="4"/>
  <c r="AJ213" i="4"/>
  <c r="AK213" i="4"/>
  <c r="AL213" i="4"/>
  <c r="AN213" i="4"/>
  <c r="AO213" i="4"/>
  <c r="AP213" i="4"/>
  <c r="AQ213" i="4"/>
  <c r="AR213" i="4"/>
  <c r="AT213" i="4"/>
  <c r="AU213" i="4"/>
  <c r="AV213" i="4"/>
  <c r="AW213" i="4"/>
  <c r="AX213" i="4"/>
  <c r="AY213" i="4"/>
  <c r="AZ213" i="4"/>
  <c r="BA213" i="4"/>
  <c r="BC213" i="4"/>
  <c r="BD213" i="4"/>
  <c r="BE213" i="4"/>
  <c r="BF213" i="4"/>
  <c r="BG213" i="4"/>
  <c r="BH213" i="4"/>
  <c r="BI213" i="4"/>
  <c r="BJ213" i="4"/>
  <c r="BL213" i="4"/>
  <c r="BM213" i="4"/>
  <c r="BN213" i="4"/>
  <c r="BO213" i="4"/>
  <c r="BP213" i="4"/>
  <c r="BQ213" i="4"/>
  <c r="BR213" i="4"/>
  <c r="BS213" i="4"/>
  <c r="BU213" i="4"/>
  <c r="BV213" i="4"/>
  <c r="BW213" i="4"/>
  <c r="BX213" i="4"/>
  <c r="BY213" i="4"/>
  <c r="BZ213" i="4"/>
  <c r="CA213" i="4"/>
  <c r="CB213" i="4"/>
  <c r="J213" i="4"/>
  <c r="O190" i="4"/>
  <c r="O191" i="4"/>
  <c r="O192" i="4"/>
  <c r="O193" i="4"/>
  <c r="O194" i="4"/>
  <c r="O195" i="4"/>
  <c r="O196" i="4"/>
  <c r="O197" i="4"/>
  <c r="O198" i="4"/>
  <c r="O199" i="4"/>
  <c r="O200" i="4"/>
  <c r="O201" i="4"/>
  <c r="O202" i="4"/>
  <c r="O203" i="4"/>
  <c r="O204" i="4"/>
  <c r="O205" i="4"/>
  <c r="O206" i="4"/>
  <c r="O208" i="4"/>
  <c r="O212" i="4"/>
  <c r="O189" i="4"/>
  <c r="E127" i="4" l="1"/>
  <c r="E59" i="4"/>
  <c r="E33" i="4"/>
  <c r="E126" i="4"/>
  <c r="E134" i="4"/>
  <c r="E125" i="4"/>
  <c r="E73" i="4"/>
  <c r="E132" i="4"/>
  <c r="E124" i="4"/>
  <c r="E71" i="4"/>
  <c r="G221" i="4"/>
  <c r="W12" i="6"/>
  <c r="E121" i="4"/>
  <c r="E128" i="4"/>
  <c r="E120" i="4"/>
  <c r="E76" i="4"/>
  <c r="E60" i="4"/>
  <c r="E34" i="4"/>
  <c r="BB112" i="4"/>
  <c r="BB228" i="4" s="1"/>
  <c r="BT137" i="4"/>
  <c r="BT229" i="4" s="1"/>
  <c r="BT41" i="4"/>
  <c r="BT222" i="4" s="1"/>
  <c r="W123" i="6" s="1"/>
  <c r="U41" i="4"/>
  <c r="BB41" i="4"/>
  <c r="BB222" i="4" s="1"/>
  <c r="W121" i="6" s="1"/>
  <c r="AM41" i="4"/>
  <c r="BK41" i="4"/>
  <c r="BK222" i="4" s="1"/>
  <c r="W122" i="6" s="1"/>
  <c r="AA41" i="4"/>
  <c r="AA222" i="4" s="1"/>
  <c r="W117" i="6" s="1"/>
  <c r="AS41" i="4"/>
  <c r="AS222" i="4" s="1"/>
  <c r="W120" i="6" s="1"/>
  <c r="O41" i="4"/>
  <c r="O222" i="4" s="1"/>
  <c r="W115" i="6" s="1"/>
  <c r="AG41" i="4"/>
  <c r="AG222" i="4" s="1"/>
  <c r="W118" i="6" s="1"/>
  <c r="CC41" i="4"/>
  <c r="AA137" i="4"/>
  <c r="AA229" i="4" s="1"/>
  <c r="W95" i="6" s="1"/>
  <c r="CC182" i="4"/>
  <c r="CC232" i="4" s="1"/>
  <c r="G232" i="4" s="1"/>
  <c r="BB137" i="4"/>
  <c r="BB229" i="4" s="1"/>
  <c r="W99" i="6" s="1"/>
  <c r="AG80" i="4"/>
  <c r="AG225" i="4" s="1"/>
  <c r="W52" i="6" s="1"/>
  <c r="AG137" i="4"/>
  <c r="AG229" i="4" s="1"/>
  <c r="W96" i="6" s="1"/>
  <c r="J91" i="6"/>
  <c r="J12" i="6"/>
  <c r="O80" i="4"/>
  <c r="O225" i="4" s="1"/>
  <c r="W49" i="6" s="1"/>
  <c r="BB168" i="4"/>
  <c r="BB231" i="4" s="1"/>
  <c r="U222" i="4"/>
  <c r="W116" i="6" s="1"/>
  <c r="AA215" i="4"/>
  <c r="AA233" i="4" s="1"/>
  <c r="AA100" i="4"/>
  <c r="AA227" i="4" s="1"/>
  <c r="BK168" i="4"/>
  <c r="BK231" i="4" s="1"/>
  <c r="U137" i="4"/>
  <c r="U229" i="4" s="1"/>
  <c r="W94" i="6" s="1"/>
  <c r="AG100" i="4"/>
  <c r="AG227" i="4" s="1"/>
  <c r="BB80" i="4"/>
  <c r="BB225" i="4" s="1"/>
  <c r="W55" i="6" s="1"/>
  <c r="AM222" i="4"/>
  <c r="W119" i="6" s="1"/>
  <c r="O215" i="4"/>
  <c r="BT168" i="4"/>
  <c r="BT231" i="4" s="1"/>
  <c r="O150" i="4"/>
  <c r="O230" i="4" s="1"/>
  <c r="AA150" i="4"/>
  <c r="AA230" i="4" s="1"/>
  <c r="AM150" i="4"/>
  <c r="AM230" i="4" s="1"/>
  <c r="BB150" i="4"/>
  <c r="BB230" i="4" s="1"/>
  <c r="BT150" i="4"/>
  <c r="BT230" i="4" s="1"/>
  <c r="O137" i="4"/>
  <c r="O229" i="4" s="1"/>
  <c r="W93" i="6" s="1"/>
  <c r="CC137" i="4"/>
  <c r="CC229" i="4" s="1"/>
  <c r="W102" i="6" s="1"/>
  <c r="BT112" i="4"/>
  <c r="BT228" i="4" s="1"/>
  <c r="AM100" i="4"/>
  <c r="AM227" i="4" s="1"/>
  <c r="AS80" i="4"/>
  <c r="AS225" i="4" s="1"/>
  <c r="W54" i="6" s="1"/>
  <c r="BK112" i="4"/>
  <c r="BK228" i="4" s="1"/>
  <c r="BT215" i="4"/>
  <c r="BT233" i="4" s="1"/>
  <c r="AM215" i="4"/>
  <c r="AM233" i="4" s="1"/>
  <c r="BK137" i="4"/>
  <c r="BK229" i="4" s="1"/>
  <c r="W100" i="6" s="1"/>
  <c r="AS100" i="4"/>
  <c r="AS227" i="4" s="1"/>
  <c r="AM80" i="4"/>
  <c r="AM225" i="4" s="1"/>
  <c r="W53" i="6" s="1"/>
  <c r="BB215" i="4"/>
  <c r="BB233" i="4" s="1"/>
  <c r="CC215" i="4"/>
  <c r="CC233" i="4" s="1"/>
  <c r="AS215" i="4"/>
  <c r="AS233" i="4" s="1"/>
  <c r="AG215" i="4"/>
  <c r="AG233" i="4" s="1"/>
  <c r="BK90" i="4"/>
  <c r="BK226" i="4" s="1"/>
  <c r="CC49" i="4"/>
  <c r="CC51" i="4"/>
  <c r="CC223" i="4" s="1"/>
  <c r="G223" i="4" s="1"/>
  <c r="BK215" i="4"/>
  <c r="BK233" i="4" s="1"/>
  <c r="U215" i="4"/>
  <c r="U233" i="4" s="1"/>
  <c r="AS137" i="4"/>
  <c r="AS229" i="4" s="1"/>
  <c r="W98" i="6" s="1"/>
  <c r="BT90" i="4"/>
  <c r="BT226" i="4" s="1"/>
  <c r="AA80" i="4"/>
  <c r="AA225" i="4" s="1"/>
  <c r="W51" i="6" s="1"/>
  <c r="U100" i="4"/>
  <c r="U227" i="4" s="1"/>
  <c r="U150" i="4"/>
  <c r="U230" i="4" s="1"/>
  <c r="AG150" i="4"/>
  <c r="AG230" i="4" s="1"/>
  <c r="AS150" i="4"/>
  <c r="AS230" i="4" s="1"/>
  <c r="BK150" i="4"/>
  <c r="BK230" i="4" s="1"/>
  <c r="AM137" i="4"/>
  <c r="AM229" i="4" s="1"/>
  <c r="W97" i="6" s="1"/>
  <c r="O100" i="4"/>
  <c r="O227" i="4" s="1"/>
  <c r="G227" i="4" s="1"/>
  <c r="U80" i="4"/>
  <c r="U225" i="4" s="1"/>
  <c r="W50" i="6" s="1"/>
  <c r="CC63" i="4"/>
  <c r="CC224" i="4" s="1"/>
  <c r="CC222" i="4"/>
  <c r="W124" i="6" s="1"/>
  <c r="J113" i="6"/>
  <c r="J88" i="6"/>
  <c r="J47" i="6"/>
  <c r="F180" i="4"/>
  <c r="BB49" i="4"/>
  <c r="AS180" i="4"/>
  <c r="U180" i="4"/>
  <c r="CC180" i="4"/>
  <c r="AA180" i="4"/>
  <c r="BT148" i="4"/>
  <c r="AG148" i="4"/>
  <c r="CC135" i="4"/>
  <c r="O135" i="4"/>
  <c r="BT135" i="4"/>
  <c r="O148" i="4"/>
  <c r="AM148" i="4"/>
  <c r="BK135" i="4"/>
  <c r="BB135" i="4"/>
  <c r="AS135" i="4"/>
  <c r="AM180" i="4"/>
  <c r="AS148" i="4"/>
  <c r="BK148" i="4"/>
  <c r="CC148" i="4"/>
  <c r="AM135" i="4"/>
  <c r="BK166" i="4"/>
  <c r="AG135" i="4"/>
  <c r="U148" i="4"/>
  <c r="O213" i="4"/>
  <c r="AA148" i="4"/>
  <c r="AA135" i="4"/>
  <c r="U135" i="4"/>
  <c r="BB148" i="4"/>
  <c r="BT180" i="4"/>
  <c r="BB213" i="4"/>
  <c r="AG213" i="4"/>
  <c r="U213" i="4"/>
  <c r="BB166" i="4"/>
  <c r="BK213" i="4"/>
  <c r="BB180" i="4"/>
  <c r="CC166" i="4"/>
  <c r="AG180" i="4"/>
  <c r="BK180" i="4"/>
  <c r="BT166" i="4"/>
  <c r="O180" i="4"/>
  <c r="AA213" i="4"/>
  <c r="AM213" i="4"/>
  <c r="AS213" i="4"/>
  <c r="BT213" i="4"/>
  <c r="CC213" i="4"/>
  <c r="BH335" i="1"/>
  <c r="BA335" i="1"/>
  <c r="BN335" i="1"/>
  <c r="BN339" i="1" s="1"/>
  <c r="BN365" i="1" s="1"/>
  <c r="G365" i="1" s="1"/>
  <c r="BH336" i="1"/>
  <c r="BN336" i="1" s="1"/>
  <c r="BT336" i="1" s="1"/>
  <c r="BT337" i="1" s="1"/>
  <c r="BA336" i="1"/>
  <c r="BA318" i="1"/>
  <c r="AT335" i="1"/>
  <c r="AT336" i="1"/>
  <c r="N336" i="1"/>
  <c r="BB326" i="1"/>
  <c r="BC326" i="1"/>
  <c r="BD326" i="1"/>
  <c r="BE326" i="1"/>
  <c r="BF326" i="1"/>
  <c r="BG326" i="1"/>
  <c r="BI326" i="1"/>
  <c r="BJ326" i="1"/>
  <c r="BK326" i="1"/>
  <c r="BL326" i="1"/>
  <c r="BM326" i="1"/>
  <c r="AO326" i="1"/>
  <c r="AP326" i="1"/>
  <c r="AQ326" i="1"/>
  <c r="AR326" i="1"/>
  <c r="AS326" i="1"/>
  <c r="AU326" i="1"/>
  <c r="AV326" i="1"/>
  <c r="AW326" i="1"/>
  <c r="AX326" i="1"/>
  <c r="AY326" i="1"/>
  <c r="AZ326" i="1"/>
  <c r="Z326" i="1"/>
  <c r="AA326" i="1"/>
  <c r="AB326" i="1"/>
  <c r="AD326" i="1"/>
  <c r="AE326" i="1"/>
  <c r="AF326" i="1"/>
  <c r="AG326" i="1"/>
  <c r="AI326" i="1"/>
  <c r="AJ326" i="1"/>
  <c r="AK326" i="1"/>
  <c r="AL326" i="1"/>
  <c r="AN326" i="1"/>
  <c r="Q326" i="1"/>
  <c r="R326" i="1"/>
  <c r="T326" i="1"/>
  <c r="U326" i="1"/>
  <c r="V326" i="1"/>
  <c r="W326" i="1"/>
  <c r="Y326" i="1"/>
  <c r="K326" i="1"/>
  <c r="L326" i="1"/>
  <c r="M326" i="1"/>
  <c r="O326" i="1"/>
  <c r="P326" i="1"/>
  <c r="J326" i="1"/>
  <c r="AT319" i="1"/>
  <c r="AT325" i="1"/>
  <c r="AT324" i="1"/>
  <c r="AT323" i="1"/>
  <c r="AT322" i="1"/>
  <c r="AT321" i="1"/>
  <c r="AT320" i="1"/>
  <c r="AT318" i="1"/>
  <c r="BA319" i="1"/>
  <c r="BA320" i="1"/>
  <c r="BA321" i="1"/>
  <c r="BA322" i="1"/>
  <c r="BA323" i="1"/>
  <c r="BA324" i="1"/>
  <c r="BA325" i="1"/>
  <c r="BN318" i="1"/>
  <c r="BH319" i="1"/>
  <c r="BH320" i="1"/>
  <c r="BH321" i="1"/>
  <c r="BH322" i="1"/>
  <c r="BH323" i="1"/>
  <c r="BH324" i="1"/>
  <c r="BH325" i="1"/>
  <c r="BH318" i="1"/>
  <c r="BN319" i="1"/>
  <c r="BN320" i="1"/>
  <c r="BN321" i="1"/>
  <c r="BN322" i="1"/>
  <c r="BN323" i="1"/>
  <c r="BN324" i="1"/>
  <c r="BN325" i="1"/>
  <c r="AM319" i="1"/>
  <c r="AM320" i="1"/>
  <c r="AM321" i="1"/>
  <c r="AM322" i="1"/>
  <c r="AM323" i="1"/>
  <c r="AM324" i="1"/>
  <c r="AM325" i="1"/>
  <c r="AH319" i="1"/>
  <c r="AH320" i="1"/>
  <c r="AH321" i="1"/>
  <c r="AH322" i="1"/>
  <c r="AH323" i="1"/>
  <c r="AH324" i="1"/>
  <c r="AH325" i="1"/>
  <c r="AC319" i="1"/>
  <c r="AC320" i="1"/>
  <c r="AC321" i="1"/>
  <c r="AC322" i="1"/>
  <c r="AC323" i="1"/>
  <c r="AC324" i="1"/>
  <c r="AC325" i="1"/>
  <c r="X319" i="1"/>
  <c r="X320" i="1"/>
  <c r="X321" i="1"/>
  <c r="X322" i="1"/>
  <c r="X323" i="1"/>
  <c r="X324" i="1"/>
  <c r="X325" i="1"/>
  <c r="S319" i="1"/>
  <c r="S320" i="1"/>
  <c r="S321" i="1"/>
  <c r="S322" i="1"/>
  <c r="S323" i="1"/>
  <c r="S324" i="1"/>
  <c r="S325" i="1"/>
  <c r="N319" i="1"/>
  <c r="N320" i="1"/>
  <c r="N321" i="1"/>
  <c r="N322" i="1"/>
  <c r="N323" i="1"/>
  <c r="N324" i="1"/>
  <c r="N325" i="1"/>
  <c r="BH300" i="1"/>
  <c r="BH311" i="1" s="1"/>
  <c r="BH363" i="1" s="1"/>
  <c r="BH301" i="1"/>
  <c r="BH302" i="1"/>
  <c r="BH303" i="1"/>
  <c r="BH304" i="1"/>
  <c r="BH308" i="1"/>
  <c r="BH299" i="1"/>
  <c r="BA299" i="1"/>
  <c r="BA300" i="1"/>
  <c r="BA301" i="1"/>
  <c r="BA302" i="1"/>
  <c r="BA303" i="1"/>
  <c r="BA304" i="1"/>
  <c r="BA308" i="1"/>
  <c r="AT300" i="1"/>
  <c r="AT301" i="1"/>
  <c r="AT302" i="1"/>
  <c r="AT303" i="1"/>
  <c r="AT304" i="1"/>
  <c r="AT308" i="1"/>
  <c r="AT299" i="1"/>
  <c r="AM300" i="1"/>
  <c r="AM301" i="1"/>
  <c r="AM302" i="1"/>
  <c r="AM303" i="1"/>
  <c r="AM304" i="1"/>
  <c r="AM308" i="1"/>
  <c r="AH300" i="1"/>
  <c r="AH301" i="1"/>
  <c r="AH302" i="1"/>
  <c r="AH303" i="1"/>
  <c r="AH304" i="1"/>
  <c r="AH308" i="1"/>
  <c r="X300" i="1"/>
  <c r="X301" i="1"/>
  <c r="X302" i="1"/>
  <c r="X303" i="1"/>
  <c r="X304" i="1"/>
  <c r="X308" i="1"/>
  <c r="AC300" i="1"/>
  <c r="AC301" i="1"/>
  <c r="AC302" i="1"/>
  <c r="AC303" i="1"/>
  <c r="AC304" i="1"/>
  <c r="AC308" i="1"/>
  <c r="S300" i="1"/>
  <c r="S301" i="1"/>
  <c r="S302" i="1"/>
  <c r="S303" i="1"/>
  <c r="S304" i="1"/>
  <c r="S308" i="1"/>
  <c r="N300" i="1"/>
  <c r="N301" i="1"/>
  <c r="N302" i="1"/>
  <c r="N303" i="1"/>
  <c r="N304" i="1"/>
  <c r="N308" i="1"/>
  <c r="BN265" i="1"/>
  <c r="BN266" i="1"/>
  <c r="BN267" i="1"/>
  <c r="BN268" i="1"/>
  <c r="BN269" i="1"/>
  <c r="BN271" i="1"/>
  <c r="BN264" i="1"/>
  <c r="BH265" i="1"/>
  <c r="BH266" i="1"/>
  <c r="BH267" i="1"/>
  <c r="BH268" i="1"/>
  <c r="BH269" i="1"/>
  <c r="BH271" i="1"/>
  <c r="BA265" i="1"/>
  <c r="BA266" i="1"/>
  <c r="BA267" i="1"/>
  <c r="BA268" i="1"/>
  <c r="BA269" i="1"/>
  <c r="BA271" i="1"/>
  <c r="BA264" i="1"/>
  <c r="AT265" i="1"/>
  <c r="AT266" i="1"/>
  <c r="AT267" i="1"/>
  <c r="AT268" i="1"/>
  <c r="AT269" i="1"/>
  <c r="AT271" i="1"/>
  <c r="AT264" i="1"/>
  <c r="AM265" i="1"/>
  <c r="AM266" i="1"/>
  <c r="AM267" i="1"/>
  <c r="AM268" i="1"/>
  <c r="AM269" i="1"/>
  <c r="AM271" i="1"/>
  <c r="AH268" i="1"/>
  <c r="AH269" i="1"/>
  <c r="AH271" i="1"/>
  <c r="AC265" i="1"/>
  <c r="AC266" i="1"/>
  <c r="AC267" i="1"/>
  <c r="AC268" i="1"/>
  <c r="AC269" i="1"/>
  <c r="AC271" i="1"/>
  <c r="X265" i="1"/>
  <c r="X266" i="1"/>
  <c r="X267" i="1"/>
  <c r="X268" i="1"/>
  <c r="X269" i="1"/>
  <c r="X271" i="1"/>
  <c r="S265" i="1"/>
  <c r="S266" i="1"/>
  <c r="S267" i="1"/>
  <c r="S268" i="1"/>
  <c r="S269" i="1"/>
  <c r="S271" i="1"/>
  <c r="N265" i="1"/>
  <c r="N266" i="1"/>
  <c r="N267" i="1"/>
  <c r="N268" i="1"/>
  <c r="N269" i="1"/>
  <c r="N271" i="1"/>
  <c r="J272" i="1"/>
  <c r="G224" i="4" l="1"/>
  <c r="W36" i="6"/>
  <c r="W101" i="6"/>
  <c r="J101" i="6" s="1"/>
  <c r="G229" i="4"/>
  <c r="G222" i="4"/>
  <c r="G226" i="4"/>
  <c r="G230" i="4"/>
  <c r="G225" i="4"/>
  <c r="G228" i="4"/>
  <c r="BT311" i="1"/>
  <c r="BT363" i="1" s="1"/>
  <c r="J71" i="6"/>
  <c r="J104" i="6"/>
  <c r="J115" i="6"/>
  <c r="J93" i="6"/>
  <c r="O233" i="4"/>
  <c r="G233" i="4" s="1"/>
  <c r="J109" i="6"/>
  <c r="F135" i="4"/>
  <c r="F98" i="4"/>
  <c r="F78" i="4"/>
  <c r="F213" i="4"/>
  <c r="F39" i="4"/>
  <c r="F148" i="4"/>
  <c r="F88" i="4"/>
  <c r="F110" i="4"/>
  <c r="S274" i="1"/>
  <c r="S360" i="1" s="1"/>
  <c r="J107" i="6"/>
  <c r="BH328" i="1"/>
  <c r="BH364" i="1" s="1"/>
  <c r="BA328" i="1"/>
  <c r="BA364" i="1" s="1"/>
  <c r="X328" i="1"/>
  <c r="X364" i="1" s="1"/>
  <c r="AC274" i="1"/>
  <c r="AC360" i="1" s="1"/>
  <c r="AT274" i="1"/>
  <c r="AT360" i="1" s="1"/>
  <c r="AT328" i="1"/>
  <c r="AT364" i="1" s="1"/>
  <c r="J146" i="6"/>
  <c r="J144" i="6"/>
  <c r="AM274" i="1"/>
  <c r="AM360" i="1" s="1"/>
  <c r="J102" i="6"/>
  <c r="J95" i="6"/>
  <c r="J145" i="6"/>
  <c r="J96" i="6"/>
  <c r="J99" i="6"/>
  <c r="J46" i="6"/>
  <c r="J141" i="6"/>
  <c r="J45" i="6"/>
  <c r="J138" i="6"/>
  <c r="J121" i="6"/>
  <c r="J142" i="6"/>
  <c r="J105" i="6"/>
  <c r="J94" i="6"/>
  <c r="J106" i="6"/>
  <c r="AM234" i="4"/>
  <c r="J53" i="6"/>
  <c r="J36" i="6"/>
  <c r="O234" i="4"/>
  <c r="W148" i="6" s="1"/>
  <c r="J49" i="6"/>
  <c r="U234" i="4"/>
  <c r="J50" i="6"/>
  <c r="J116" i="6"/>
  <c r="AG234" i="4"/>
  <c r="J52" i="6"/>
  <c r="J111" i="6"/>
  <c r="BS234" i="4"/>
  <c r="H156" i="6" s="1"/>
  <c r="J68" i="6"/>
  <c r="AS234" i="4"/>
  <c r="J54" i="6"/>
  <c r="CB234" i="4"/>
  <c r="H158" i="6" s="1"/>
  <c r="I158" i="6" s="1"/>
  <c r="J25" i="6"/>
  <c r="AA234" i="4"/>
  <c r="J51" i="6"/>
  <c r="BB234" i="4"/>
  <c r="J55" i="6"/>
  <c r="J135" i="6"/>
  <c r="BN328" i="1"/>
  <c r="BN364" i="1" s="1"/>
  <c r="S328" i="1"/>
  <c r="S364" i="1" s="1"/>
  <c r="H212" i="5"/>
  <c r="BH274" i="1"/>
  <c r="BH360" i="1" s="1"/>
  <c r="BN311" i="1"/>
  <c r="BN363" i="1" s="1"/>
  <c r="BN274" i="1"/>
  <c r="BN360" i="1" s="1"/>
  <c r="AM328" i="1"/>
  <c r="AM364" i="1" s="1"/>
  <c r="N274" i="1"/>
  <c r="N360" i="1" s="1"/>
  <c r="AH328" i="1"/>
  <c r="AH364" i="1" s="1"/>
  <c r="BA274" i="1"/>
  <c r="BA360" i="1" s="1"/>
  <c r="AT311" i="1"/>
  <c r="AT363" i="1" s="1"/>
  <c r="AC328" i="1"/>
  <c r="AC364" i="1" s="1"/>
  <c r="X311" i="1"/>
  <c r="X363" i="1" s="1"/>
  <c r="BA311" i="1"/>
  <c r="BA363" i="1" s="1"/>
  <c r="AC311" i="1"/>
  <c r="AC363" i="1" s="1"/>
  <c r="S311" i="1"/>
  <c r="S363" i="1" s="1"/>
  <c r="AM311" i="1"/>
  <c r="AM363" i="1" s="1"/>
  <c r="X274" i="1"/>
  <c r="X360" i="1" s="1"/>
  <c r="N311" i="1"/>
  <c r="N363" i="1" s="1"/>
  <c r="AH311" i="1"/>
  <c r="AH363" i="1" s="1"/>
  <c r="N328" i="1"/>
  <c r="N364" i="1" s="1"/>
  <c r="J140" i="6"/>
  <c r="J44" i="6"/>
  <c r="J67" i="6"/>
  <c r="J76" i="6"/>
  <c r="J74" i="6"/>
  <c r="J124" i="6"/>
  <c r="J72" i="6"/>
  <c r="J90" i="6"/>
  <c r="J110" i="6"/>
  <c r="J123" i="6"/>
  <c r="J89" i="6"/>
  <c r="J143" i="6"/>
  <c r="J139" i="6"/>
  <c r="J119" i="6"/>
  <c r="J120" i="6"/>
  <c r="J117" i="6"/>
  <c r="J97" i="6"/>
  <c r="J73" i="6"/>
  <c r="J98" i="6"/>
  <c r="J122" i="6"/>
  <c r="J75" i="6"/>
  <c r="J100" i="6"/>
  <c r="J112" i="6"/>
  <c r="J118" i="6"/>
  <c r="J108" i="6"/>
  <c r="BT309" i="1"/>
  <c r="BA326" i="1"/>
  <c r="AT326" i="1"/>
  <c r="BN326" i="1"/>
  <c r="AH326" i="1"/>
  <c r="BH326" i="1"/>
  <c r="AW110" i="4"/>
  <c r="AX110" i="4"/>
  <c r="AY110" i="4"/>
  <c r="AZ110" i="4"/>
  <c r="BA110" i="4"/>
  <c r="BB110" i="4"/>
  <c r="BC110" i="4"/>
  <c r="BD110" i="4"/>
  <c r="BE110" i="4"/>
  <c r="BF110" i="4"/>
  <c r="BG110" i="4"/>
  <c r="BH110" i="4"/>
  <c r="BI110" i="4"/>
  <c r="BJ110" i="4"/>
  <c r="BL110" i="4"/>
  <c r="BM110" i="4"/>
  <c r="BN110" i="4"/>
  <c r="BO110" i="4"/>
  <c r="BP110" i="4"/>
  <c r="BQ110" i="4"/>
  <c r="BR110" i="4"/>
  <c r="BS110" i="4"/>
  <c r="BT110" i="4"/>
  <c r="BU110" i="4"/>
  <c r="BV110" i="4"/>
  <c r="BW110" i="4"/>
  <c r="BX110" i="4"/>
  <c r="BY110" i="4"/>
  <c r="BZ110" i="4"/>
  <c r="CA110" i="4"/>
  <c r="CB110" i="4"/>
  <c r="CC110" i="4"/>
  <c r="K98" i="4"/>
  <c r="L98" i="4"/>
  <c r="M98" i="4"/>
  <c r="N98" i="4"/>
  <c r="O98" i="4"/>
  <c r="P98" i="4"/>
  <c r="Q98" i="4"/>
  <c r="R98" i="4"/>
  <c r="S98" i="4"/>
  <c r="T98" i="4"/>
  <c r="U98" i="4"/>
  <c r="V98" i="4"/>
  <c r="W98" i="4"/>
  <c r="X98" i="4"/>
  <c r="Y98" i="4"/>
  <c r="Z98" i="4"/>
  <c r="AA98" i="4"/>
  <c r="AB98" i="4"/>
  <c r="AC98" i="4"/>
  <c r="AD98" i="4"/>
  <c r="AE98" i="4"/>
  <c r="AF98" i="4"/>
  <c r="AG98" i="4"/>
  <c r="AH98" i="4"/>
  <c r="AI98" i="4"/>
  <c r="AJ98" i="4"/>
  <c r="AK98" i="4"/>
  <c r="AL98" i="4"/>
  <c r="AM98" i="4"/>
  <c r="AN98" i="4"/>
  <c r="AO98" i="4"/>
  <c r="AP98" i="4"/>
  <c r="AQ98" i="4"/>
  <c r="AR98" i="4"/>
  <c r="AS98" i="4"/>
  <c r="J98" i="4"/>
  <c r="AJ255" i="1"/>
  <c r="AK255" i="1"/>
  <c r="AL255" i="1"/>
  <c r="AI255" i="1"/>
  <c r="AG255" i="1"/>
  <c r="AF255" i="1"/>
  <c r="AE255" i="1"/>
  <c r="AD255" i="1"/>
  <c r="AB255" i="1"/>
  <c r="AA255" i="1"/>
  <c r="Z255" i="1"/>
  <c r="Y255" i="1"/>
  <c r="W255" i="1"/>
  <c r="V255" i="1"/>
  <c r="U255" i="1"/>
  <c r="T255" i="1"/>
  <c r="R255" i="1"/>
  <c r="Q255" i="1"/>
  <c r="P255" i="1"/>
  <c r="O255" i="1"/>
  <c r="M255" i="1"/>
  <c r="L255" i="1"/>
  <c r="K255" i="1"/>
  <c r="J255" i="1"/>
  <c r="J61" i="4"/>
  <c r="AM254" i="1"/>
  <c r="AM255" i="1" s="1"/>
  <c r="AH254" i="1"/>
  <c r="AH255" i="1" s="1"/>
  <c r="AC254" i="1"/>
  <c r="AC255" i="1" s="1"/>
  <c r="X254" i="1"/>
  <c r="X255" i="1" s="1"/>
  <c r="S254" i="1"/>
  <c r="S255" i="1" s="1"/>
  <c r="N254" i="1"/>
  <c r="S240" i="1"/>
  <c r="S241" i="1"/>
  <c r="S242" i="1"/>
  <c r="S244" i="1"/>
  <c r="X240" i="1"/>
  <c r="X241" i="1"/>
  <c r="X242" i="1"/>
  <c r="X244" i="1"/>
  <c r="AC240" i="1"/>
  <c r="AC241" i="1"/>
  <c r="AC242" i="1"/>
  <c r="AC244" i="1"/>
  <c r="AH240" i="1"/>
  <c r="AH241" i="1"/>
  <c r="AH242" i="1"/>
  <c r="AH244" i="1"/>
  <c r="AT240" i="1"/>
  <c r="AT241" i="1"/>
  <c r="AT242" i="1"/>
  <c r="AT244" i="1"/>
  <c r="AT239" i="1"/>
  <c r="AM240" i="1"/>
  <c r="AM241" i="1"/>
  <c r="AM242" i="1"/>
  <c r="AM244" i="1"/>
  <c r="BA240" i="1"/>
  <c r="BA241" i="1"/>
  <c r="BA242" i="1"/>
  <c r="BA244" i="1"/>
  <c r="BA239" i="1"/>
  <c r="K245" i="1"/>
  <c r="L245" i="1"/>
  <c r="M245" i="1"/>
  <c r="O245" i="1"/>
  <c r="P245" i="1"/>
  <c r="Q245" i="1"/>
  <c r="R245" i="1"/>
  <c r="T245" i="1"/>
  <c r="U245" i="1"/>
  <c r="V245" i="1"/>
  <c r="W245" i="1"/>
  <c r="Y245" i="1"/>
  <c r="Z245" i="1"/>
  <c r="AA245" i="1"/>
  <c r="AB245" i="1"/>
  <c r="AD245" i="1"/>
  <c r="AE245" i="1"/>
  <c r="AF245" i="1"/>
  <c r="AG245" i="1"/>
  <c r="AI245" i="1"/>
  <c r="AJ245" i="1"/>
  <c r="AK245" i="1"/>
  <c r="AL245" i="1"/>
  <c r="AN245" i="1"/>
  <c r="AO245" i="1"/>
  <c r="AP245" i="1"/>
  <c r="AQ245" i="1"/>
  <c r="AR245" i="1"/>
  <c r="AS245" i="1"/>
  <c r="AU245" i="1"/>
  <c r="AV245" i="1"/>
  <c r="AW245" i="1"/>
  <c r="AX245" i="1"/>
  <c r="AY245" i="1"/>
  <c r="AZ245" i="1"/>
  <c r="BB245" i="1"/>
  <c r="BC245" i="1"/>
  <c r="BD245" i="1"/>
  <c r="BE245" i="1"/>
  <c r="BF245" i="1"/>
  <c r="BG245" i="1"/>
  <c r="BI245" i="1"/>
  <c r="BJ245" i="1"/>
  <c r="BK245" i="1"/>
  <c r="BL245" i="1"/>
  <c r="BM245" i="1"/>
  <c r="N240" i="1"/>
  <c r="N241" i="1"/>
  <c r="N242" i="1"/>
  <c r="N244" i="1"/>
  <c r="N204" i="1"/>
  <c r="N205" i="1"/>
  <c r="N206" i="1"/>
  <c r="N207" i="1"/>
  <c r="N208" i="1"/>
  <c r="N209" i="1"/>
  <c r="N210" i="1"/>
  <c r="N211" i="1"/>
  <c r="N212" i="1"/>
  <c r="N213" i="1"/>
  <c r="N214" i="1"/>
  <c r="N216" i="1"/>
  <c r="N217" i="1"/>
  <c r="N218" i="1"/>
  <c r="N219" i="1"/>
  <c r="N220" i="1"/>
  <c r="N221" i="1"/>
  <c r="N222" i="1"/>
  <c r="N223" i="1"/>
  <c r="N225" i="1"/>
  <c r="N226" i="1"/>
  <c r="S204" i="1"/>
  <c r="S205" i="1"/>
  <c r="S206" i="1"/>
  <c r="S207" i="1"/>
  <c r="S208" i="1"/>
  <c r="S209" i="1"/>
  <c r="S210" i="1"/>
  <c r="S211" i="1"/>
  <c r="S212" i="1"/>
  <c r="S213" i="1"/>
  <c r="S214" i="1"/>
  <c r="S216" i="1"/>
  <c r="S217" i="1"/>
  <c r="S218" i="1"/>
  <c r="S219" i="1"/>
  <c r="S220" i="1"/>
  <c r="S221" i="1"/>
  <c r="S222" i="1"/>
  <c r="S223" i="1"/>
  <c r="S225" i="1"/>
  <c r="S226" i="1"/>
  <c r="X204" i="1"/>
  <c r="X205" i="1"/>
  <c r="X206" i="1"/>
  <c r="X207" i="1"/>
  <c r="X208" i="1"/>
  <c r="X209" i="1"/>
  <c r="X210" i="1"/>
  <c r="X211" i="1"/>
  <c r="X212" i="1"/>
  <c r="X213" i="1"/>
  <c r="X214" i="1"/>
  <c r="X216" i="1"/>
  <c r="X217" i="1"/>
  <c r="X218" i="1"/>
  <c r="X219" i="1"/>
  <c r="X220" i="1"/>
  <c r="X221" i="1"/>
  <c r="X222" i="1"/>
  <c r="X223" i="1"/>
  <c r="X225" i="1"/>
  <c r="X226" i="1"/>
  <c r="AC204" i="1"/>
  <c r="AC205" i="1"/>
  <c r="AC206" i="1"/>
  <c r="AC207" i="1"/>
  <c r="AC208" i="1"/>
  <c r="AC209" i="1"/>
  <c r="AC210" i="1"/>
  <c r="AC211" i="1"/>
  <c r="AC212" i="1"/>
  <c r="AC213" i="1"/>
  <c r="AC214" i="1"/>
  <c r="AC216" i="1"/>
  <c r="AC217" i="1"/>
  <c r="AC218" i="1"/>
  <c r="AC219" i="1"/>
  <c r="AC220" i="1"/>
  <c r="AC221" i="1"/>
  <c r="AC222" i="1"/>
  <c r="AC223" i="1"/>
  <c r="AC225" i="1"/>
  <c r="AC226" i="1"/>
  <c r="AH204" i="1"/>
  <c r="AH205" i="1"/>
  <c r="AH206" i="1"/>
  <c r="AH207" i="1"/>
  <c r="AH208" i="1"/>
  <c r="AH209" i="1"/>
  <c r="AH210" i="1"/>
  <c r="AH211" i="1"/>
  <c r="AH212" i="1"/>
  <c r="AH213" i="1"/>
  <c r="AH214" i="1"/>
  <c r="AH216" i="1"/>
  <c r="AH217" i="1"/>
  <c r="AH218" i="1"/>
  <c r="AH219" i="1"/>
  <c r="AH220" i="1"/>
  <c r="AH221" i="1"/>
  <c r="AH222" i="1"/>
  <c r="AH223" i="1"/>
  <c r="AH225" i="1"/>
  <c r="AH226" i="1"/>
  <c r="AM204" i="1"/>
  <c r="AM205" i="1"/>
  <c r="AM206" i="1"/>
  <c r="AM207" i="1"/>
  <c r="AM208" i="1"/>
  <c r="AM209" i="1"/>
  <c r="AM210" i="1"/>
  <c r="AM211" i="1"/>
  <c r="AM212" i="1"/>
  <c r="AM213" i="1"/>
  <c r="AM214" i="1"/>
  <c r="AM216" i="1"/>
  <c r="AM217" i="1"/>
  <c r="AM218" i="1"/>
  <c r="AM219" i="1"/>
  <c r="AM220" i="1"/>
  <c r="AM221" i="1"/>
  <c r="AM222" i="1"/>
  <c r="AM223" i="1"/>
  <c r="AM225" i="1"/>
  <c r="AM226" i="1"/>
  <c r="AT204" i="1"/>
  <c r="AT205" i="1"/>
  <c r="AT206" i="1"/>
  <c r="AT207" i="1"/>
  <c r="AT208" i="1"/>
  <c r="AT209" i="1"/>
  <c r="AT210" i="1"/>
  <c r="AT211" i="1"/>
  <c r="AT212" i="1"/>
  <c r="AT213" i="1"/>
  <c r="AT214" i="1"/>
  <c r="AT216" i="1"/>
  <c r="AT217" i="1"/>
  <c r="AT218" i="1"/>
  <c r="AT219" i="1"/>
  <c r="AT220" i="1"/>
  <c r="AT221" i="1"/>
  <c r="AT222" i="1"/>
  <c r="AT223" i="1"/>
  <c r="AT225" i="1"/>
  <c r="AT226" i="1"/>
  <c r="AT203" i="1"/>
  <c r="BA204" i="1"/>
  <c r="BA205" i="1"/>
  <c r="BA206" i="1"/>
  <c r="BA207" i="1"/>
  <c r="BA208" i="1"/>
  <c r="BA209" i="1"/>
  <c r="BA210" i="1"/>
  <c r="BA211" i="1"/>
  <c r="BA212" i="1"/>
  <c r="BA213" i="1"/>
  <c r="BA214" i="1"/>
  <c r="BA216" i="1"/>
  <c r="BA217" i="1"/>
  <c r="BA218" i="1"/>
  <c r="BA219" i="1"/>
  <c r="BA220" i="1"/>
  <c r="BA221" i="1"/>
  <c r="BA222" i="1"/>
  <c r="BA223" i="1"/>
  <c r="BA225" i="1"/>
  <c r="BA226" i="1"/>
  <c r="BA203" i="1"/>
  <c r="BN203" i="1"/>
  <c r="BN204" i="1"/>
  <c r="BN205" i="1"/>
  <c r="BN206" i="1"/>
  <c r="BN207" i="1"/>
  <c r="BN208" i="1"/>
  <c r="BN209" i="1"/>
  <c r="BN210" i="1"/>
  <c r="BN211" i="1"/>
  <c r="BN212" i="1"/>
  <c r="BN213" i="1"/>
  <c r="BN214" i="1"/>
  <c r="BN216" i="1"/>
  <c r="BN217" i="1"/>
  <c r="BN218" i="1"/>
  <c r="BN219" i="1"/>
  <c r="BN220" i="1"/>
  <c r="BN221" i="1"/>
  <c r="BN222" i="1"/>
  <c r="BN223" i="1"/>
  <c r="BN225" i="1"/>
  <c r="BN226" i="1"/>
  <c r="AC188" i="1"/>
  <c r="AC193" i="1"/>
  <c r="AC187" i="1"/>
  <c r="X188" i="1"/>
  <c r="X193" i="1"/>
  <c r="X187" i="1"/>
  <c r="S188" i="1"/>
  <c r="S193" i="1"/>
  <c r="S187" i="1"/>
  <c r="N188" i="1"/>
  <c r="N193" i="1"/>
  <c r="N187" i="1"/>
  <c r="AH188" i="1"/>
  <c r="AH193" i="1"/>
  <c r="AH187" i="1"/>
  <c r="AM188" i="1"/>
  <c r="AM193" i="1"/>
  <c r="AM187" i="1"/>
  <c r="AT188" i="1"/>
  <c r="AT193" i="1"/>
  <c r="AT187" i="1"/>
  <c r="BA193" i="1"/>
  <c r="BA196" i="1" s="1"/>
  <c r="BA356" i="1" s="1"/>
  <c r="H133" i="5" s="1"/>
  <c r="BA188" i="1"/>
  <c r="BA187" i="1"/>
  <c r="BH187" i="1"/>
  <c r="BH188" i="1"/>
  <c r="BH193" i="1"/>
  <c r="BN188" i="1"/>
  <c r="BN193" i="1"/>
  <c r="BN187" i="1"/>
  <c r="K194" i="1"/>
  <c r="L194" i="1"/>
  <c r="M194" i="1"/>
  <c r="O194" i="1"/>
  <c r="P194" i="1"/>
  <c r="Q194" i="1"/>
  <c r="R194" i="1"/>
  <c r="T194" i="1"/>
  <c r="U194" i="1"/>
  <c r="V194" i="1"/>
  <c r="W194" i="1"/>
  <c r="Y194" i="1"/>
  <c r="Z194" i="1"/>
  <c r="AA194" i="1"/>
  <c r="AB194" i="1"/>
  <c r="AD194" i="1"/>
  <c r="AE194" i="1"/>
  <c r="AF194" i="1"/>
  <c r="AG194" i="1"/>
  <c r="AI194" i="1"/>
  <c r="AJ194" i="1"/>
  <c r="AK194" i="1"/>
  <c r="AL194" i="1"/>
  <c r="AN194" i="1"/>
  <c r="AO194" i="1"/>
  <c r="AP194" i="1"/>
  <c r="AQ194" i="1"/>
  <c r="AR194" i="1"/>
  <c r="AS194" i="1"/>
  <c r="AU194" i="1"/>
  <c r="AV194" i="1"/>
  <c r="AW194" i="1"/>
  <c r="AX194" i="1"/>
  <c r="AY194" i="1"/>
  <c r="AZ194" i="1"/>
  <c r="BB194" i="1"/>
  <c r="BC194" i="1"/>
  <c r="BD194" i="1"/>
  <c r="BE194" i="1"/>
  <c r="BF194" i="1"/>
  <c r="BG194" i="1"/>
  <c r="BI194" i="1"/>
  <c r="BJ194" i="1"/>
  <c r="BK194" i="1"/>
  <c r="BL194" i="1"/>
  <c r="BM194" i="1"/>
  <c r="J194" i="1"/>
  <c r="AM165" i="1"/>
  <c r="AM166" i="1"/>
  <c r="AM167" i="1"/>
  <c r="AM168" i="1"/>
  <c r="AM169" i="1"/>
  <c r="AM170" i="1"/>
  <c r="AM171" i="1"/>
  <c r="AM172" i="1"/>
  <c r="AM173" i="1"/>
  <c r="AM174" i="1"/>
  <c r="AM175" i="1"/>
  <c r="AM176" i="1"/>
  <c r="AM177" i="1"/>
  <c r="AM163" i="1"/>
  <c r="AT165" i="1"/>
  <c r="AT166" i="1"/>
  <c r="AT167" i="1"/>
  <c r="AT168" i="1"/>
  <c r="AT169" i="1"/>
  <c r="AT170" i="1"/>
  <c r="AT171" i="1"/>
  <c r="AT172" i="1"/>
  <c r="AT173" i="1"/>
  <c r="AT174" i="1"/>
  <c r="AT175" i="1"/>
  <c r="AT176" i="1"/>
  <c r="AT177" i="1"/>
  <c r="AT163" i="1"/>
  <c r="BA165" i="1"/>
  <c r="BA166" i="1"/>
  <c r="BA167" i="1"/>
  <c r="BA168" i="1"/>
  <c r="BA169" i="1"/>
  <c r="BA170" i="1"/>
  <c r="BA171" i="1"/>
  <c r="BA172" i="1"/>
  <c r="BA173" i="1"/>
  <c r="BA174" i="1"/>
  <c r="BA175" i="1"/>
  <c r="BA176" i="1"/>
  <c r="BA177" i="1"/>
  <c r="BA163" i="1"/>
  <c r="BH177" i="1"/>
  <c r="BH165" i="1"/>
  <c r="BH166" i="1"/>
  <c r="BH167" i="1"/>
  <c r="BH168" i="1"/>
  <c r="BH169" i="1"/>
  <c r="BH170" i="1"/>
  <c r="BH171" i="1"/>
  <c r="BH172" i="1"/>
  <c r="BH173" i="1"/>
  <c r="BH174" i="1"/>
  <c r="BH175" i="1"/>
  <c r="BH176" i="1"/>
  <c r="BH163" i="1"/>
  <c r="BN165" i="1"/>
  <c r="BN166" i="1"/>
  <c r="BN167" i="1"/>
  <c r="BN168" i="1"/>
  <c r="BN169" i="1"/>
  <c r="BN170" i="1"/>
  <c r="BN171" i="1"/>
  <c r="BN172" i="1"/>
  <c r="BN173" i="1"/>
  <c r="BN174" i="1"/>
  <c r="BN175" i="1"/>
  <c r="BN176" i="1"/>
  <c r="BN180" i="1" s="1"/>
  <c r="BN355" i="1" s="1"/>
  <c r="BN177" i="1"/>
  <c r="BN163" i="1"/>
  <c r="K178" i="1"/>
  <c r="L178" i="1"/>
  <c r="M178" i="1"/>
  <c r="O178" i="1"/>
  <c r="P178" i="1"/>
  <c r="Q178" i="1"/>
  <c r="R178" i="1"/>
  <c r="T178" i="1"/>
  <c r="U178" i="1"/>
  <c r="V178" i="1"/>
  <c r="W178" i="1"/>
  <c r="Y178" i="1"/>
  <c r="Z178" i="1"/>
  <c r="AA178" i="1"/>
  <c r="AB178" i="1"/>
  <c r="AD178" i="1"/>
  <c r="AE178" i="1"/>
  <c r="AF178" i="1"/>
  <c r="AG178" i="1"/>
  <c r="AI178" i="1"/>
  <c r="AJ178" i="1"/>
  <c r="AK178" i="1"/>
  <c r="AL178" i="1"/>
  <c r="AN178" i="1"/>
  <c r="AO178" i="1"/>
  <c r="AP178" i="1"/>
  <c r="AQ178" i="1"/>
  <c r="AR178" i="1"/>
  <c r="AS178" i="1"/>
  <c r="AU178" i="1"/>
  <c r="AV178" i="1"/>
  <c r="AW178" i="1"/>
  <c r="AX178" i="1"/>
  <c r="AY178" i="1"/>
  <c r="AZ178" i="1"/>
  <c r="BB178" i="1"/>
  <c r="BC178" i="1"/>
  <c r="BD178" i="1"/>
  <c r="BE178" i="1"/>
  <c r="BF178" i="1"/>
  <c r="BG178" i="1"/>
  <c r="BI178" i="1"/>
  <c r="BJ178" i="1"/>
  <c r="BK178" i="1"/>
  <c r="BL178" i="1"/>
  <c r="BM178" i="1"/>
  <c r="J178" i="1"/>
  <c r="AH165" i="1"/>
  <c r="AH166" i="1"/>
  <c r="AH167" i="1"/>
  <c r="AH168" i="1"/>
  <c r="AH169" i="1"/>
  <c r="AH170" i="1"/>
  <c r="AH171" i="1"/>
  <c r="AH172" i="1"/>
  <c r="AH173" i="1"/>
  <c r="AH174" i="1"/>
  <c r="AH175" i="1"/>
  <c r="AH176" i="1"/>
  <c r="AH177" i="1"/>
  <c r="AH163" i="1"/>
  <c r="AC165" i="1"/>
  <c r="AC166" i="1"/>
  <c r="AC167" i="1"/>
  <c r="AC168" i="1"/>
  <c r="AC169" i="1"/>
  <c r="AC170" i="1"/>
  <c r="AC171" i="1"/>
  <c r="AC172" i="1"/>
  <c r="AC173" i="1"/>
  <c r="AC174" i="1"/>
  <c r="AC175" i="1"/>
  <c r="AC176" i="1"/>
  <c r="AC177" i="1"/>
  <c r="AC163" i="1"/>
  <c r="X163" i="1"/>
  <c r="X165" i="1"/>
  <c r="X166" i="1"/>
  <c r="X167" i="1"/>
  <c r="X168" i="1"/>
  <c r="X169" i="1"/>
  <c r="X170" i="1"/>
  <c r="X171" i="1"/>
  <c r="X172" i="1"/>
  <c r="X173" i="1"/>
  <c r="X174" i="1"/>
  <c r="X175" i="1"/>
  <c r="X176" i="1"/>
  <c r="X177" i="1"/>
  <c r="S163" i="1"/>
  <c r="S165" i="1"/>
  <c r="S166" i="1"/>
  <c r="S167" i="1"/>
  <c r="S168" i="1"/>
  <c r="S169" i="1"/>
  <c r="S170" i="1"/>
  <c r="S171" i="1"/>
  <c r="S172" i="1"/>
  <c r="S173" i="1"/>
  <c r="S174" i="1"/>
  <c r="S175" i="1"/>
  <c r="S176" i="1"/>
  <c r="S177" i="1"/>
  <c r="N165" i="1"/>
  <c r="N166" i="1"/>
  <c r="N167" i="1"/>
  <c r="N168" i="1"/>
  <c r="N169" i="1"/>
  <c r="N170" i="1"/>
  <c r="N171" i="1"/>
  <c r="N172" i="1"/>
  <c r="N173" i="1"/>
  <c r="N174" i="1"/>
  <c r="N175" i="1"/>
  <c r="N176" i="1"/>
  <c r="N177" i="1"/>
  <c r="N163" i="1"/>
  <c r="K272" i="1"/>
  <c r="L272" i="1"/>
  <c r="M272" i="1"/>
  <c r="O272" i="1"/>
  <c r="P272" i="1"/>
  <c r="Q272" i="1"/>
  <c r="R272" i="1"/>
  <c r="T272" i="1"/>
  <c r="U272" i="1"/>
  <c r="V272" i="1"/>
  <c r="W272" i="1"/>
  <c r="Y272" i="1"/>
  <c r="Z272" i="1"/>
  <c r="AA272" i="1"/>
  <c r="AB272" i="1"/>
  <c r="AD272" i="1"/>
  <c r="AE272" i="1"/>
  <c r="AF272" i="1"/>
  <c r="AG272" i="1"/>
  <c r="AI272" i="1"/>
  <c r="AJ272" i="1"/>
  <c r="AK272" i="1"/>
  <c r="AL272" i="1"/>
  <c r="AN272" i="1"/>
  <c r="AO272" i="1"/>
  <c r="AP272" i="1"/>
  <c r="AQ272" i="1"/>
  <c r="AR272" i="1"/>
  <c r="AS272" i="1"/>
  <c r="AT272" i="1"/>
  <c r="AU272" i="1"/>
  <c r="AV272" i="1"/>
  <c r="AW272" i="1"/>
  <c r="AX272" i="1"/>
  <c r="AY272" i="1"/>
  <c r="AZ272" i="1"/>
  <c r="BA272" i="1"/>
  <c r="BB272" i="1"/>
  <c r="BC272" i="1"/>
  <c r="BD272" i="1"/>
  <c r="BE272" i="1"/>
  <c r="BF272" i="1"/>
  <c r="BG272" i="1"/>
  <c r="BI272" i="1"/>
  <c r="BJ272" i="1"/>
  <c r="BK272" i="1"/>
  <c r="BL272" i="1"/>
  <c r="BM272" i="1"/>
  <c r="BN272" i="1"/>
  <c r="K309" i="1"/>
  <c r="L309" i="1"/>
  <c r="M309" i="1"/>
  <c r="O309" i="1"/>
  <c r="P309" i="1"/>
  <c r="Q309" i="1"/>
  <c r="R309" i="1"/>
  <c r="T309" i="1"/>
  <c r="U309" i="1"/>
  <c r="V309" i="1"/>
  <c r="W309" i="1"/>
  <c r="Y309" i="1"/>
  <c r="Z309" i="1"/>
  <c r="AA309" i="1"/>
  <c r="AB309" i="1"/>
  <c r="AD309" i="1"/>
  <c r="AE309" i="1"/>
  <c r="AF309" i="1"/>
  <c r="AG309" i="1"/>
  <c r="AI309" i="1"/>
  <c r="AJ309" i="1"/>
  <c r="AK309" i="1"/>
  <c r="AL309" i="1"/>
  <c r="AN309" i="1"/>
  <c r="AO309" i="1"/>
  <c r="AP309" i="1"/>
  <c r="AQ309" i="1"/>
  <c r="AR309" i="1"/>
  <c r="AS309" i="1"/>
  <c r="AT309" i="1"/>
  <c r="AU309" i="1"/>
  <c r="AV309" i="1"/>
  <c r="AW309" i="1"/>
  <c r="AX309" i="1"/>
  <c r="AY309" i="1"/>
  <c r="AZ309" i="1"/>
  <c r="BA309" i="1"/>
  <c r="BB309" i="1"/>
  <c r="BC309" i="1"/>
  <c r="BD309" i="1"/>
  <c r="BE309" i="1"/>
  <c r="BF309" i="1"/>
  <c r="BG309" i="1"/>
  <c r="BH309" i="1"/>
  <c r="BI309" i="1"/>
  <c r="BJ309" i="1"/>
  <c r="BK309" i="1"/>
  <c r="BL309" i="1"/>
  <c r="BM309" i="1"/>
  <c r="K337" i="1"/>
  <c r="L337" i="1"/>
  <c r="M337" i="1"/>
  <c r="O337" i="1"/>
  <c r="P337" i="1"/>
  <c r="Q337" i="1"/>
  <c r="R337" i="1"/>
  <c r="T337" i="1"/>
  <c r="U337" i="1"/>
  <c r="V337" i="1"/>
  <c r="W337" i="1"/>
  <c r="Y337" i="1"/>
  <c r="Z337" i="1"/>
  <c r="AA337" i="1"/>
  <c r="AB337" i="1"/>
  <c r="AD337" i="1"/>
  <c r="AE337" i="1"/>
  <c r="AF337" i="1"/>
  <c r="AG337" i="1"/>
  <c r="AI337" i="1"/>
  <c r="AJ337" i="1"/>
  <c r="AK337" i="1"/>
  <c r="AL337" i="1"/>
  <c r="AN337" i="1"/>
  <c r="AO337" i="1"/>
  <c r="AP337" i="1"/>
  <c r="AQ337" i="1"/>
  <c r="AR337" i="1"/>
  <c r="AS337" i="1"/>
  <c r="AT337" i="1"/>
  <c r="AU337" i="1"/>
  <c r="AV337" i="1"/>
  <c r="AW337" i="1"/>
  <c r="AX337" i="1"/>
  <c r="AY337" i="1"/>
  <c r="AZ337" i="1"/>
  <c r="BA337" i="1"/>
  <c r="BB337" i="1"/>
  <c r="BC337" i="1"/>
  <c r="BD337" i="1"/>
  <c r="BE337" i="1"/>
  <c r="BF337" i="1"/>
  <c r="BG337" i="1"/>
  <c r="BH337" i="1"/>
  <c r="BI337" i="1"/>
  <c r="BJ337" i="1"/>
  <c r="BK337" i="1"/>
  <c r="BL337" i="1"/>
  <c r="BM337" i="1"/>
  <c r="BN337" i="1"/>
  <c r="J337" i="1"/>
  <c r="X150" i="1"/>
  <c r="X151" i="1"/>
  <c r="X152" i="1"/>
  <c r="X153" i="1"/>
  <c r="X149" i="1"/>
  <c r="S150" i="1"/>
  <c r="S151" i="1"/>
  <c r="S152" i="1"/>
  <c r="S153" i="1"/>
  <c r="S149" i="1"/>
  <c r="N150" i="1"/>
  <c r="N151" i="1"/>
  <c r="N152" i="1"/>
  <c r="N153" i="1"/>
  <c r="N149" i="1"/>
  <c r="AC150" i="1"/>
  <c r="AC151" i="1"/>
  <c r="AC152" i="1"/>
  <c r="AC153" i="1"/>
  <c r="AC149" i="1"/>
  <c r="AH150" i="1"/>
  <c r="AH151" i="1"/>
  <c r="AH152" i="1"/>
  <c r="AH153" i="1"/>
  <c r="AH149" i="1"/>
  <c r="AM150" i="1"/>
  <c r="AM151" i="1"/>
  <c r="AM152" i="1"/>
  <c r="AM153" i="1"/>
  <c r="AM149" i="1"/>
  <c r="AT150" i="1"/>
  <c r="AT151" i="1"/>
  <c r="AT152" i="1"/>
  <c r="AT153" i="1"/>
  <c r="AT149" i="1"/>
  <c r="BA150" i="1"/>
  <c r="BA151" i="1"/>
  <c r="BA152" i="1"/>
  <c r="BA153" i="1"/>
  <c r="BA149" i="1"/>
  <c r="BN149" i="1"/>
  <c r="BN150" i="1"/>
  <c r="BN151" i="1"/>
  <c r="BN152" i="1"/>
  <c r="BN153" i="1"/>
  <c r="K154" i="1"/>
  <c r="L154" i="1"/>
  <c r="M154" i="1"/>
  <c r="O154" i="1"/>
  <c r="P154" i="1"/>
  <c r="Q154" i="1"/>
  <c r="R154" i="1"/>
  <c r="T154" i="1"/>
  <c r="U154" i="1"/>
  <c r="V154" i="1"/>
  <c r="W154" i="1"/>
  <c r="Y154" i="1"/>
  <c r="Z154" i="1"/>
  <c r="AA154" i="1"/>
  <c r="AB154" i="1"/>
  <c r="AD154" i="1"/>
  <c r="AE154" i="1"/>
  <c r="AF154" i="1"/>
  <c r="AG154" i="1"/>
  <c r="AI154" i="1"/>
  <c r="AJ154" i="1"/>
  <c r="AK154" i="1"/>
  <c r="AL154" i="1"/>
  <c r="AN154" i="1"/>
  <c r="AO154" i="1"/>
  <c r="AP154" i="1"/>
  <c r="AQ154" i="1"/>
  <c r="AR154" i="1"/>
  <c r="AS154" i="1"/>
  <c r="AU154" i="1"/>
  <c r="AV154" i="1"/>
  <c r="AW154" i="1"/>
  <c r="AX154" i="1"/>
  <c r="AY154" i="1"/>
  <c r="AZ154" i="1"/>
  <c r="BB154" i="1"/>
  <c r="BC154" i="1"/>
  <c r="BD154" i="1"/>
  <c r="BE154" i="1"/>
  <c r="BF154" i="1"/>
  <c r="BG154" i="1"/>
  <c r="BI154" i="1"/>
  <c r="BJ154" i="1"/>
  <c r="BK154" i="1"/>
  <c r="BL154" i="1"/>
  <c r="BM154" i="1"/>
  <c r="J154" i="1"/>
  <c r="S126" i="1"/>
  <c r="S127" i="1"/>
  <c r="S128" i="1"/>
  <c r="S129" i="1"/>
  <c r="S130" i="1"/>
  <c r="S131" i="1"/>
  <c r="S132" i="1"/>
  <c r="S133" i="1"/>
  <c r="S134" i="1"/>
  <c r="S135" i="1"/>
  <c r="S136" i="1"/>
  <c r="S137" i="1"/>
  <c r="S138" i="1"/>
  <c r="S139" i="1"/>
  <c r="S125" i="1"/>
  <c r="X126" i="1"/>
  <c r="X127" i="1"/>
  <c r="X128" i="1"/>
  <c r="X129" i="1"/>
  <c r="X130" i="1"/>
  <c r="X131" i="1"/>
  <c r="X132" i="1"/>
  <c r="X133" i="1"/>
  <c r="X134" i="1"/>
  <c r="X135" i="1"/>
  <c r="X136" i="1"/>
  <c r="X137" i="1"/>
  <c r="X138" i="1"/>
  <c r="X139" i="1"/>
  <c r="X125" i="1"/>
  <c r="AC126" i="1"/>
  <c r="AC127" i="1"/>
  <c r="AC128" i="1"/>
  <c r="AC129" i="1"/>
  <c r="AC130" i="1"/>
  <c r="AC131" i="1"/>
  <c r="AC132" i="1"/>
  <c r="AC133" i="1"/>
  <c r="AC134" i="1"/>
  <c r="AC135" i="1"/>
  <c r="AC136" i="1"/>
  <c r="AC137" i="1"/>
  <c r="AC138" i="1"/>
  <c r="AC139" i="1"/>
  <c r="AC125" i="1"/>
  <c r="AH126" i="1"/>
  <c r="AH127" i="1"/>
  <c r="AH128" i="1"/>
  <c r="AH129" i="1"/>
  <c r="AH130" i="1"/>
  <c r="AH131" i="1"/>
  <c r="AH132" i="1"/>
  <c r="AH133" i="1"/>
  <c r="AH134" i="1"/>
  <c r="AH135" i="1"/>
  <c r="AH136" i="1"/>
  <c r="AH137" i="1"/>
  <c r="AH138" i="1"/>
  <c r="AH139" i="1"/>
  <c r="AH125" i="1"/>
  <c r="AM126" i="1"/>
  <c r="AM127" i="1"/>
  <c r="AM128" i="1"/>
  <c r="AM129" i="1"/>
  <c r="AM130" i="1"/>
  <c r="AM131" i="1"/>
  <c r="AM132" i="1"/>
  <c r="AM133" i="1"/>
  <c r="AM134" i="1"/>
  <c r="AM135" i="1"/>
  <c r="AM136" i="1"/>
  <c r="AM137" i="1"/>
  <c r="AM138" i="1"/>
  <c r="AM139" i="1"/>
  <c r="AM125" i="1"/>
  <c r="AT126" i="1"/>
  <c r="AT127" i="1"/>
  <c r="AT128" i="1"/>
  <c r="AT129" i="1"/>
  <c r="AT130" i="1"/>
  <c r="AT131" i="1"/>
  <c r="AT132" i="1"/>
  <c r="AT133" i="1"/>
  <c r="AT134" i="1"/>
  <c r="AT135" i="1"/>
  <c r="AT136" i="1"/>
  <c r="AT137" i="1"/>
  <c r="AT138" i="1"/>
  <c r="AT139" i="1"/>
  <c r="AT125" i="1"/>
  <c r="BN126" i="1"/>
  <c r="BN127" i="1"/>
  <c r="BN128" i="1"/>
  <c r="BN129" i="1"/>
  <c r="BN130" i="1"/>
  <c r="BN131" i="1"/>
  <c r="BN132" i="1"/>
  <c r="BN133" i="1"/>
  <c r="BN134" i="1"/>
  <c r="BN135" i="1"/>
  <c r="BN136" i="1"/>
  <c r="BN137" i="1"/>
  <c r="BN138" i="1"/>
  <c r="BN139" i="1"/>
  <c r="BN125" i="1"/>
  <c r="BA126" i="1"/>
  <c r="BA127" i="1"/>
  <c r="BA128" i="1"/>
  <c r="BA129" i="1"/>
  <c r="BA130" i="1"/>
  <c r="BA131" i="1"/>
  <c r="BA132" i="1"/>
  <c r="BA133" i="1"/>
  <c r="BA134" i="1"/>
  <c r="BA135" i="1"/>
  <c r="BA136" i="1"/>
  <c r="BA137" i="1"/>
  <c r="BA138" i="1"/>
  <c r="BA139" i="1"/>
  <c r="BA125" i="1"/>
  <c r="BH126" i="1"/>
  <c r="BH127" i="1"/>
  <c r="BH128" i="1"/>
  <c r="BH129" i="1"/>
  <c r="BH130" i="1"/>
  <c r="BH131" i="1"/>
  <c r="BH132" i="1"/>
  <c r="BH133" i="1"/>
  <c r="BH134" i="1"/>
  <c r="BH135" i="1"/>
  <c r="BH136" i="1"/>
  <c r="BH137" i="1"/>
  <c r="BH138" i="1"/>
  <c r="BH139" i="1"/>
  <c r="BH125" i="1"/>
  <c r="K140" i="1"/>
  <c r="L140" i="1"/>
  <c r="M140" i="1"/>
  <c r="O140" i="1"/>
  <c r="P140" i="1"/>
  <c r="Q140" i="1"/>
  <c r="R140" i="1"/>
  <c r="T140" i="1"/>
  <c r="U140" i="1"/>
  <c r="V140" i="1"/>
  <c r="W140" i="1"/>
  <c r="Y140" i="1"/>
  <c r="Z140" i="1"/>
  <c r="AA140" i="1"/>
  <c r="AB140" i="1"/>
  <c r="AD140" i="1"/>
  <c r="AE140" i="1"/>
  <c r="AF140" i="1"/>
  <c r="AG140" i="1"/>
  <c r="AI140" i="1"/>
  <c r="AJ140" i="1"/>
  <c r="AK140" i="1"/>
  <c r="AL140" i="1"/>
  <c r="AN140" i="1"/>
  <c r="AO140" i="1"/>
  <c r="AP140" i="1"/>
  <c r="AQ140" i="1"/>
  <c r="AR140" i="1"/>
  <c r="AS140" i="1"/>
  <c r="AU140" i="1"/>
  <c r="AV140" i="1"/>
  <c r="AW140" i="1"/>
  <c r="AX140" i="1"/>
  <c r="AY140" i="1"/>
  <c r="AZ140" i="1"/>
  <c r="BB140" i="1"/>
  <c r="BC140" i="1"/>
  <c r="BD140" i="1"/>
  <c r="BE140" i="1"/>
  <c r="BF140" i="1"/>
  <c r="BG140" i="1"/>
  <c r="BI140" i="1"/>
  <c r="BJ140" i="1"/>
  <c r="BK140" i="1"/>
  <c r="BL140" i="1"/>
  <c r="BM140" i="1"/>
  <c r="N126" i="1"/>
  <c r="N127" i="1"/>
  <c r="N128" i="1"/>
  <c r="N129" i="1"/>
  <c r="N130" i="1"/>
  <c r="N131" i="1"/>
  <c r="N132" i="1"/>
  <c r="N133" i="1"/>
  <c r="N134" i="1"/>
  <c r="N135" i="1"/>
  <c r="N136" i="1"/>
  <c r="N137" i="1"/>
  <c r="N138" i="1"/>
  <c r="N139" i="1"/>
  <c r="N125" i="1"/>
  <c r="AP116" i="1"/>
  <c r="AQ116" i="1"/>
  <c r="AR116" i="1"/>
  <c r="AS116" i="1"/>
  <c r="AU116" i="1"/>
  <c r="AV116" i="1"/>
  <c r="AW116" i="1"/>
  <c r="AX116" i="1"/>
  <c r="AY116" i="1"/>
  <c r="AZ116" i="1"/>
  <c r="BB116" i="1"/>
  <c r="BC116" i="1"/>
  <c r="BD116" i="1"/>
  <c r="BE116" i="1"/>
  <c r="BF116" i="1"/>
  <c r="BG116" i="1"/>
  <c r="BI116" i="1"/>
  <c r="BJ116" i="1"/>
  <c r="BK116" i="1"/>
  <c r="BL116" i="1"/>
  <c r="BM116" i="1"/>
  <c r="BN115" i="1"/>
  <c r="BN118" i="1" s="1"/>
  <c r="BN352" i="1" s="1"/>
  <c r="BN113" i="1"/>
  <c r="BH115" i="1"/>
  <c r="BH113" i="1"/>
  <c r="BA115" i="1"/>
  <c r="AT113" i="1"/>
  <c r="AT115" i="1"/>
  <c r="N103" i="1"/>
  <c r="N102" i="1"/>
  <c r="S103" i="1"/>
  <c r="S102" i="1"/>
  <c r="X103" i="1"/>
  <c r="X102" i="1"/>
  <c r="AC103" i="1"/>
  <c r="AC102" i="1"/>
  <c r="AH103" i="1"/>
  <c r="AH102" i="1"/>
  <c r="AM103" i="1"/>
  <c r="AM102" i="1"/>
  <c r="K104" i="1"/>
  <c r="L104" i="1"/>
  <c r="M104" i="1"/>
  <c r="O104" i="1"/>
  <c r="P104" i="1"/>
  <c r="Q104" i="1"/>
  <c r="R104" i="1"/>
  <c r="T104" i="1"/>
  <c r="U104" i="1"/>
  <c r="V104" i="1"/>
  <c r="W104" i="1"/>
  <c r="Y104" i="1"/>
  <c r="Z104" i="1"/>
  <c r="AA104" i="1"/>
  <c r="AB104" i="1"/>
  <c r="AD104" i="1"/>
  <c r="AE104" i="1"/>
  <c r="AF104" i="1"/>
  <c r="AG104" i="1"/>
  <c r="AI104" i="1"/>
  <c r="AJ104" i="1"/>
  <c r="AK104" i="1"/>
  <c r="AL104" i="1"/>
  <c r="J104" i="1"/>
  <c r="AU93" i="1"/>
  <c r="BA92" i="1"/>
  <c r="BA91" i="1"/>
  <c r="BA95" i="1" s="1"/>
  <c r="BA350" i="1" s="1"/>
  <c r="G350" i="1" s="1"/>
  <c r="AT77" i="1"/>
  <c r="AT78" i="1"/>
  <c r="AT79" i="1"/>
  <c r="AT80" i="1"/>
  <c r="AT76" i="1"/>
  <c r="AM77" i="1"/>
  <c r="AM78" i="1"/>
  <c r="AM79" i="1"/>
  <c r="AM80" i="1"/>
  <c r="AM76" i="1"/>
  <c r="AH77" i="1"/>
  <c r="AH78" i="1"/>
  <c r="AH79" i="1"/>
  <c r="AH80" i="1"/>
  <c r="AH76" i="1"/>
  <c r="AC77" i="1"/>
  <c r="AC78" i="1"/>
  <c r="AC79" i="1"/>
  <c r="AC80" i="1"/>
  <c r="X77" i="1"/>
  <c r="X78" i="1"/>
  <c r="X79" i="1"/>
  <c r="X80" i="1"/>
  <c r="X76" i="1"/>
  <c r="S77" i="1"/>
  <c r="S78" i="1"/>
  <c r="S79" i="1"/>
  <c r="S80" i="1"/>
  <c r="AC76" i="1"/>
  <c r="S76" i="1"/>
  <c r="N76" i="1"/>
  <c r="N84" i="1" s="1"/>
  <c r="N349" i="1" s="1"/>
  <c r="N77" i="1"/>
  <c r="N78" i="1"/>
  <c r="N79" i="1"/>
  <c r="N80" i="1"/>
  <c r="X64" i="1"/>
  <c r="X65" i="1"/>
  <c r="X66" i="1"/>
  <c r="X63" i="1"/>
  <c r="AC64" i="1"/>
  <c r="AC65" i="1"/>
  <c r="AC66" i="1"/>
  <c r="AC63" i="1"/>
  <c r="AH64" i="1"/>
  <c r="AH65" i="1"/>
  <c r="AH66" i="1"/>
  <c r="AH63" i="1"/>
  <c r="AM64" i="1"/>
  <c r="AM65" i="1"/>
  <c r="AM66" i="1"/>
  <c r="AM63" i="1"/>
  <c r="AT64" i="1"/>
  <c r="AT65" i="1"/>
  <c r="AT66" i="1"/>
  <c r="AT63" i="1"/>
  <c r="BA64" i="1"/>
  <c r="BA65" i="1"/>
  <c r="BA66" i="1"/>
  <c r="BA63" i="1"/>
  <c r="BH64" i="1"/>
  <c r="BH65" i="1"/>
  <c r="BH66" i="1"/>
  <c r="BH63" i="1"/>
  <c r="BN64" i="1"/>
  <c r="BN65" i="1"/>
  <c r="BN66" i="1"/>
  <c r="BN63" i="1"/>
  <c r="K67" i="1"/>
  <c r="L67" i="1"/>
  <c r="M67" i="1"/>
  <c r="O67" i="1"/>
  <c r="P67" i="1"/>
  <c r="Q67" i="1"/>
  <c r="R67" i="1"/>
  <c r="T67" i="1"/>
  <c r="U67" i="1"/>
  <c r="V67" i="1"/>
  <c r="W67" i="1"/>
  <c r="Y67" i="1"/>
  <c r="Z67" i="1"/>
  <c r="AA67" i="1"/>
  <c r="AB67" i="1"/>
  <c r="AD67" i="1"/>
  <c r="AE67" i="1"/>
  <c r="AF67" i="1"/>
  <c r="AG67" i="1"/>
  <c r="AI67" i="1"/>
  <c r="AJ67" i="1"/>
  <c r="AK67" i="1"/>
  <c r="AL67" i="1"/>
  <c r="AN67" i="1"/>
  <c r="AO67" i="1"/>
  <c r="AP67" i="1"/>
  <c r="AQ67" i="1"/>
  <c r="AR67" i="1"/>
  <c r="AS67" i="1"/>
  <c r="AU67" i="1"/>
  <c r="AV67" i="1"/>
  <c r="AW67" i="1"/>
  <c r="AX67" i="1"/>
  <c r="AY67" i="1"/>
  <c r="AZ67" i="1"/>
  <c r="BB67" i="1"/>
  <c r="BC67" i="1"/>
  <c r="BD67" i="1"/>
  <c r="BE67" i="1"/>
  <c r="BF67" i="1"/>
  <c r="BG67" i="1"/>
  <c r="BI67" i="1"/>
  <c r="BJ67" i="1"/>
  <c r="BK67" i="1"/>
  <c r="BL67" i="1"/>
  <c r="BM67" i="1"/>
  <c r="J67" i="1"/>
  <c r="S64" i="1"/>
  <c r="S65" i="1"/>
  <c r="S66" i="1"/>
  <c r="S63" i="1"/>
  <c r="N64" i="1"/>
  <c r="N65" i="1"/>
  <c r="N66" i="1"/>
  <c r="N63" i="1"/>
  <c r="BN53" i="1"/>
  <c r="BN56" i="1" s="1"/>
  <c r="BN347" i="1" s="1"/>
  <c r="BN52" i="1"/>
  <c r="BH53" i="1"/>
  <c r="BH52" i="1"/>
  <c r="AV54" i="1"/>
  <c r="AW54" i="1"/>
  <c r="AX54" i="1"/>
  <c r="AY54" i="1"/>
  <c r="AZ54" i="1"/>
  <c r="BA54" i="1"/>
  <c r="BB54" i="1"/>
  <c r="BC54" i="1"/>
  <c r="BD54" i="1"/>
  <c r="BE54" i="1"/>
  <c r="BF54" i="1"/>
  <c r="BG54" i="1"/>
  <c r="BI54" i="1"/>
  <c r="BJ54" i="1"/>
  <c r="BK54" i="1"/>
  <c r="BL54" i="1"/>
  <c r="BM54" i="1"/>
  <c r="AU54" i="1"/>
  <c r="AC31" i="1"/>
  <c r="AC32" i="1"/>
  <c r="AC33" i="1"/>
  <c r="AC34" i="1"/>
  <c r="AC35" i="1"/>
  <c r="AC36" i="1"/>
  <c r="AC37" i="1"/>
  <c r="AC38" i="1"/>
  <c r="AC39" i="1"/>
  <c r="AC42" i="1"/>
  <c r="AH31" i="1"/>
  <c r="AH32" i="1"/>
  <c r="AH33" i="1"/>
  <c r="AH34" i="1"/>
  <c r="AH35" i="1"/>
  <c r="AH36" i="1"/>
  <c r="AH37" i="1"/>
  <c r="AH38" i="1"/>
  <c r="AH39" i="1"/>
  <c r="AH42" i="1"/>
  <c r="AM27" i="1"/>
  <c r="AM28" i="1"/>
  <c r="AM29" i="1"/>
  <c r="AM30" i="1"/>
  <c r="AM31" i="1"/>
  <c r="AM32" i="1"/>
  <c r="AM33" i="1"/>
  <c r="AM34" i="1"/>
  <c r="AM35" i="1"/>
  <c r="AM36" i="1"/>
  <c r="AM37" i="1"/>
  <c r="AM38" i="1"/>
  <c r="AM39" i="1"/>
  <c r="AM42" i="1"/>
  <c r="AT26" i="1"/>
  <c r="AT27" i="1"/>
  <c r="AT28" i="1"/>
  <c r="AT29" i="1"/>
  <c r="AT30" i="1"/>
  <c r="AT32" i="1"/>
  <c r="AT33" i="1"/>
  <c r="AT34" i="1"/>
  <c r="AT35" i="1"/>
  <c r="AT36" i="1"/>
  <c r="AT37" i="1"/>
  <c r="AT38" i="1"/>
  <c r="AT39" i="1"/>
  <c r="AT42" i="1"/>
  <c r="BA33" i="1"/>
  <c r="BA34" i="1"/>
  <c r="BA35" i="1"/>
  <c r="BA36" i="1"/>
  <c r="BA37" i="1"/>
  <c r="BA38" i="1"/>
  <c r="BA39" i="1"/>
  <c r="BA42" i="1"/>
  <c r="BA26" i="1"/>
  <c r="BA27" i="1"/>
  <c r="BA28" i="1"/>
  <c r="BA29" i="1"/>
  <c r="BA30" i="1"/>
  <c r="BA31" i="1"/>
  <c r="BH35" i="1"/>
  <c r="BH36" i="1"/>
  <c r="BH37" i="1"/>
  <c r="BH38" i="1"/>
  <c r="BH39" i="1"/>
  <c r="BH42" i="1"/>
  <c r="BH26" i="1"/>
  <c r="BH27" i="1"/>
  <c r="BH28" i="1"/>
  <c r="BH29" i="1"/>
  <c r="BH30" i="1"/>
  <c r="BH31" i="1"/>
  <c r="BH32" i="1"/>
  <c r="BH33" i="1"/>
  <c r="BN27" i="1"/>
  <c r="BN28" i="1"/>
  <c r="BN29" i="1"/>
  <c r="BN30" i="1"/>
  <c r="BN31" i="1"/>
  <c r="BN32" i="1"/>
  <c r="BN33" i="1"/>
  <c r="BN34" i="1"/>
  <c r="BN35" i="1"/>
  <c r="BN36" i="1"/>
  <c r="BN37" i="1"/>
  <c r="BN38" i="1"/>
  <c r="BN39" i="1"/>
  <c r="BN42" i="1"/>
  <c r="BN26" i="1"/>
  <c r="K43" i="1"/>
  <c r="L43" i="1"/>
  <c r="M43" i="1"/>
  <c r="O43" i="1"/>
  <c r="P43" i="1"/>
  <c r="Q43" i="1"/>
  <c r="R43" i="1"/>
  <c r="T43" i="1"/>
  <c r="U43" i="1"/>
  <c r="V43" i="1"/>
  <c r="W43" i="1"/>
  <c r="Y43" i="1"/>
  <c r="Z43" i="1"/>
  <c r="AA43" i="1"/>
  <c r="AB43" i="1"/>
  <c r="AD43" i="1"/>
  <c r="AE43" i="1"/>
  <c r="AF43" i="1"/>
  <c r="AG43" i="1"/>
  <c r="AI43" i="1"/>
  <c r="AJ43" i="1"/>
  <c r="AK43" i="1"/>
  <c r="AL43" i="1"/>
  <c r="AN43" i="1"/>
  <c r="AO43" i="1"/>
  <c r="AP43" i="1"/>
  <c r="AQ43" i="1"/>
  <c r="AR43" i="1"/>
  <c r="AS43" i="1"/>
  <c r="AU43" i="1"/>
  <c r="AV43" i="1"/>
  <c r="AW43" i="1"/>
  <c r="AX43" i="1"/>
  <c r="AY43" i="1"/>
  <c r="AZ43" i="1"/>
  <c r="BB43" i="1"/>
  <c r="BC43" i="1"/>
  <c r="BD43" i="1"/>
  <c r="BE43" i="1"/>
  <c r="BF43" i="1"/>
  <c r="BG43" i="1"/>
  <c r="BI43" i="1"/>
  <c r="BJ43" i="1"/>
  <c r="BK43" i="1"/>
  <c r="BL43" i="1"/>
  <c r="BM43" i="1"/>
  <c r="J43" i="1"/>
  <c r="X31" i="1"/>
  <c r="X32" i="1"/>
  <c r="X33" i="1"/>
  <c r="X34" i="1"/>
  <c r="X35" i="1"/>
  <c r="X36" i="1"/>
  <c r="X37" i="1"/>
  <c r="X38" i="1"/>
  <c r="X39" i="1"/>
  <c r="X42" i="1"/>
  <c r="S31" i="1"/>
  <c r="S32" i="1"/>
  <c r="S33" i="1"/>
  <c r="S34" i="1"/>
  <c r="S35" i="1"/>
  <c r="S36" i="1"/>
  <c r="S37" i="1"/>
  <c r="S38" i="1"/>
  <c r="S39" i="1"/>
  <c r="S42" i="1"/>
  <c r="N27" i="1"/>
  <c r="N28" i="1"/>
  <c r="N29" i="1"/>
  <c r="N30" i="1"/>
  <c r="N31" i="1"/>
  <c r="N32" i="1"/>
  <c r="N33" i="1"/>
  <c r="N34" i="1"/>
  <c r="N35" i="1"/>
  <c r="N36" i="1"/>
  <c r="N37" i="1"/>
  <c r="N38" i="1"/>
  <c r="N39" i="1"/>
  <c r="N42" i="1"/>
  <c r="BH8" i="1"/>
  <c r="BH9" i="1"/>
  <c r="BH10" i="1"/>
  <c r="BH11" i="1"/>
  <c r="BH12" i="1"/>
  <c r="BH13" i="1"/>
  <c r="BH14" i="1"/>
  <c r="BH15" i="1"/>
  <c r="AT14" i="1"/>
  <c r="AT15" i="1"/>
  <c r="AT16" i="1"/>
  <c r="AT8" i="1"/>
  <c r="AT9" i="1"/>
  <c r="AT10" i="1"/>
  <c r="AT11" i="1"/>
  <c r="AT12" i="1"/>
  <c r="AM10" i="1"/>
  <c r="AM11" i="1"/>
  <c r="AM12" i="1"/>
  <c r="AM13" i="1"/>
  <c r="AM14" i="1"/>
  <c r="AM15" i="1"/>
  <c r="AM16" i="1"/>
  <c r="AH13" i="1"/>
  <c r="AH14" i="1"/>
  <c r="AH15" i="1"/>
  <c r="AH16" i="1"/>
  <c r="AC13" i="1"/>
  <c r="AC14" i="1"/>
  <c r="AC15" i="1"/>
  <c r="AC16" i="1"/>
  <c r="X14" i="1"/>
  <c r="X12" i="1"/>
  <c r="X13" i="1"/>
  <c r="X15" i="1"/>
  <c r="X16" i="1"/>
  <c r="S10" i="1"/>
  <c r="S11" i="1"/>
  <c r="S12" i="1"/>
  <c r="S13" i="1"/>
  <c r="S14" i="1"/>
  <c r="S15" i="1"/>
  <c r="S16" i="1"/>
  <c r="K17" i="1"/>
  <c r="L17" i="1"/>
  <c r="M17" i="1"/>
  <c r="O17" i="1"/>
  <c r="P17" i="1"/>
  <c r="Q17" i="1"/>
  <c r="R17" i="1"/>
  <c r="T17" i="1"/>
  <c r="U17" i="1"/>
  <c r="V17" i="1"/>
  <c r="W17" i="1"/>
  <c r="Y17" i="1"/>
  <c r="Z17" i="1"/>
  <c r="AA17" i="1"/>
  <c r="AB17" i="1"/>
  <c r="AD17" i="1"/>
  <c r="AE17" i="1"/>
  <c r="AF17" i="1"/>
  <c r="AG17" i="1"/>
  <c r="AI17" i="1"/>
  <c r="AJ17" i="1"/>
  <c r="AK17" i="1"/>
  <c r="AL17" i="1"/>
  <c r="AN17" i="1"/>
  <c r="AO17" i="1"/>
  <c r="AP17" i="1"/>
  <c r="AQ17" i="1"/>
  <c r="AR17" i="1"/>
  <c r="AS17" i="1"/>
  <c r="AU17" i="1"/>
  <c r="AV17" i="1"/>
  <c r="AW17" i="1"/>
  <c r="AX17" i="1"/>
  <c r="AY17" i="1"/>
  <c r="AZ17" i="1"/>
  <c r="BA17" i="1"/>
  <c r="BB17" i="1"/>
  <c r="BC17" i="1"/>
  <c r="BD17" i="1"/>
  <c r="BE17" i="1"/>
  <c r="BF17" i="1"/>
  <c r="BG17" i="1"/>
  <c r="BI17" i="1"/>
  <c r="BJ17" i="1"/>
  <c r="BK17" i="1"/>
  <c r="BL17" i="1"/>
  <c r="BM17" i="1"/>
  <c r="BN17" i="1"/>
  <c r="N13" i="1"/>
  <c r="N14" i="1"/>
  <c r="N15" i="1"/>
  <c r="N16" i="1"/>
  <c r="W153" i="6" l="1"/>
  <c r="J153" i="6" s="1"/>
  <c r="W149" i="6"/>
  <c r="J149" i="6" s="1"/>
  <c r="W154" i="6"/>
  <c r="J154" i="6" s="1"/>
  <c r="I156" i="6"/>
  <c r="W150" i="6"/>
  <c r="J150" i="6" s="1"/>
  <c r="W151" i="6"/>
  <c r="J151" i="6" s="1"/>
  <c r="W152" i="6"/>
  <c r="J152" i="6" s="1"/>
  <c r="G234" i="4"/>
  <c r="BN232" i="1"/>
  <c r="AT232" i="1"/>
  <c r="AT230" i="1"/>
  <c r="BN230" i="1"/>
  <c r="BA232" i="1"/>
  <c r="BA357" i="1" s="1"/>
  <c r="BA230" i="1"/>
  <c r="G363" i="1"/>
  <c r="G364" i="1"/>
  <c r="J148" i="6"/>
  <c r="H225" i="5"/>
  <c r="H170" i="5"/>
  <c r="H214" i="5"/>
  <c r="J137" i="6"/>
  <c r="BN247" i="1"/>
  <c r="BN358" i="1" s="1"/>
  <c r="F326" i="1"/>
  <c r="AM142" i="1"/>
  <c r="AM353" i="1" s="1"/>
  <c r="BA247" i="1"/>
  <c r="BA358" i="1" s="1"/>
  <c r="H221" i="5"/>
  <c r="BN366" i="1"/>
  <c r="H246" i="5" s="1"/>
  <c r="H25" i="5"/>
  <c r="AT142" i="1"/>
  <c r="AT353" i="1" s="1"/>
  <c r="H219" i="5"/>
  <c r="H216" i="5"/>
  <c r="H215" i="5"/>
  <c r="N366" i="1"/>
  <c r="X142" i="1"/>
  <c r="X353" i="1" s="1"/>
  <c r="H218" i="5"/>
  <c r="H220" i="5"/>
  <c r="H217" i="5"/>
  <c r="AC156" i="1"/>
  <c r="AC354" i="1" s="1"/>
  <c r="AT357" i="1"/>
  <c r="S156" i="1"/>
  <c r="S354" i="1" s="1"/>
  <c r="N180" i="1"/>
  <c r="N355" i="1" s="1"/>
  <c r="AH180" i="1"/>
  <c r="AH355" i="1" s="1"/>
  <c r="AC106" i="1"/>
  <c r="AC351" i="1" s="1"/>
  <c r="H74" i="5" s="1"/>
  <c r="BA142" i="1"/>
  <c r="BA353" i="1" s="1"/>
  <c r="AH156" i="1"/>
  <c r="AH354" i="1" s="1"/>
  <c r="BA180" i="1"/>
  <c r="BA355" i="1" s="1"/>
  <c r="BN357" i="1"/>
  <c r="BH142" i="1"/>
  <c r="BH353" i="1" s="1"/>
  <c r="S142" i="1"/>
  <c r="S353" i="1" s="1"/>
  <c r="BA156" i="1"/>
  <c r="BA354" i="1" s="1"/>
  <c r="AC180" i="1"/>
  <c r="AC355" i="1" s="1"/>
  <c r="BH180" i="1"/>
  <c r="BH355" i="1" s="1"/>
  <c r="AM247" i="1"/>
  <c r="AM358" i="1" s="1"/>
  <c r="X106" i="1"/>
  <c r="X351" i="1" s="1"/>
  <c r="N156" i="1"/>
  <c r="N354" i="1" s="1"/>
  <c r="X180" i="1"/>
  <c r="X355" i="1" s="1"/>
  <c r="AH247" i="1"/>
  <c r="AH358" i="1" s="1"/>
  <c r="X247" i="1"/>
  <c r="X358" i="1" s="1"/>
  <c r="H172" i="5"/>
  <c r="AT118" i="1"/>
  <c r="AT352" i="1" s="1"/>
  <c r="BH118" i="1"/>
  <c r="BH352" i="1" s="1"/>
  <c r="AC142" i="1"/>
  <c r="AC353" i="1" s="1"/>
  <c r="AM156" i="1"/>
  <c r="AM354" i="1" s="1"/>
  <c r="AM106" i="1"/>
  <c r="AM351" i="1" s="1"/>
  <c r="S106" i="1"/>
  <c r="S351" i="1" s="1"/>
  <c r="N142" i="1"/>
  <c r="N353" i="1" s="1"/>
  <c r="BN142" i="1"/>
  <c r="BN353" i="1" s="1"/>
  <c r="AH142" i="1"/>
  <c r="AH353" i="1" s="1"/>
  <c r="X156" i="1"/>
  <c r="X354" i="1" s="1"/>
  <c r="S180" i="1"/>
  <c r="S355" i="1" s="1"/>
  <c r="AM180" i="1"/>
  <c r="AM355" i="1" s="1"/>
  <c r="N247" i="1"/>
  <c r="N358" i="1" s="1"/>
  <c r="BN69" i="1"/>
  <c r="BN348" i="1" s="1"/>
  <c r="G348" i="1" s="1"/>
  <c r="AH106" i="1"/>
  <c r="AH351" i="1" s="1"/>
  <c r="N106" i="1"/>
  <c r="N351" i="1" s="1"/>
  <c r="AT156" i="1"/>
  <c r="AT354" i="1" s="1"/>
  <c r="AT180" i="1"/>
  <c r="AT355" i="1" s="1"/>
  <c r="BN196" i="1"/>
  <c r="BN356" i="1" s="1"/>
  <c r="G356" i="1" s="1"/>
  <c r="AT247" i="1"/>
  <c r="AT358" i="1" s="1"/>
  <c r="AC247" i="1"/>
  <c r="AC358" i="1" s="1"/>
  <c r="S247" i="1"/>
  <c r="S358" i="1" s="1"/>
  <c r="AM84" i="1"/>
  <c r="AM349" i="1" s="1"/>
  <c r="X84" i="1"/>
  <c r="X349" i="1" s="1"/>
  <c r="AH84" i="1"/>
  <c r="AH349" i="1" s="1"/>
  <c r="BN45" i="1"/>
  <c r="BN346" i="1" s="1"/>
  <c r="BH56" i="1"/>
  <c r="BH347" i="1" s="1"/>
  <c r="G347" i="1" s="1"/>
  <c r="S84" i="1"/>
  <c r="S349" i="1" s="1"/>
  <c r="AC84" i="1"/>
  <c r="AC349" i="1" s="1"/>
  <c r="AT84" i="1"/>
  <c r="AT349" i="1" s="1"/>
  <c r="H173" i="5"/>
  <c r="H232" i="5"/>
  <c r="H175" i="5"/>
  <c r="H233" i="5"/>
  <c r="H226" i="5"/>
  <c r="H234" i="5"/>
  <c r="H228" i="5"/>
  <c r="H229" i="5"/>
  <c r="H177" i="5"/>
  <c r="H178" i="5"/>
  <c r="H91" i="5"/>
  <c r="H230" i="5"/>
  <c r="H179" i="5"/>
  <c r="H227" i="5"/>
  <c r="H222" i="5"/>
  <c r="H231" i="5"/>
  <c r="H176" i="5"/>
  <c r="H223" i="5"/>
  <c r="H171" i="5"/>
  <c r="D36" i="5"/>
  <c r="BN309" i="1"/>
  <c r="F194" i="1"/>
  <c r="N255" i="1"/>
  <c r="AT82" i="1"/>
  <c r="AC82" i="1"/>
  <c r="X82" i="1"/>
  <c r="N82" i="1"/>
  <c r="AH82" i="1"/>
  <c r="S82" i="1"/>
  <c r="AM82" i="1"/>
  <c r="BH245" i="1"/>
  <c r="X194" i="1"/>
  <c r="N194" i="1"/>
  <c r="BN245" i="1"/>
  <c r="AC178" i="1"/>
  <c r="S178" i="1"/>
  <c r="X178" i="1"/>
  <c r="BA194" i="1"/>
  <c r="AM194" i="1"/>
  <c r="S194" i="1"/>
  <c r="N178" i="1"/>
  <c r="AH178" i="1"/>
  <c r="BA245" i="1"/>
  <c r="AT178" i="1"/>
  <c r="BN194" i="1"/>
  <c r="BH178" i="1"/>
  <c r="BA178" i="1"/>
  <c r="BN178" i="1"/>
  <c r="AM178" i="1"/>
  <c r="BH194" i="1"/>
  <c r="AC194" i="1"/>
  <c r="AT245" i="1"/>
  <c r="AH194" i="1"/>
  <c r="X154" i="1"/>
  <c r="AC154" i="1"/>
  <c r="AH67" i="1"/>
  <c r="X67" i="1"/>
  <c r="BH116" i="1"/>
  <c r="AH104" i="1"/>
  <c r="AT116" i="1"/>
  <c r="S104" i="1"/>
  <c r="BN116" i="1"/>
  <c r="N140" i="1"/>
  <c r="AM154" i="1"/>
  <c r="S154" i="1"/>
  <c r="N104" i="1"/>
  <c r="BA140" i="1"/>
  <c r="AT140" i="1"/>
  <c r="AM140" i="1"/>
  <c r="S67" i="1"/>
  <c r="AC140" i="1"/>
  <c r="BA154" i="1"/>
  <c r="N154" i="1"/>
  <c r="N67" i="1"/>
  <c r="BN67" i="1"/>
  <c r="S140" i="1"/>
  <c r="BH154" i="1"/>
  <c r="AH154" i="1"/>
  <c r="AT154" i="1"/>
  <c r="BN154" i="1"/>
  <c r="X140" i="1"/>
  <c r="AH140" i="1"/>
  <c r="BH140" i="1"/>
  <c r="X104" i="1"/>
  <c r="AC104" i="1"/>
  <c r="AM104" i="1"/>
  <c r="BN54" i="1"/>
  <c r="AT67" i="1"/>
  <c r="AM67" i="1"/>
  <c r="AC67" i="1"/>
  <c r="BA67" i="1"/>
  <c r="BH67" i="1"/>
  <c r="BH54" i="1"/>
  <c r="BN43" i="1"/>
  <c r="G349" i="1" l="1"/>
  <c r="F245" i="1"/>
  <c r="G351" i="1"/>
  <c r="G358" i="1"/>
  <c r="G355" i="1"/>
  <c r="G354" i="1"/>
  <c r="G353" i="1"/>
  <c r="H236" i="5"/>
  <c r="H88" i="5"/>
  <c r="H38" i="5"/>
  <c r="H93" i="5"/>
  <c r="F178" i="1"/>
  <c r="F104" i="1"/>
  <c r="F93" i="1"/>
  <c r="F154" i="1"/>
  <c r="F140" i="1"/>
  <c r="F309" i="1"/>
  <c r="F82" i="1"/>
  <c r="F54" i="1"/>
  <c r="S366" i="1"/>
  <c r="H237" i="5" s="1"/>
  <c r="H50" i="5"/>
  <c r="AM366" i="1"/>
  <c r="H241" i="5" s="1"/>
  <c r="H54" i="5"/>
  <c r="BH366" i="1"/>
  <c r="H244" i="5" s="1"/>
  <c r="H24" i="5"/>
  <c r="AT366" i="1"/>
  <c r="H242" i="5" s="1"/>
  <c r="H55" i="5"/>
  <c r="AH366" i="1"/>
  <c r="H240" i="5" s="1"/>
  <c r="H53" i="5"/>
  <c r="AC366" i="1"/>
  <c r="H239" i="5" s="1"/>
  <c r="H52" i="5"/>
  <c r="H135" i="5"/>
  <c r="H73" i="5"/>
  <c r="X366" i="1"/>
  <c r="H238" i="5" s="1"/>
  <c r="H51" i="5"/>
  <c r="H72" i="5"/>
  <c r="H154" i="5"/>
  <c r="H71" i="5"/>
  <c r="H76" i="5"/>
  <c r="H36" i="5"/>
  <c r="H42" i="5"/>
  <c r="H75" i="5"/>
  <c r="H101" i="5"/>
  <c r="H90" i="5"/>
  <c r="D35" i="5"/>
  <c r="D33" i="5"/>
  <c r="D34" i="5"/>
  <c r="H143" i="5"/>
  <c r="H149" i="5"/>
  <c r="H109" i="5"/>
  <c r="H40" i="5"/>
  <c r="H124" i="5"/>
  <c r="H151" i="5"/>
  <c r="H110" i="5"/>
  <c r="H155" i="5"/>
  <c r="H95" i="5"/>
  <c r="H153" i="5"/>
  <c r="H99" i="5"/>
  <c r="H148" i="5"/>
  <c r="H96" i="5"/>
  <c r="H97" i="5"/>
  <c r="H157" i="5"/>
  <c r="H46" i="5"/>
  <c r="H45" i="5"/>
  <c r="H144" i="5"/>
  <c r="H146" i="5"/>
  <c r="H43" i="5"/>
  <c r="H41" i="5"/>
  <c r="H111" i="5"/>
  <c r="H44" i="5"/>
  <c r="H47" i="5"/>
  <c r="H106" i="5"/>
  <c r="H104" i="5"/>
  <c r="H94" i="5"/>
  <c r="H105" i="5"/>
  <c r="H39" i="5"/>
  <c r="H113" i="5"/>
  <c r="H102" i="5"/>
  <c r="H107" i="5"/>
  <c r="H150" i="5"/>
  <c r="H49" i="5"/>
  <c r="H108" i="5"/>
  <c r="H67" i="5"/>
  <c r="H100" i="5"/>
  <c r="H98" i="5"/>
  <c r="H152" i="5"/>
  <c r="G35" i="5"/>
  <c r="D29" i="5"/>
  <c r="G28" i="5"/>
  <c r="F31" i="5"/>
  <c r="H35" i="5"/>
  <c r="F34" i="5"/>
  <c r="D31" i="5"/>
  <c r="H29" i="5"/>
  <c r="G32" i="5"/>
  <c r="H28" i="5"/>
  <c r="F35" i="5"/>
  <c r="E32" i="5"/>
  <c r="E31" i="5"/>
  <c r="F33" i="5"/>
  <c r="D30" i="5"/>
  <c r="F30" i="5"/>
  <c r="F32" i="5"/>
  <c r="F29" i="5"/>
  <c r="G29" i="5"/>
  <c r="F36" i="5"/>
  <c r="H34" i="5"/>
  <c r="G33" i="5"/>
  <c r="H30" i="5"/>
  <c r="E29" i="5"/>
  <c r="H31" i="5"/>
  <c r="G31" i="5"/>
  <c r="G36" i="5"/>
  <c r="D32" i="5"/>
  <c r="H32" i="5"/>
  <c r="H33" i="5"/>
  <c r="G30" i="5"/>
  <c r="G34" i="5"/>
  <c r="E30" i="5"/>
  <c r="F28" i="5"/>
  <c r="BK110" i="4"/>
  <c r="BA113" i="1"/>
  <c r="G366" i="1" l="1"/>
  <c r="BA118" i="1"/>
  <c r="BA352" i="1" s="1"/>
  <c r="G352" i="1" s="1"/>
  <c r="E34" i="5"/>
  <c r="E33" i="5"/>
  <c r="E36" i="5"/>
  <c r="E35" i="5"/>
  <c r="BA116" i="1"/>
  <c r="A103" i="1"/>
  <c r="H89" i="5" l="1"/>
  <c r="F116" i="1"/>
  <c r="N264" i="1"/>
  <c r="S264" i="1"/>
  <c r="X264" i="1"/>
  <c r="AC264" i="1"/>
  <c r="AH264" i="1"/>
  <c r="AM264" i="1"/>
  <c r="A190" i="4"/>
  <c r="AS157" i="4"/>
  <c r="AS168" i="4" s="1"/>
  <c r="AS231" i="4" s="1"/>
  <c r="AM157" i="4"/>
  <c r="AM168" i="4" s="1"/>
  <c r="AM231" i="4" s="1"/>
  <c r="AG157" i="4"/>
  <c r="AG168" i="4" s="1"/>
  <c r="AG231" i="4" s="1"/>
  <c r="AA157" i="4"/>
  <c r="U157" i="4"/>
  <c r="O157" i="4"/>
  <c r="A120" i="4"/>
  <c r="A121" i="4" s="1"/>
  <c r="CC88" i="4"/>
  <c r="CB88" i="4"/>
  <c r="CA88" i="4"/>
  <c r="BZ88" i="4"/>
  <c r="BY88" i="4"/>
  <c r="BX88" i="4"/>
  <c r="BW88" i="4"/>
  <c r="BV88" i="4"/>
  <c r="BU88" i="4"/>
  <c r="BT88" i="4"/>
  <c r="BS88" i="4"/>
  <c r="BR88" i="4"/>
  <c r="BQ88" i="4"/>
  <c r="BP88" i="4"/>
  <c r="BO88" i="4"/>
  <c r="BN88" i="4"/>
  <c r="BM88" i="4"/>
  <c r="BL88" i="4"/>
  <c r="BK88" i="4"/>
  <c r="BJ88" i="4"/>
  <c r="BI88" i="4"/>
  <c r="BH88" i="4"/>
  <c r="BG88" i="4"/>
  <c r="BF88" i="4"/>
  <c r="BE88" i="4"/>
  <c r="BD88" i="4"/>
  <c r="BC88" i="4"/>
  <c r="BB78" i="4"/>
  <c r="BA78" i="4"/>
  <c r="AZ78" i="4"/>
  <c r="AY78" i="4"/>
  <c r="AX78" i="4"/>
  <c r="AW78" i="4"/>
  <c r="AV78" i="4"/>
  <c r="AU78" i="4"/>
  <c r="AT78" i="4"/>
  <c r="AS78" i="4"/>
  <c r="AR78" i="4"/>
  <c r="AQ78" i="4"/>
  <c r="AP78" i="4"/>
  <c r="AO78" i="4"/>
  <c r="AN78" i="4"/>
  <c r="AM78" i="4"/>
  <c r="AL78" i="4"/>
  <c r="AK78" i="4"/>
  <c r="AJ78" i="4"/>
  <c r="AI78" i="4"/>
  <c r="AH78" i="4"/>
  <c r="AG78" i="4"/>
  <c r="AF78" i="4"/>
  <c r="AE78" i="4"/>
  <c r="AD78" i="4"/>
  <c r="AC78" i="4"/>
  <c r="AB78" i="4"/>
  <c r="AA78" i="4"/>
  <c r="Z78" i="4"/>
  <c r="Y78" i="4"/>
  <c r="X78" i="4"/>
  <c r="W78" i="4"/>
  <c r="V78" i="4"/>
  <c r="U78" i="4"/>
  <c r="T78" i="4"/>
  <c r="S78" i="4"/>
  <c r="R78" i="4"/>
  <c r="Q78" i="4"/>
  <c r="P78" i="4"/>
  <c r="O78" i="4"/>
  <c r="N78" i="4"/>
  <c r="M78" i="4"/>
  <c r="L78" i="4"/>
  <c r="K78" i="4"/>
  <c r="J78" i="4"/>
  <c r="CC61" i="4"/>
  <c r="CB61" i="4"/>
  <c r="CA61" i="4"/>
  <c r="BZ61" i="4"/>
  <c r="BY61" i="4"/>
  <c r="BX61" i="4"/>
  <c r="BW61" i="4"/>
  <c r="BV61" i="4"/>
  <c r="BU61" i="4"/>
  <c r="BT61" i="4"/>
  <c r="BS61" i="4"/>
  <c r="BR61" i="4"/>
  <c r="BQ61" i="4"/>
  <c r="BP61" i="4"/>
  <c r="BO61" i="4"/>
  <c r="BN61" i="4"/>
  <c r="BM61" i="4"/>
  <c r="BL61" i="4"/>
  <c r="BK61" i="4"/>
  <c r="BJ61" i="4"/>
  <c r="BI61" i="4"/>
  <c r="BH61" i="4"/>
  <c r="BG61" i="4"/>
  <c r="BF61" i="4"/>
  <c r="BE61" i="4"/>
  <c r="BD61" i="4"/>
  <c r="BC61" i="4"/>
  <c r="BB61" i="4"/>
  <c r="BA61" i="4"/>
  <c r="AZ61" i="4"/>
  <c r="AY61" i="4"/>
  <c r="AX61" i="4"/>
  <c r="AW61" i="4"/>
  <c r="AV61" i="4"/>
  <c r="AU61" i="4"/>
  <c r="AT61" i="4"/>
  <c r="AS61" i="4"/>
  <c r="AR61" i="4"/>
  <c r="AQ61" i="4"/>
  <c r="AP61" i="4"/>
  <c r="AO61" i="4"/>
  <c r="AN61" i="4"/>
  <c r="AL61" i="4"/>
  <c r="AK61" i="4"/>
  <c r="AJ61" i="4"/>
  <c r="AI61" i="4"/>
  <c r="AH61" i="4"/>
  <c r="AF61" i="4"/>
  <c r="AE61" i="4"/>
  <c r="AD61" i="4"/>
  <c r="AC61" i="4"/>
  <c r="AB61" i="4"/>
  <c r="Z61" i="4"/>
  <c r="Y61" i="4"/>
  <c r="X61" i="4"/>
  <c r="W61" i="4"/>
  <c r="V61" i="4"/>
  <c r="T61" i="4"/>
  <c r="S61" i="4"/>
  <c r="R61" i="4"/>
  <c r="Q61" i="4"/>
  <c r="P61" i="4"/>
  <c r="N61" i="4"/>
  <c r="M61" i="4"/>
  <c r="L61" i="4"/>
  <c r="K61" i="4"/>
  <c r="AM60" i="4"/>
  <c r="AG60" i="4"/>
  <c r="AA60" i="4"/>
  <c r="U60" i="4"/>
  <c r="AM59" i="4"/>
  <c r="AG59" i="4"/>
  <c r="AA59" i="4"/>
  <c r="U59" i="4"/>
  <c r="AM58" i="4"/>
  <c r="AG58" i="4"/>
  <c r="AA58" i="4"/>
  <c r="U58" i="4"/>
  <c r="O58" i="4"/>
  <c r="CC39" i="4"/>
  <c r="CB39" i="4"/>
  <c r="CA39" i="4"/>
  <c r="BZ39" i="4"/>
  <c r="BY39" i="4"/>
  <c r="BX39" i="4"/>
  <c r="BW39" i="4"/>
  <c r="BV39" i="4"/>
  <c r="BU39" i="4"/>
  <c r="BT39" i="4"/>
  <c r="BS39" i="4"/>
  <c r="BR39" i="4"/>
  <c r="BQ39" i="4"/>
  <c r="BP39" i="4"/>
  <c r="BO39" i="4"/>
  <c r="BN39" i="4"/>
  <c r="BM39" i="4"/>
  <c r="BL39" i="4"/>
  <c r="BK39" i="4"/>
  <c r="BJ39" i="4"/>
  <c r="BI39" i="4"/>
  <c r="BH39" i="4"/>
  <c r="BG39" i="4"/>
  <c r="BF39" i="4"/>
  <c r="BE39" i="4"/>
  <c r="BD39" i="4"/>
  <c r="BC39" i="4"/>
  <c r="BB39" i="4"/>
  <c r="BA39" i="4"/>
  <c r="AZ39" i="4"/>
  <c r="AY39" i="4"/>
  <c r="AX39" i="4"/>
  <c r="AW39" i="4"/>
  <c r="AV39" i="4"/>
  <c r="AU39" i="4"/>
  <c r="AT39" i="4"/>
  <c r="AS39" i="4"/>
  <c r="AR39" i="4"/>
  <c r="AQ39" i="4"/>
  <c r="AP39" i="4"/>
  <c r="AO39" i="4"/>
  <c r="AN39" i="4"/>
  <c r="AM39" i="4"/>
  <c r="AL39" i="4"/>
  <c r="AK39" i="4"/>
  <c r="AJ39" i="4"/>
  <c r="AI39" i="4"/>
  <c r="AH39" i="4"/>
  <c r="AG39" i="4"/>
  <c r="AF39" i="4"/>
  <c r="AE39" i="4"/>
  <c r="AD39" i="4"/>
  <c r="AC39" i="4"/>
  <c r="AB39" i="4"/>
  <c r="AA39" i="4"/>
  <c r="Z39" i="4"/>
  <c r="Y39" i="4"/>
  <c r="X39" i="4"/>
  <c r="W39" i="4"/>
  <c r="V39" i="4"/>
  <c r="U39" i="4"/>
  <c r="T39" i="4"/>
  <c r="S39" i="4"/>
  <c r="R39" i="4"/>
  <c r="Q39" i="4"/>
  <c r="P39" i="4"/>
  <c r="O39" i="4"/>
  <c r="N39" i="4"/>
  <c r="M39" i="4"/>
  <c r="L39" i="4"/>
  <c r="K39" i="4"/>
  <c r="J39" i="4"/>
  <c r="AM336" i="1"/>
  <c r="AH336" i="1"/>
  <c r="AC336" i="1"/>
  <c r="X336" i="1"/>
  <c r="S336" i="1"/>
  <c r="AM335" i="1"/>
  <c r="AH335" i="1"/>
  <c r="AC335" i="1"/>
  <c r="X335" i="1"/>
  <c r="S335" i="1"/>
  <c r="N335" i="1"/>
  <c r="A336" i="1"/>
  <c r="U168" i="4" l="1"/>
  <c r="U231" i="4" s="1"/>
  <c r="O168" i="4"/>
  <c r="O231" i="4" s="1"/>
  <c r="AA168" i="4"/>
  <c r="AA231" i="4" s="1"/>
  <c r="AS166" i="4"/>
  <c r="J43" i="6"/>
  <c r="AG166" i="4"/>
  <c r="J41" i="6"/>
  <c r="AM166" i="4"/>
  <c r="J42" i="6"/>
  <c r="O166" i="4"/>
  <c r="F166" i="4"/>
  <c r="AA166" i="4"/>
  <c r="U166" i="4"/>
  <c r="N337" i="1"/>
  <c r="AH337" i="1"/>
  <c r="AM337" i="1"/>
  <c r="AC337" i="1"/>
  <c r="S337" i="1"/>
  <c r="X337" i="1"/>
  <c r="O61" i="4"/>
  <c r="AM61" i="4"/>
  <c r="U61" i="4"/>
  <c r="AG61" i="4"/>
  <c r="AA61" i="4"/>
  <c r="G231" i="4" l="1"/>
  <c r="J38" i="6"/>
  <c r="G236" i="4"/>
  <c r="J40" i="6"/>
  <c r="J39" i="6"/>
  <c r="AM326" i="1"/>
  <c r="AC318" i="1"/>
  <c r="AC326" i="1" s="1"/>
  <c r="X318" i="1"/>
  <c r="X326" i="1" s="1"/>
  <c r="S318" i="1"/>
  <c r="S326" i="1" s="1"/>
  <c r="N318" i="1"/>
  <c r="A1" i="6" l="1"/>
  <c r="N326" i="1"/>
  <c r="AM299" i="1"/>
  <c r="AM309" i="1" s="1"/>
  <c r="AH299" i="1"/>
  <c r="AH309" i="1" s="1"/>
  <c r="AC299" i="1"/>
  <c r="AC309" i="1" s="1"/>
  <c r="X299" i="1"/>
  <c r="X309" i="1" s="1"/>
  <c r="S299" i="1"/>
  <c r="S309" i="1" s="1"/>
  <c r="N299" i="1"/>
  <c r="N309" i="1" l="1"/>
  <c r="BH272" i="1"/>
  <c r="AH267" i="1"/>
  <c r="AH266" i="1"/>
  <c r="AH265" i="1"/>
  <c r="AH274" i="1" s="1"/>
  <c r="AH360" i="1" s="1"/>
  <c r="G360" i="1" s="1"/>
  <c r="A265" i="1"/>
  <c r="A266" i="1" s="1"/>
  <c r="A267" i="1" s="1"/>
  <c r="AC272" i="1" l="1"/>
  <c r="X272" i="1"/>
  <c r="AH272" i="1"/>
  <c r="AM272" i="1"/>
  <c r="N272" i="1"/>
  <c r="S272" i="1"/>
  <c r="AM239" i="1"/>
  <c r="AM245" i="1" s="1"/>
  <c r="AH239" i="1"/>
  <c r="AH245" i="1" s="1"/>
  <c r="AC239" i="1"/>
  <c r="AC245" i="1" s="1"/>
  <c r="X239" i="1"/>
  <c r="X245" i="1" s="1"/>
  <c r="S239" i="1"/>
  <c r="S245" i="1" s="1"/>
  <c r="N239" i="1"/>
  <c r="F272" i="1" l="1"/>
  <c r="H174" i="5"/>
  <c r="N245" i="1"/>
  <c r="AM203" i="1" l="1"/>
  <c r="AH203" i="1"/>
  <c r="AC203" i="1"/>
  <c r="X203" i="1"/>
  <c r="S203" i="1"/>
  <c r="N203" i="1"/>
  <c r="AC230" i="1" l="1"/>
  <c r="AC232" i="1"/>
  <c r="AH232" i="1"/>
  <c r="AH357" i="1" s="1"/>
  <c r="AH230" i="1"/>
  <c r="X230" i="1"/>
  <c r="X232" i="1"/>
  <c r="X357" i="1" s="1"/>
  <c r="F230" i="1"/>
  <c r="N232" i="1"/>
  <c r="N357" i="1" s="1"/>
  <c r="N230" i="1"/>
  <c r="S232" i="1"/>
  <c r="S357" i="1" s="1"/>
  <c r="S230" i="1"/>
  <c r="AM232" i="1"/>
  <c r="AM357" i="1" s="1"/>
  <c r="AM230" i="1"/>
  <c r="AC357" i="1"/>
  <c r="A126" i="1"/>
  <c r="A127" i="1" s="1"/>
  <c r="A128" i="1" s="1"/>
  <c r="G357" i="1" l="1"/>
  <c r="H137" i="5"/>
  <c r="H138" i="5"/>
  <c r="H140" i="5"/>
  <c r="H139" i="5"/>
  <c r="H142" i="5"/>
  <c r="H141" i="5"/>
  <c r="AV93" i="1"/>
  <c r="AW93" i="1"/>
  <c r="AX93" i="1"/>
  <c r="AY93" i="1"/>
  <c r="AZ93" i="1"/>
  <c r="BA93" i="1"/>
  <c r="BB93" i="1"/>
  <c r="BC93" i="1"/>
  <c r="BD93" i="1"/>
  <c r="BE93" i="1"/>
  <c r="BF93" i="1"/>
  <c r="BG93" i="1"/>
  <c r="BH93" i="1"/>
  <c r="BI93" i="1"/>
  <c r="BJ93" i="1"/>
  <c r="BK93" i="1"/>
  <c r="BL93" i="1"/>
  <c r="BM93" i="1"/>
  <c r="BN93" i="1"/>
  <c r="A77" i="1" l="1"/>
  <c r="A78" i="1" s="1"/>
  <c r="A79" i="1" s="1"/>
  <c r="BH34" i="1" l="1"/>
  <c r="BH45" i="1" l="1"/>
  <c r="BH346" i="1" s="1"/>
  <c r="BH43" i="1"/>
  <c r="BA32" i="1"/>
  <c r="H123" i="5" l="1"/>
  <c r="BA45" i="1"/>
  <c r="BA346" i="1" s="1"/>
  <c r="BA43" i="1"/>
  <c r="AT31" i="1"/>
  <c r="H122" i="5" l="1"/>
  <c r="AT45" i="1"/>
  <c r="AT346" i="1" s="1"/>
  <c r="AT43" i="1"/>
  <c r="AH30" i="1"/>
  <c r="AC30" i="1"/>
  <c r="X30" i="1"/>
  <c r="S30" i="1"/>
  <c r="AH29" i="1"/>
  <c r="AC29" i="1"/>
  <c r="X29" i="1"/>
  <c r="S29" i="1"/>
  <c r="AH28" i="1"/>
  <c r="AC28" i="1"/>
  <c r="X28" i="1"/>
  <c r="S28" i="1"/>
  <c r="AH27" i="1"/>
  <c r="AC27" i="1"/>
  <c r="X27" i="1"/>
  <c r="S27" i="1"/>
  <c r="AM26" i="1"/>
  <c r="AM45" i="1" s="1"/>
  <c r="AM346" i="1" s="1"/>
  <c r="AH26" i="1"/>
  <c r="AH45" i="1" s="1"/>
  <c r="AH346" i="1" s="1"/>
  <c r="AC26" i="1"/>
  <c r="X26" i="1"/>
  <c r="S26" i="1"/>
  <c r="N26" i="1"/>
  <c r="S45" i="1" l="1"/>
  <c r="S346" i="1" s="1"/>
  <c r="H121" i="5"/>
  <c r="AC45" i="1"/>
  <c r="AC346" i="1" s="1"/>
  <c r="X45" i="1"/>
  <c r="X346" i="1" s="1"/>
  <c r="N45" i="1"/>
  <c r="N346" i="1" s="1"/>
  <c r="AM43" i="1"/>
  <c r="N43" i="1"/>
  <c r="AC43" i="1"/>
  <c r="X43" i="1"/>
  <c r="S43" i="1"/>
  <c r="AH43" i="1"/>
  <c r="BH16" i="1"/>
  <c r="BH19" i="1" s="1"/>
  <c r="AT13" i="1"/>
  <c r="AT19" i="1" s="1"/>
  <c r="AT345" i="1" s="1"/>
  <c r="H11" i="5" s="1"/>
  <c r="F43" i="1" l="1"/>
  <c r="G346" i="1"/>
  <c r="H115" i="5"/>
  <c r="H117" i="5"/>
  <c r="H118" i="5"/>
  <c r="BH345" i="1"/>
  <c r="H119" i="5"/>
  <c r="H120" i="5"/>
  <c r="H116" i="5"/>
  <c r="BH17" i="1"/>
  <c r="AT17" i="1"/>
  <c r="AH12" i="1"/>
  <c r="AC12" i="1"/>
  <c r="N12" i="1"/>
  <c r="AH11" i="1"/>
  <c r="AC11" i="1"/>
  <c r="X11" i="1"/>
  <c r="N11" i="1"/>
  <c r="AH10" i="1"/>
  <c r="AC10" i="1"/>
  <c r="X10" i="1"/>
  <c r="N10" i="1"/>
  <c r="AM9" i="1"/>
  <c r="AH9" i="1"/>
  <c r="AC9" i="1"/>
  <c r="X9" i="1"/>
  <c r="S9" i="1"/>
  <c r="N9" i="1"/>
  <c r="AM8" i="1"/>
  <c r="AH8" i="1"/>
  <c r="AC8" i="1"/>
  <c r="X8" i="1"/>
  <c r="S8" i="1"/>
  <c r="N8" i="1"/>
  <c r="X19" i="1" l="1"/>
  <c r="AM19" i="1"/>
  <c r="AC19" i="1"/>
  <c r="AC345" i="1" s="1"/>
  <c r="AH19" i="1"/>
  <c r="AH345" i="1" s="1"/>
  <c r="N19" i="1"/>
  <c r="N345" i="1" s="1"/>
  <c r="S19" i="1"/>
  <c r="S345" i="1" s="1"/>
  <c r="H13" i="5"/>
  <c r="AM345" i="1"/>
  <c r="X345" i="1"/>
  <c r="S17" i="1"/>
  <c r="AM17" i="1"/>
  <c r="AH17" i="1"/>
  <c r="N17" i="1"/>
  <c r="AC17" i="1"/>
  <c r="X17" i="1"/>
  <c r="BN140" i="1"/>
  <c r="AT194" i="1"/>
  <c r="G345" i="1" l="1"/>
  <c r="G368" i="1" s="1"/>
  <c r="H5" i="5"/>
  <c r="F17" i="1"/>
  <c r="H8" i="5"/>
  <c r="H10" i="5"/>
  <c r="H9" i="5"/>
  <c r="H7" i="5"/>
  <c r="H6" i="5" l="1"/>
  <c r="A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tc={C45A1240-FD9B-44DA-B720-D418F889DB4B}</author>
    <author>tc={8E48733F-429C-4961-B5B1-3AE8D60E579F}</author>
    <author>tc={A32D203D-346F-48C6-83D9-D9553E91CC53}</author>
  </authors>
  <commentList>
    <comment ref="AI109" authorId="0" shapeId="0" xr:uid="{C45A1240-FD9B-44DA-B720-D418F889DB4B}">
      <text>
        <t>[Threaded comment]
Your version of Excel allows you to read this threaded comment; however, any edits to it will get removed if the file is opened in a newer version of Excel. Learn more: https://go.microsoft.com/fwlink/?linkid=870924
Comment:
    Assumed as 0 (same as SWT)</t>
      </text>
    </comment>
    <comment ref="B164" authorId="1" shapeId="0" xr:uid="{8E48733F-429C-4961-B5B1-3AE8D60E579F}">
      <text>
        <t>[Threaded comment]
Your version of Excel allows you to read this threaded comment; however, any edits to it will get removed if the file is opened in a newer version of Excel. Learn more: https://go.microsoft.com/fwlink/?linkid=870924
Comment:
    GR note: I made a call on the component of this expenditure to include in base costs, based on the company's response</t>
      </text>
    </comment>
    <comment ref="AM203" authorId="2" shapeId="0" xr:uid="{A32D203D-346F-48C6-83D9-D9553E91CC53}">
      <text>
        <t>[Threaded comment]
Your version of Excel allows you to read this threaded comment; however, any edits to it will get removed if the file is opened in a newer version of Excel. Learn more: https://go.microsoft.com/fwlink/?linkid=870924
Comment:
    YKY corrected sign from negative to positive in query YKY-CA-Atypical expenditure_001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tc={41D62196-3873-457A-BD1B-C549CE8728B0}</author>
    <author>tc={9ACFEEC1-07D4-4687-A82C-D9654A6C928F}</author>
    <author>tc={6208D427-658F-4F56-842C-B02C2F475482}</author>
    <author>tc={04A4B252-806B-47F5-B840-77CE693484D8}</author>
    <author>tc={B65DB1F4-BF16-4F3A-B606-6BF1E71494AA}</author>
  </authors>
  <commentList>
    <comment ref="AN103" authorId="0" shapeId="0" xr:uid="{41D62196-3873-457A-BD1B-C549CE8728B0}">
      <text>
        <t>[Threaded comment]
Your version of Excel allows you to read this threaded comment; however, any edits to it will get removed if the file is opened in a newer version of Excel. Learn more: https://go.microsoft.com/fwlink/?linkid=870924
Comment:
    Assumed as 0 (same as SWT)</t>
      </text>
    </comment>
    <comment ref="BU206" authorId="1" shapeId="0" xr:uid="{9ACFEEC1-07D4-4687-A82C-D9654A6C928F}">
      <text>
        <t>[Threaded comment]
Your version of Excel allows you to read this threaded comment; however, any edits to it will get removed if the file is opened in a newer version of Excel. Learn more: https://go.microsoft.com/fwlink/?linkid=870924
Comment:
    May not be allocated to the right area in SWC as YKY did not give us a more granular breakdown</t>
      </text>
    </comment>
    <comment ref="BX206" authorId="2" shapeId="0" xr:uid="{6208D427-658F-4F56-842C-B02C2F475482}">
      <text>
        <t>[Threaded comment]
Your version of Excel allows you to read this threaded comment; however, any edits to it will get removed if the file is opened in a newer version of Excel. Learn more: https://go.microsoft.com/fwlink/?linkid=870924
Comment:
    May not be allocated to the right area in SWT as YKY did not give us a more granular breakdown</t>
      </text>
    </comment>
    <comment ref="BU207" authorId="3" shapeId="0" xr:uid="{04A4B252-806B-47F5-B840-77CE693484D8}">
      <text>
        <t>[Threaded comment]
Your version of Excel allows you to read this threaded comment; however, any edits to it will get removed if the file is opened in a newer version of Excel. Learn more: https://go.microsoft.com/fwlink/?linkid=870924
Comment:
    May not be allocated to the right area in SWC as YKY did not give us a more granular breakdown</t>
      </text>
    </comment>
    <comment ref="BX207" authorId="4" shapeId="0" xr:uid="{B65DB1F4-BF16-4F3A-B606-6BF1E71494AA}">
      <text>
        <t>[Threaded comment]
Your version of Excel allows you to read this threaded comment; however, any edits to it will get removed if the file is opened in a newer version of Excel. Learn more: https://go.microsoft.com/fwlink/?linkid=870924
Comment:
    May not be allocated to the right area in SWT as YKY did not give us a more granular breakdown</t>
      </text>
    </comment>
  </commentList>
</comments>
</file>

<file path=xl/sharedStrings.xml><?xml version="1.0" encoding="utf-8"?>
<sst xmlns="http://schemas.openxmlformats.org/spreadsheetml/2006/main" count="6851" uniqueCount="636">
  <si>
    <t>ANH</t>
  </si>
  <si>
    <t>For the 12 months ended 31 March 2012</t>
  </si>
  <si>
    <t>For the 12 months ended 31 March 2013</t>
  </si>
  <si>
    <t>For the 12 months ended 31 March 2014</t>
  </si>
  <si>
    <t>For the 12 months ended 31 March 2015</t>
  </si>
  <si>
    <t>For the 12 months ended 31 March 2016</t>
  </si>
  <si>
    <t>For the 12 months ended 31 March 2017</t>
  </si>
  <si>
    <t>For the 12 months ended 31 March 2018</t>
  </si>
  <si>
    <t>For the 12 months ended 31 March 2019</t>
  </si>
  <si>
    <t>For the 12 months ended 31 March 2020</t>
  </si>
  <si>
    <t>For the 12 months ended 31 March 2021</t>
  </si>
  <si>
    <t>Water resources</t>
  </si>
  <si>
    <t>Network+</t>
  </si>
  <si>
    <t>Total</t>
  </si>
  <si>
    <t>Line</t>
  </si>
  <si>
    <t>Line description</t>
  </si>
  <si>
    <t>Units</t>
  </si>
  <si>
    <t>DPs</t>
  </si>
  <si>
    <t>Raw water distribution</t>
  </si>
  <si>
    <t>Water treatment</t>
  </si>
  <si>
    <t>Treated water distribution</t>
  </si>
  <si>
    <t>Abstraction licences</t>
  </si>
  <si>
    <t>Raw water abstraction</t>
  </si>
  <si>
    <t>Raw water transport</t>
  </si>
  <si>
    <t>Raw water storage</t>
  </si>
  <si>
    <t>D</t>
  </si>
  <si>
    <t>Atypical expenditure</t>
  </si>
  <si>
    <t>Power costs accrual write backs</t>
  </si>
  <si>
    <t>£m</t>
  </si>
  <si>
    <t>Exceptional re-structuring costs</t>
  </si>
  <si>
    <t>Rates rebate</t>
  </si>
  <si>
    <t>EIUC rebate</t>
  </si>
  <si>
    <t>IAS39 – Energy hedging costs reported as opex. Accounting treatment has now changed.</t>
  </si>
  <si>
    <t>4J.25</t>
  </si>
  <si>
    <t>Legal claims</t>
  </si>
  <si>
    <t>4J.26</t>
  </si>
  <si>
    <t>DB pension closure costs</t>
  </si>
  <si>
    <t>4J.27</t>
  </si>
  <si>
    <t>Power cost rebate and provision release</t>
  </si>
  <si>
    <t>Re-structuring provision</t>
  </si>
  <si>
    <t>Total atypical expenditure</t>
  </si>
  <si>
    <t>WSH</t>
  </si>
  <si>
    <t>Severance</t>
  </si>
  <si>
    <t>Cumulo rates</t>
  </si>
  <si>
    <t>Provision release</t>
  </si>
  <si>
    <t>Revenue dispute</t>
  </si>
  <si>
    <t>Impact of adverse weather relating to the snow and freezing conditions in March 18</t>
  </si>
  <si>
    <t xml:space="preserve">Adverse weather costs </t>
  </si>
  <si>
    <t>Release of provision regarding pricing dispute on bulk supply</t>
  </si>
  <si>
    <t>Adverse weather - storm Dennis and Ciara</t>
  </si>
  <si>
    <t>Severance provision</t>
  </si>
  <si>
    <t>Covid -19</t>
  </si>
  <si>
    <t>4D.19</t>
  </si>
  <si>
    <t>Covid</t>
  </si>
  <si>
    <t>4D.20</t>
  </si>
  <si>
    <t>Atypical weather conditions - storms</t>
  </si>
  <si>
    <t>4D.21</t>
  </si>
  <si>
    <t>Atypical weather conditions -prolonged warm dry weather</t>
  </si>
  <si>
    <t>4D.22</t>
  </si>
  <si>
    <t>Restructuring provision</t>
  </si>
  <si>
    <t>HDD</t>
  </si>
  <si>
    <t>Guaranteed Minimum Pension (GMP) equalisation costs</t>
  </si>
  <si>
    <t>England &amp; Wales boundary alignment transfer of assets</t>
  </si>
  <si>
    <t>NES</t>
  </si>
  <si>
    <t>Pension - Non cash P&amp;L credit</t>
  </si>
  <si>
    <t>Water cumulo rates rebate</t>
  </si>
  <si>
    <t>Abstraction</t>
  </si>
  <si>
    <t>CMA Costs</t>
  </si>
  <si>
    <t>SVT</t>
  </si>
  <si>
    <t>Restructuring costs</t>
  </si>
  <si>
    <t>Pensions curtailment gain</t>
  </si>
  <si>
    <t>Pension Increase Exchange arrangement gain</t>
  </si>
  <si>
    <t>EA EIUC Rebate</t>
  </si>
  <si>
    <t>SVE</t>
  </si>
  <si>
    <t>SWT</t>
  </si>
  <si>
    <t>Restructuring</t>
  </si>
  <si>
    <t>Environmental Improvement Unit Charge Rebate 2014/15</t>
  </si>
  <si>
    <t>SWB</t>
  </si>
  <si>
    <t>Equalisation of benefits under the Guaranteed Minimum Pension ruling</t>
  </si>
  <si>
    <t>Pension Curtailment Charge</t>
  </si>
  <si>
    <t>SRN</t>
  </si>
  <si>
    <t>Extreme Weather Event</t>
  </si>
  <si>
    <t>Cumulo Rates Refund</t>
  </si>
  <si>
    <t>Pension Curtailment</t>
  </si>
  <si>
    <t>Market Reform expenditure</t>
  </si>
  <si>
    <t>Hants Abstraction Enquiry</t>
  </si>
  <si>
    <t>Cumulo Rates Rebate</t>
  </si>
  <si>
    <t>Discolouration Fine</t>
  </si>
  <si>
    <t>Cooks Castle - late reporting</t>
  </si>
  <si>
    <t>Missed appointments, GSS payments &amp; investigations</t>
  </si>
  <si>
    <t>IFRS16 adjustments</t>
  </si>
  <si>
    <t>Innovation (Base Operating Expenditure)</t>
  </si>
  <si>
    <t>West Hants Provision (Base Operating Expenditure)</t>
  </si>
  <si>
    <t>Covid related (Base operating expenditure)</t>
  </si>
  <si>
    <t>Cumulo rebate 2010-17 (Base Operating Expenditure)</t>
  </si>
  <si>
    <t>TMS</t>
  </si>
  <si>
    <t>EIUC Rebate</t>
  </si>
  <si>
    <t>Transformation spend</t>
  </si>
  <si>
    <t>NWT</t>
  </si>
  <si>
    <t xml:space="preserve">Water Quality incident </t>
  </si>
  <si>
    <t>Operating Expenditure - Storm Impact</t>
  </si>
  <si>
    <t>Storm Damage (Capex)</t>
  </si>
  <si>
    <t>EUIC Rebate</t>
  </si>
  <si>
    <t>Storm Impact (opex excluding IRE)</t>
  </si>
  <si>
    <t>Storm Impact (IRE)</t>
  </si>
  <si>
    <t>Storm Damage (capex)</t>
  </si>
  <si>
    <t>4J.28</t>
  </si>
  <si>
    <t>2005 Cumulo Rates Refund</t>
  </si>
  <si>
    <t>Dry weather event (opex)</t>
  </si>
  <si>
    <t>Dry weather event (IRE)</t>
  </si>
  <si>
    <t>Dry weather event (capex)</t>
  </si>
  <si>
    <t>GMP pension charge (opex)</t>
  </si>
  <si>
    <t>Covid 19 (Opex)</t>
  </si>
  <si>
    <t>Dry Weather Maintenance Non Inf</t>
  </si>
  <si>
    <t>WSX</t>
  </si>
  <si>
    <t>EA Abstraction charge rebate</t>
  </si>
  <si>
    <t>Exceptional pension credit</t>
  </si>
  <si>
    <t>Pension Credit</t>
  </si>
  <si>
    <t>YKY</t>
  </si>
  <si>
    <t>December 2015 Flood Recovery (capex)</t>
  </si>
  <si>
    <t>December 2015 Flood Recovery (opex)</t>
  </si>
  <si>
    <t xml:space="preserve">Leakage Management </t>
  </si>
  <si>
    <t>Rates refund (Opex)</t>
  </si>
  <si>
    <t>Flooding (Capex)</t>
  </si>
  <si>
    <t>Flooding - Capex</t>
  </si>
  <si>
    <t>Dry Weather - Opex</t>
  </si>
  <si>
    <t>Flooding - Opex (IAS 16)</t>
  </si>
  <si>
    <t>Y1 Flooding - Capex</t>
  </si>
  <si>
    <t>Y5 Flooding Nov - Capex</t>
  </si>
  <si>
    <t>Y5 Flooding Jan - Capex</t>
  </si>
  <si>
    <t>2020-25 Transition Expenditure -Capex</t>
  </si>
  <si>
    <t>4J.29</t>
  </si>
  <si>
    <t>Flooding Nov 19 - Opex</t>
  </si>
  <si>
    <t>4J.30</t>
  </si>
  <si>
    <t>Flooding Feb 20 - Opex</t>
  </si>
  <si>
    <t>4J.31</t>
  </si>
  <si>
    <t>Regulation costs - Opex</t>
  </si>
  <si>
    <t>4J.32</t>
  </si>
  <si>
    <t>Reorganisational costs - Opex</t>
  </si>
  <si>
    <t>4J.33</t>
  </si>
  <si>
    <t>Transition expenditure - Opex</t>
  </si>
  <si>
    <t>Floods- Opex (atypical expenditure included in line 4D.1)</t>
  </si>
  <si>
    <t>COVID 19- Opex (atypical expenditure included in line 4D.1)</t>
  </si>
  <si>
    <t>Other Costs- Opex (atypical expenditure included in line 4D.1)</t>
  </si>
  <si>
    <t>COVID-19 - Capex (atypical expenditure included in lines 4D.8, 4D.9 &amp; 4D.10)</t>
  </si>
  <si>
    <t>4D.23</t>
  </si>
  <si>
    <t>AMP6 Flooding - Capex (atypical expenditure included in line 4D.8)</t>
  </si>
  <si>
    <t>AFW</t>
  </si>
  <si>
    <t>EA Rebate</t>
  </si>
  <si>
    <t>One-off reorganisation costs</t>
  </si>
  <si>
    <t>One-off costs associated with the substitution of our Cayman Islands financing entity with a UK entity</t>
  </si>
  <si>
    <t>Board review costs</t>
  </si>
  <si>
    <t>Item 1</t>
  </si>
  <si>
    <t>Environmental Improvement Unit Charge Rebate 2015/16</t>
  </si>
  <si>
    <t>BRL</t>
  </si>
  <si>
    <t>Curtailment gain from closure of final salary pension scheme</t>
  </si>
  <si>
    <t>Project Nashville. CMA Appeal</t>
  </si>
  <si>
    <t>Environment Agency refund relating to payments in prior years</t>
  </si>
  <si>
    <t>Canal and River Trust Arbitration</t>
  </si>
  <si>
    <t>CMA referral</t>
  </si>
  <si>
    <t>Transformation Programme</t>
  </si>
  <si>
    <t>DVW</t>
  </si>
  <si>
    <t>PRT</t>
  </si>
  <si>
    <t>SEW</t>
  </si>
  <si>
    <t>EA Compensation Rebate</t>
  </si>
  <si>
    <t>Freeze/Thaw Incident</t>
  </si>
  <si>
    <t>COVID-19 Wholesale Personnel Opex Impact</t>
  </si>
  <si>
    <t>COVID-19 Wholesale Power &amp; Chemicals Opex Impact</t>
  </si>
  <si>
    <t>COVID-19 Wholesale Bulk Supply Opex Impact</t>
  </si>
  <si>
    <t>COVID-19 Wholesale Contractors Opex Impact</t>
  </si>
  <si>
    <t>COVID-19 Wholesale Reactive Maintenance Opex Impact</t>
  </si>
  <si>
    <t>SSC</t>
  </si>
  <si>
    <t>Abstraction charges/ discharge consents</t>
  </si>
  <si>
    <t>Power</t>
  </si>
  <si>
    <t>Other operating expenditure excluding renewals</t>
  </si>
  <si>
    <t>Covid spend 200/250</t>
  </si>
  <si>
    <t>SES</t>
  </si>
  <si>
    <t>Pension curtailment gain (other opex credit)</t>
  </si>
  <si>
    <t>Environment Agency refund (abstraction charge credit)</t>
  </si>
  <si>
    <t>Network+       Sewage Collection</t>
  </si>
  <si>
    <t>Network+       Sewage Treatment</t>
  </si>
  <si>
    <t>Sludge</t>
  </si>
  <si>
    <t>Item description</t>
  </si>
  <si>
    <t>Sewage collection</t>
  </si>
  <si>
    <t>Sewage treatment</t>
  </si>
  <si>
    <t>Sludge transport</t>
  </si>
  <si>
    <t>Sludge treatment</t>
  </si>
  <si>
    <t>Sludge disposal</t>
  </si>
  <si>
    <t>Foul</t>
  </si>
  <si>
    <t>Surface water drainage</t>
  </si>
  <si>
    <t>Highway drainage</t>
  </si>
  <si>
    <t>Sewage treatment and disposal</t>
  </si>
  <si>
    <t>Sludge liquor treatment</t>
  </si>
  <si>
    <t>Rates provision write backs</t>
  </si>
  <si>
    <t>IAS39 – Energy hedging costs reported as opex. Accounting treatment has now changed</t>
  </si>
  <si>
    <t>4K.25</t>
  </si>
  <si>
    <t>4K.26</t>
  </si>
  <si>
    <t>4K.27</t>
  </si>
  <si>
    <t>4K.28</t>
  </si>
  <si>
    <t>Rates provision release</t>
  </si>
  <si>
    <t>Adverse weather costs- hot weather</t>
  </si>
  <si>
    <t>Adverse weather costs- Storm Emma</t>
  </si>
  <si>
    <t>Rates Rebate - Swansea WWTW</t>
  </si>
  <si>
    <t>Rates WWTW</t>
  </si>
  <si>
    <t>4E.19</t>
  </si>
  <si>
    <t>4E.20</t>
  </si>
  <si>
    <t>4E.21</t>
  </si>
  <si>
    <t>Howdon AAD Plant</t>
  </si>
  <si>
    <t/>
  </si>
  <si>
    <t>Private drains and sewers - PDaS</t>
  </si>
  <si>
    <t>Bioresources - decommissioning</t>
  </si>
  <si>
    <t>Bioresources - restructuring</t>
  </si>
  <si>
    <t>Ofwat and EA investigations including Legal Defence costs</t>
  </si>
  <si>
    <t>Ofwat Section 19 Penalty</t>
  </si>
  <si>
    <t>Wastewater enforcement undertakings</t>
  </si>
  <si>
    <t>4K.29</t>
  </si>
  <si>
    <t>Wastewater investigation costs (Base Operating Expenditure)</t>
  </si>
  <si>
    <t>4E.22</t>
  </si>
  <si>
    <t>Wastewater investigation - system changes (Base capital expenditure)</t>
  </si>
  <si>
    <t>Restructuring Costs</t>
  </si>
  <si>
    <t>Storm damage capital</t>
  </si>
  <si>
    <t>EA Charges timing difference</t>
  </si>
  <si>
    <t>Pension GMP charge</t>
  </si>
  <si>
    <t>Covid-19 (Opex - netted off general and support expenditure)</t>
  </si>
  <si>
    <t>Shell Green Incineration Stock Write Off (netted off against materials and consumables)</t>
  </si>
  <si>
    <t>Flooding (Opex)</t>
  </si>
  <si>
    <t>Flooding - Opex</t>
  </si>
  <si>
    <t>Flooding December 2015</t>
  </si>
  <si>
    <t>Flooding November 2019</t>
  </si>
  <si>
    <t>4K.30</t>
  </si>
  <si>
    <t>Flooding February 2020</t>
  </si>
  <si>
    <t>4K.31</t>
  </si>
  <si>
    <t>4K.32</t>
  </si>
  <si>
    <t>4K.33</t>
  </si>
  <si>
    <t>Floods- Opex (atypical expenditure included in line 4E.1)</t>
  </si>
  <si>
    <t>COVID 19- Opex (atypical expenditure included in line 4E.1)</t>
  </si>
  <si>
    <t>Other Costs- Opex (atypical expenditure included in line 4E.1)</t>
  </si>
  <si>
    <t>COVID-19 - Capex (atypical expenditure included in lines 4E.8, 4E.9 &amp; 4E.10)</t>
  </si>
  <si>
    <t>4E.23</t>
  </si>
  <si>
    <t>AMP6 Flooding - Capex (atypical expenditure included in lines 4E.8)</t>
  </si>
  <si>
    <t>Note: After 2016-17 price controls and dataset changes</t>
  </si>
  <si>
    <t>Materiality</t>
  </si>
  <si>
    <t>Historically, the quality of billing and usage information at year ends led to a number of assumptions being made in relation to the level of accrued costs. This sometimes resulted in the write back of over-accruals the following year. Although the value of these write backs was often relatively small, we felt it appropriate to report as an atypical adjustment to ensure our reported costs reflected an underlying position. Any atypical power costs would have been pro-rated to underlying costs by business stream</t>
  </si>
  <si>
    <t xml:space="preserve">From time to time we undertake a business re-structuring and these are the associated costs. Allocation would have been to business stream where individuals could be directly allocated or pro-rated to support salary costs in the proportions allocated to business streams </t>
  </si>
  <si>
    <t>We secured a large cumulo rebate based on challenge to the valuation models used in the central list assessment. The rebate was pro-rated to underlying costs</t>
  </si>
  <si>
    <t>The EIUC charge was applied by the EA over a number of years but never used for the purpose intended. Challenge resulted in a rebate that was 100% attributable to abstraction</t>
  </si>
  <si>
    <t>This was the settlement of a claim made by one of our IT suppliers, with the costs pro-rated in line with the allocation of other IT costs</t>
  </si>
  <si>
    <t xml:space="preserve">We closed our DB pension scheme to future accrual at the end of 2018 and these associated costs were pro-rated by an assessment of DB members by business stream </t>
  </si>
  <si>
    <t>From time to time we undertake a business re-structuring and these are the associated costs. Allocation would have been to business stream where individuals could be directly allocated or pro-rated to support salary costs in the proportions allocated to business streams</t>
  </si>
  <si>
    <t>Where new wastewater sites are commissioned or existing sites extended, we accrue an assessed increase in associated business rates costs. These write backs are generally where we have over accrued on these sites and the write back is either directly attributable to a business stream or pro-rated to underlying rates costs where this is not possible</t>
  </si>
  <si>
    <t>The introduction of a new accounting standard required a change in the treatment of energy hedging costs resulting in this one-off atypical. Pro-rated to underlying power costs by business stream</t>
  </si>
  <si>
    <t>We closed our DB pension scheme to future accrual at the end of 2018 and these associated costs were pro-rated by an assessment of DB members by business stream</t>
  </si>
  <si>
    <t xml:space="preserve">Historically, the quality of billing and usage information at year ends led to a number of assumptions being made in relation to the level of accrued costs. This sometimes resulted in the write back of over-accruals the following year. Although the value of these write backs was often relatively small, we felt it appropriate to report as an atypical adjustment to ensure our reported costs reflected an underlying position. Any atypical power costs would have been pro-rated to underlying costs by business stream </t>
  </si>
  <si>
    <t xml:space="preserve">Where new wastewater sites are commissioned or existing sites extended, we accrue an assessed increase in associated business rates costs. These write backs are generally where we have over accrued on these sites and the write back is either directly attributable to a business stream or pro-rated to underlying rates costs where this is not possible </t>
  </si>
  <si>
    <t>Other opex excl renewals</t>
  </si>
  <si>
    <t>Local authority and cumulo rates</t>
  </si>
  <si>
    <t>Abstraction charges</t>
  </si>
  <si>
    <t>Local Authority and cumulo rates</t>
  </si>
  <si>
    <t>Should we include in base models?</t>
  </si>
  <si>
    <t>Yes</t>
  </si>
  <si>
    <t>No</t>
  </si>
  <si>
    <t>n/a</t>
  </si>
  <si>
    <t xml:space="preserve">This relates to a pricing dispute with a business customer, which resulted in damages and costs being incurred    </t>
  </si>
  <si>
    <t xml:space="preserve">This relates to a provision regarding the restructuring that took place in AMP6 as part of the change programme in order to assist the business in meeting Ofwat’s Final Determination of revenue controls for the period from April 2015 to March 2020. </t>
  </si>
  <si>
    <t xml:space="preserve">This relates to a business rates refund relating to the 2005 water network assessment. </t>
  </si>
  <si>
    <t>This relates to a release of a provision in connection with a bulk supply pricing dispute which was outside the six year limitation period</t>
  </si>
  <si>
    <t>Very small adjustment to the previous years restructuring provision</t>
  </si>
  <si>
    <t>This relates to the costs associated with Storm Emma  combined with the effect of the ‘Beast from the East’ which saw extreme snowfalls  ,high winds and a rapid thaw, which  led to enormous challenges as we maintained our services to support customers.The scale of the issues faced was unprecedented with our operating area at the centre of the Met Office ‘red’ weather warning</t>
  </si>
  <si>
    <t>This relates to the record breaking warm and dry weather incurred during the summer of 2018 resulting in demand increases from our customers. June was the hottest on record with only 24% of the long term average rainfall, and conditions in July were similar. The water teams worked day and night to ensure that supplies were maintained. The costs included cross network pumping, tankering to maintain supply, staff overtime, network ancillary costs  and a focus on leakage to minimise wastage.</t>
  </si>
  <si>
    <t xml:space="preserve">A settlement value was agreed on a long running dispute with our bulk supply, and the overprovision was released </t>
  </si>
  <si>
    <t>In February 2019 the weather had a significant impact on our water and wastewater networks and major incidents were declared across Wales and England. Challenges included flooding, landslides and power outages and our colleagues worked around the clock to maintain service to customers with the number of calls a day reaching 750 (four times more than normal)</t>
  </si>
  <si>
    <t xml:space="preserve">This relates to a provision regarding the restructuring that will take place in AMP7 in order  to meet the challenging cost efficiency target reflected in Ofwat’s PR19 Final Determination. 
</t>
  </si>
  <si>
    <t>This relates to the costs incurred regarding the Covid 19 pandemic</t>
  </si>
  <si>
    <t>This relatesto the costs incurred regarding the Covid 19 pandemic.</t>
  </si>
  <si>
    <t xml:space="preserve">This relates to the ongoing expenditure relating to the impact of Storm Dennis ( as mentioned above). </t>
  </si>
  <si>
    <t>This relates to unusually dry weather predominating in April and June which presented challenging  operating conditions and associated cost pressures ( mainly power and tankering</t>
  </si>
  <si>
    <t>This related to a ‘top up’ of the provision regarding the AMP 7 restructuring</t>
  </si>
  <si>
    <t>Third party services</t>
  </si>
  <si>
    <t>Other opex excluding renewals</t>
  </si>
  <si>
    <t>Bulk supply</t>
  </si>
  <si>
    <t>Power (£0.058m), Renewals expensed in year infra (£1.206m), other opex excluding renewals (£6.047m)</t>
  </si>
  <si>
    <t>Power (1.3m WT, 0.486 TWD), Renewals expensed in the year infrastructure (4.689m TWD), Other operating expenditure excluding renewals (13.506 TWD)</t>
  </si>
  <si>
    <t xml:space="preserve">This relates to 2018/19, the High Court issued a judgment in relation to a gender equality case in Guaranteed Minimum Pension rights that had an impact on the Group’s defined benefit pension liabilities. Independent advice from the Group’s actuaries was obtained to determine the amount of the additional liability and a provision was made in this year’s financial statements. 
</t>
  </si>
  <si>
    <t xml:space="preserve">This relates to the England and Wales boundary alignment on 1 July 2018, assets with a net book value of £107.269m (in the Powys area) were transferred from Severn Trent Water Limited to Hafren Dyfrdwy Cyfyngedig during the year. 
</t>
  </si>
  <si>
    <t>Split: Other capex infra (56.921) and other capex non-infra (9.206)</t>
  </si>
  <si>
    <t>Following the England and Wales boundary alignment on 1 July 2018, assets with a net book value of £107.269m (in the Powys area) were transferred from Severn Trent Water Limited to Hafren Dyfrdwy Cyfyngedig during the year. </t>
  </si>
  <si>
    <t>Reconciliation of EUIC compensation scheme (Environment Agency)</t>
  </si>
  <si>
    <t>Defined benefit pension scheme curtailment adjustment</t>
  </si>
  <si>
    <t>Water Cumulo rates rebate relating to a prior AMP</t>
  </si>
  <si>
    <t>Cost associated with Competition and Markets authority review</t>
  </si>
  <si>
    <t>Abstraction charges / discharge consent</t>
  </si>
  <si>
    <t>Other opex</t>
  </si>
  <si>
    <t>In 2011 Severn Trent consulted on proposed changes to its pension arrangements which would see all existing pensions replaced by a new defined contribution pension scheme which was eventually established. This resulted in an exceptional net curtailment gain being recognised in the accounts.</t>
  </si>
  <si>
    <t>2011/12: This related to a number of  restructuring programmes including relocation of the Head Office and implementation of a continuous improvement methodology.                                                                                                                                        2014/15: Restructuring costs to transform the business for AMP6 including reducing the cost base and de-layering management levels.                                                                                                                                                                                                  2015/16: This related to the release of the unused element of a provision made in the previous year for costs to transform the business for AMP6 including reducing the cost base and de-layering management levels.</t>
  </si>
  <si>
    <t xml:space="preserve">Severn Trent consulted on proposed changes to its pension arrangements which would see all existing pensions replaced by a new defined contribution pension scheme which was eventually established. This resulted in an exceptional net curtailment gain being recognised in the accounts. </t>
  </si>
  <si>
    <t>This related to a one off rebate from the Environment agency associated with the EIUC fund.</t>
  </si>
  <si>
    <t>An exceptional gain arose from the net benefit, after implementation costs, of a Pension Increase Exchange arrangement, under which members of the defined benefit schemes were offered the opportunity at retirement to exchange future non-statutory inflationary increases in a portion of their pensions earned prior to 1997 for a higher pension payment in 17/18.</t>
  </si>
  <si>
    <t xml:space="preserve">An exceptional gain in relation to a Pension Increase Exchange arrangement had arisen under which pensioners of the defined benefit schemes were offered the opportunity to exchange future non-statutory inflationary increases in a portion of their pensions earned prior to 1997 for a higher pension payment in 16/17.                                                                                                                                                                                                                                                                                               </t>
  </si>
  <si>
    <t>In 2018/19, the High Court issued a judgment in relation to a gender equality case in Guaranteed Minimum Pension rights that had an impact on the Group’s defined benefit pension liabilities. Independent advice from the Group’s actuaries was obtained to determine the amount of the additional liability and a provision was made in this year’s financial statements.</t>
  </si>
  <si>
    <t>Costs of implementing PDAS.</t>
  </si>
  <si>
    <t>2011/12: This related to a number of restructuring programmes including relocation of the Head Office and implementation of a continuous improvement methodology.                                                                                                                                2014/15: Restructuring costs to transform the business for AMP6 including reducing the cost base and de-layering management levels.                                                                                                                                                                                    2015/16: This related to the release of the unused element of a provision made in the previous year for costs to transform the business for AMP6 including reducing the cost base and de-layering management levels.</t>
  </si>
  <si>
    <t>An exceptional gain in relation to a Pension Increase Exchange arrangement had arisen under which pensioners of the defined benefit schemes were offered the opportunity to exchange future non-statutory inflationary increases in a portion of their pensions earned prior to 1997 for a higher pension payment in 16/17.</t>
  </si>
  <si>
    <t>Same as above.</t>
  </si>
  <si>
    <t xml:space="preserve">In 2018/19, the High Court issued a judgment in relation to a gender equality case in Guaranteed Minimum Pension rights that had an impact on the Group’s defined benefit pension liabilities. Independent advice from the Group’s actuaries was obtained to determine the amount of the additional liability and a provision was made in this year’s financial statements. 
</t>
  </si>
  <si>
    <t xml:space="preserve">Following the England and Wales boundary alignment on 1 July 2018, water assets with a net book value of £31.142m (in the Chester area) were transferred from Hafren Dyfrdwy Cyfyngedig to Severn Trent Water Limited during the year. 
</t>
  </si>
  <si>
    <t xml:space="preserve">In 2018/19, the High Court issued a judgment in relation to a gender equality case in Guaranteed Minimum Pension rights that had an impact on the Group’s defined benefit pension liabilities. Independent advice from the Group’s actuaries was obtained to determine the amount of the additional liability and a provision was made in this year’s financial statements. </t>
  </si>
  <si>
    <t>Environmental Improvement Unit Charge Rebate was received in 2014/15 reducing Services charges.</t>
  </si>
  <si>
    <t>During the year a one-off charge of £5.2m was made to the restructuring provision reflecting announced reorganisations across the Company. £2.001m was allocated to Water and categorised as Other operating expenditure excluding renewals.</t>
  </si>
  <si>
    <t>During the year a one-off charge of £5.2m was made to the restructuring provision reflecting announced reorganisations across the Company. £2.124m was allocated to Waste and categorised as Other operating expenditure excluding renewals.</t>
  </si>
  <si>
    <t>During the year a one-off charge of £1.9 million was made relating to the equalisation of benefits relating to Guaranteed Minimum Pensions. £0.695m was allocated to Water and categorised as Other operating expenditure excluding renewals.</t>
  </si>
  <si>
    <t>During the year the Pennon Group completed its employee consultation to modernise its ongoing pension arrangements. The outcome of the consultation resulted in a decision to close Pennon’s principal defined benefit pension scheme to future accrual with effect from 30 June 2021. This resulted in a one-off curtailment charge for South West Water of £3.5 million (2020 Nil). £1.298m was allocated to Water and categorised as Other operating expenditure excluding renewals.</t>
  </si>
  <si>
    <t>During the year a one-off charge of £1.9 million was made relating to the equalisation of benefits relating to Guaranteed Minimum Pensions. £0.745m was allocated to Waste and categorised as Other operating expenditure excluding renewals.</t>
  </si>
  <si>
    <t>During the year the Pennon Group completed its employee consultation to modernise its ongoing pension arrangements. The outcome of the consultation resulted in a decision to close Pennon’s principal defined benefit pension scheme to future accrual with effect from 30 June 2021. This resulted in a one-off curtailment charge for South West Water of £3.5 million (2020 Nil). £1.395m was allocated to Waste and categorised as Other operating expenditure excluding renewals.</t>
  </si>
  <si>
    <t>Environmental Improvement Unit Charge Rebate was received in 2015/16 reducing Services charges.</t>
  </si>
  <si>
    <t>Other opex exlcuding renewals</t>
  </si>
  <si>
    <t xml:space="preserve">During the period from December 2013 through to February 2014, the South of England experienced a series of storms and heavy rainfall. The areas most affected included Hampshire, Sussex and Kent which all fall within our operational area. The level of rainfall across the South East was in excess of 260 per cent of the historical average and resulted in significant operational disruption, with many sites without power and lengthy periods of flooding due to the high groundwater levels. As a result of this exceptional weather event, we incurred significant additional costs for pumping and tankering to alleviate the flooding and to ensure that we continued to serve our customers. We recorded the costs associated with this event as an exceptional item within the accounts for 2013–14. 
</t>
  </si>
  <si>
    <t xml:space="preserve">During 2012-13, we undertook a comprehensive review and consultation process relating to the final salary pension scheme, which resulted in the implementation of significant changes to the scheme to ensure its long-term sustainability. This resulted in a non-cash curtailment gain of £9 million in 2013 of which £2.2 million was allocated to wholesale water. </t>
  </si>
  <si>
    <t xml:space="preserve">These costs were incurred in preparations for the introduction of retail competition for non-household customers. </t>
  </si>
  <si>
    <t xml:space="preserve">During 2012-13, we undertook a comprehensive review and consultation process relating to the final salary pension scheme, which resulted in the implementation of significant changes to the scheme to ensure its long-term sustainability. This resulted in a non-cash curtailment gain of £9 million in 2013 of which £4.0 million was allocated to wholesale water. 
</t>
  </si>
  <si>
    <t xml:space="preserve">We successfully appealed against historic cumulo rates charges, resulting in a refund of £13.3 million. </t>
  </si>
  <si>
    <t xml:space="preserve">As a result of changes to five water abstraction liceneces in Hampshire, in March 2018 Southern Water entered into an Operating Agreement under Section 20 of the Water Resources Act.This agreement committed Southern Water to certain monitoring and ecological expenditure over the period  to 2030. A provision for this future expenditure was included in the accounts for 2017-18. </t>
  </si>
  <si>
    <t>We successfully appealed against historic cumulo rates charges, resulting in a refund of £3.3 million.</t>
  </si>
  <si>
    <t>We were prosecuted for a discolouration event that took place in Oct 2015 and resulted in a fine and costs totalling £550k.</t>
  </si>
  <si>
    <t>We were prosecuted for the late notification of the DWI to an even that took place at Cooks Castle. This resulted in a fine and costs totalling £110k.</t>
  </si>
  <si>
    <t>As reported in our Annual Performance Report for 2018-19, we had been improving the processes for making and recording customer appointments for some functions that undertake tasks at customers’ premises. During the course of making these improvements, we identified that a number of historic guaranteed standards of service (GSS) payments for missed appointments may have been due and, therefore, we made a provision of £3.0 million in 2019-20 for these historic payments, of which £2.0 million related to wholesale water.</t>
  </si>
  <si>
    <t>In order to prepare for the challenge of the next five-year period, improve our services and, ultimately, reduce our costs we undertook a number of restructuring activities during 2019-20. These included closing our final salary pension scheme and reshaping a number of teams across the business. As a result we incurred a number of one-off restructuring costs in 2019-20.</t>
  </si>
  <si>
    <t>The implementation of IFRS 16 resulted in costs previously reported through opex as an operating lease being recorded as finance leases on the Blalance Sheet. This is the reduction in opex for relevant leases – namely office rent  and vehicle leases.</t>
  </si>
  <si>
    <t>As a result of the introduction of the Innovation Fund to drive innovation across the water industry through a series of competitions. There is an allowance within the revenues we collect from customers for the cost of this fund and this income is ring-fenced for use on the schemes selected as part through the competition. We agreed with our auditor that we should also include a provision each year for the liability associated with our contribution to the fund.</t>
  </si>
  <si>
    <t>Further costs provided for in relation to the Section 20 agreeement with the EA regarding West Hampshire water resources, as described above.</t>
  </si>
  <si>
    <t>The impact of COVID-19 largely resulted from additional costs to ensure the health and safety of employees and contractors and facilitate remote working for our office-based staff, the treatment and water supply costs to meet the significant increase in customer demand for water, in particular during the first lockdown in May, and support for our supply chain to cover additional operating costs as well as extended vehicle hire costs. These increases were partly offset by some cost reductions most notably regarding travel and expenses as well as the deferment of some training activities.</t>
  </si>
  <si>
    <t>Following a successful appeal we received a net reduction in our cumulo rates charges of £2.4 million.</t>
  </si>
  <si>
    <t>Legal and investiion costs in relation to the investigations by Ofwat and the EA into wastewater compliance and reporting.</t>
  </si>
  <si>
    <t>See above.</t>
  </si>
  <si>
    <t>Following Ofwat’s investigation into our historical wastewater treatment works compliance reporting and agreement of Section 19 undertakings a fine of £3.0 million was also imposed.</t>
  </si>
  <si>
    <t>This is a provision for costs associated with Enforcement Undertakings in relation to pollution incidents offered or agreed with the EA. These were included within our rule book adjustments when comparing totex to the FD.</t>
  </si>
  <si>
    <t>As reported in our Annual Performance Report for 2018-19, we had been improving the processes for making and recording customer appointments for some functions that undertake tasks at customers’ premises. During the course of making these improvements, we identified that a number of historic guaranteed standards of service (GSS) payments for missed appointments may have been due and, therefore, we made a provision of £3.0 million in 2019-20 for these historic payments, of which £1.0 million related to wholesale wastewater.</t>
  </si>
  <si>
    <t>The implementation of IFRS 16 resulted in costs previously reported through opex as an operating lease being recorded as finance leases on the Blalance Sheet. This is the reduction in opex for relevant leases – namely office rent, vehicle leases and crown estate outfall payments</t>
  </si>
  <si>
    <t>As above, legal and investiion costs in relation to the investigations by Ofwat and the EA into wastewater compliance and reporting.</t>
  </si>
  <si>
    <t>The impact of COVID-19 largely resulted from additional costs to ensure the health and safety of employees and contractors and facilitate remote working for our office-based staff, in particular during the first lockdown in May, and support for our supply chain to cover additional operating costs as well as extended vehicle hire costs. These increases were partly offset by some cost reductions most notably regarding travel and expenses as well as the deferment of some training activities.</t>
  </si>
  <si>
    <t>Capex costs relating to system changes made to facilitate the payment of rebates to former customers as a result of the Ofwat investigation.</t>
  </si>
  <si>
    <t>Split: Power (-0.099), bulk supply (0.054) and other opex excluding renewals (0.467)</t>
  </si>
  <si>
    <t>Split: Power (0.201), renewals infra (0.900) and other opex (0.462)</t>
  </si>
  <si>
    <t>Split: Power (3.207) and other opex excluding renewals (14.829)</t>
  </si>
  <si>
    <t xml:space="preserve">The rebate is in relation to the Environmental Improvement Unit Charge which we received during the 2014-15 financial year. </t>
  </si>
  <si>
    <t xml:space="preserve">These restructuring costs are considered to be atypical in nature with significant expenditure incurred that is not in the ordinary course of business. The restructure of the business involved significant changes in the way that the Company operates and therefore this transformation expenditure is deemed atypical by nature. </t>
  </si>
  <si>
    <t>The business restructuring commenced in the previous financial years. These costs are considered to be exceptional in nature with significant expenditure incurred that is not in the ordinary course of business. The restructure of the business involved significant changes in the way that the Company operates and therefore this restructuring expenditure is deemed atypical by nature.</t>
  </si>
  <si>
    <t>The transformation expenditure is incurred as a result of the significant restructuring of the business that commenced in the previous financial years and continued into 2020-21. These costs are considered to be atypical in nature with significant expenditure incurred that is not in the ordinary course of business. The restructure of the business involved significant changes in the way that the Company operates and therefore this transformation expenditure is deemed atypical by nature.</t>
  </si>
  <si>
    <t>These restructuring costs are considered to be atypical in nature with significant expenditure incurred that is not in the ordinary course of business. The restructure of the business involved significant changes in the way that the Company operates and therefore this transformation expenditure is deemed atypical by nature.</t>
  </si>
  <si>
    <t>The business restructuring commenced in the previous financial years. These costs are considered to be atypical in nature with significant expenditure incurred that is not in the ordinary course of business. The restructure of the business involved significant changes in the way that the Company operates and therefore this transformation expenditure is deemed atypical by nature.</t>
  </si>
  <si>
    <t>Abstraction charges / discharge consents</t>
  </si>
  <si>
    <t xml:space="preserve">Other opex </t>
  </si>
  <si>
    <t>Succession of severe storms that hit the UK in December 2015 (Desmond, Eva and Frank), causing widespread flooding in Cumbria, Lancashire and Greater Manchester. Net impact of insurance compensation, operating expenses incurred and infrastructure renewals expenditure.</t>
  </si>
  <si>
    <t>Relates to major storm events suffered in June and September 2016 as well as additional expenditure to 1
address damage experienced in the winter storms of 2015/16 (Desmond, Eva and Frank).</t>
  </si>
  <si>
    <t>Additional expenditure being undertaken to address damage experienced in the winter storms of 2015/16, offset by the final settlement of the insurance claim.</t>
  </si>
  <si>
    <t>Rebate in relation to abstraction charges.</t>
  </si>
  <si>
    <t>Infrastucture renewals expenditure incurred to address damage caused by prior year storms.</t>
  </si>
  <si>
    <t>Capital expenditure incurred to address damage caused by prior year storms.</t>
  </si>
  <si>
    <t>Refund received in July 17 relating to the 2005 Central List Rates Appeal.</t>
  </si>
  <si>
    <t>During summer 2018 the North West experienced an extended period of hot and dry weather (‘dry weather event’). This resulted in unprecedented increases in demand for water, together with reductions in reservoir levels. Operating expenditure incurred to plan for and mitigate the consequences of this event.</t>
  </si>
  <si>
    <t>Infrastucture renewals expenditure incurred as a result of the dry weather event described above.</t>
  </si>
  <si>
    <t>Capital expenditure incurred as a result of the dry weather event described above</t>
  </si>
  <si>
    <t>One off Guaranteed Minimum Pension (GMP) charge.</t>
  </si>
  <si>
    <t>Additional costs incurred in relation to the Covid-19 pandemic.</t>
  </si>
  <si>
    <t>Non-infrastructure renewals expenditure incurred as a result of the dry weather event.</t>
  </si>
  <si>
    <t>Correction to discharge consents charge. Nets to nil across the two years.</t>
  </si>
  <si>
    <t>Relates to major storm events suffered in June and September 2016 as well as additional expenditure being undertaken to address damage experienced in the winter storms of 2015/16 (Desmond, Eva and Frank)</t>
  </si>
  <si>
    <t>Relates to the write off of strategic stock following the suspension of incineration at Shell Green.</t>
  </si>
  <si>
    <t>£(3.840m) environmental charges rebate allocated in full to abstraction charges / discharge consent (£3.840m WR)</t>
  </si>
  <si>
    <t>£1.755m staff costs allocated to other operating expenditure excluding renewals. 
(£0.001m AL, £0.075m RWA, £0.004m RWT, £0.003m RWS, £0.140m WT, £1.532m TWD)</t>
  </si>
  <si>
    <t>£1.150m legal and professional fees allocated to other operating expenditure excluding renewals. (£0.002m AL, £0.108m RWA, £0.007m RWT, £0.003m RWS, £0.201m WT, £0.829m TWD)</t>
  </si>
  <si>
    <t>£1.407m legal and professional fees allocated to other operating expenditure excluding renewals. (£0.152m RWA, £0.006m RWT, £0.007m RWS, £0.227m WT, £1.015m TWD)</t>
  </si>
  <si>
    <t>£0.759m legal and professional fees allocated to other operating expenditure excluding renewals. (£0.095m RWA, £0.003m RWT, £0.006m RWS, £0.108m WT, £0.547m TWD)</t>
  </si>
  <si>
    <t>Item 1 (Atypical legal fees)</t>
  </si>
  <si>
    <t>Operating costs of restructuring organisation</t>
  </si>
  <si>
    <t>Curtailment gain from closure of final salary pension scheme. Atypical in line with regulatory policy.</t>
  </si>
  <si>
    <t>Operating cost of CMA appeal. Atypical in line with regulatory policy and requirement of CMA determination.</t>
  </si>
  <si>
    <t>One off environment agency refund relating to payments made in a previous period. Atypical in line with regulatory policy</t>
  </si>
  <si>
    <t>Operating cost of arbitration for the dispute with the Canal and River Trust abstraction</t>
  </si>
  <si>
    <t>Operating cost of the referral of the Bristol Water submission to the Competition and Markets Authority. Atypical in line with regulatory policy and CMA determination.</t>
  </si>
  <si>
    <t>The refunds from the EA relate to the payments made by South East Water to the Environmental Improvement Unit Charge as part of the annual abstraction licence. Following the enactment of the Water Act 2014, these payments were no longer required and the surplus funds built up from these charges were returned to the company in respect of the financial years 2013/14 (£0.339m) and 2014/15 (£0.991m).
Both of these refunds were received and accounted for in the financial year 2014/15.</t>
  </si>
  <si>
    <t>As a result of exceptional weather conditions in March 2018, “Beast from the East”, the freezing and thawing on our network caused a major increase in the number of bursts on our mains. As a direct result of this we incurred additional energy consumption charges and contractor costs relating to reactive maintenance, as well as additional costs for the supplying of bottled water, increased communications to customers, increased staffing costs and additional customer compensation payments.</t>
  </si>
  <si>
    <t xml:space="preserve">In response to Covid-19 we incurred additional costs in creating Covid secure workspaces and the facilitation of home-working in response to government guidelines. In addition to this, increased costs were incurred as a result of additional agency and overtime hours to manage an uplift in customer contacts driven by increases in demand as well as an increase to the provision for annual leave which remained untaken at the end of the year, the Covid impact of which was calculated by comparison to the untaken leave days remaining in a typical year. </t>
  </si>
  <si>
    <t>During the year, as a result of Covid-19, we faced increased demand for water from customers and as a result of this additional demand we incurred increased power and chemical costs. The increase in variable power charges and the cost of chemicals as a direct result of Covid has been derived based upon the increase above budget in our actual distribution input in the year. We also incurred additional third party fixed charges on power, these charges have increased as our share of typical electricity generation increased as a result of lower national business consumption.</t>
  </si>
  <si>
    <t>As a result of additional demand for water due to Covid we incurred additional bulk supply charges in order to meet the demand of customers. The value of the increase in costs attributable to this has been derived based upon the increase above budget in our actual distribution input.</t>
  </si>
  <si>
    <t>Additional costs were incurred in the year due to the impact of Covid-19 on the levels of water demand seen in the year. As a result of the exceptional demand and the burst mains incidents this generated, we incurred additional charges for the supply of bottled water and water tankers to customers. In addition to this we also saw an increase in water demand communications, plus the cost of water efficiency devices as additional devices were issued to customers driven by the high levels of water demand. We also saw additional costs incurred in relation to the increase in void property statuses applied in our region which saw an increase in the work required to assess and validate the properties flagged as being void.</t>
  </si>
  <si>
    <t xml:space="preserve">During the year, we incurred additional charges from our contractor, Clancy Docwra, as a result of their incurring of additional costs as a result of Covid-19 and the need to implement additional procedures to facilitate for the welfare of their staff. In addition to this, increased costs were also incurred as a result of the prolongation of works due to Covid restrictions. </t>
  </si>
  <si>
    <t>Split: Power (0.048) and other opex excluding renewals (2.088)</t>
  </si>
  <si>
    <t>Split: Power (1.114) and other opex (0.186)</t>
  </si>
  <si>
    <t>Environmental Improvement Unit Charge rebate</t>
  </si>
  <si>
    <t>Prolonged hot summer of 2018</t>
  </si>
  <si>
    <t>Increase in water demand as a result of Covid.</t>
  </si>
  <si>
    <t>Additional costs incurred from Covid, for example PPE</t>
  </si>
  <si>
    <t>Split: Power (0.581) and other opex (0.138)</t>
  </si>
  <si>
    <t>Renewals infra</t>
  </si>
  <si>
    <t>Split: Power (2.821) and other opex excluding renewals (22.681)</t>
  </si>
  <si>
    <t>Split: Renewals infra (0.029) and other opex excluding renewals (-9.497)</t>
  </si>
  <si>
    <t xml:space="preserve">This was in relation to severe winters experienced during 2009/10 and 2010/11. Yorkshire Water’s network of water mains suffered an increase in the number of bursts and consequently experienced a higher level of leakage. During 2011/12 additional expenditure was incurred to improve leakage performance such that leakage targets </t>
  </si>
  <si>
    <t>Capital expenditure relating to the December 2015 floods, this was funded through an insurance claim.</t>
  </si>
  <si>
    <t xml:space="preserve">This was in relation to expenditure associated with the December 2015 floods due to record rainfall in a short period of time. </t>
  </si>
  <si>
    <t xml:space="preserve">This was associated a one-off credit from a rates cumulo appeal. </t>
  </si>
  <si>
    <t>This related to costs incurred due to the extreme change in weather we experienced through the year. The ‘Beast from the East’ (24 Feb 2018 – 4 March 2018) winter event caused an increase in burst pipes (and consequently leakage) which required further expenditure. This was compounded by the 2018 drought where the dry weather caused dry soil leading to movement of the ground and as a result an increase in the number of burst pipes. Additional leakage inspectors were recruited to identify leaking pipes and additional repair and maintenance teams were recruited to fix them.</t>
  </si>
  <si>
    <t>This was in relation to expenditure associated with the December 2015 floods due to record rainfall in a short period of time.</t>
  </si>
  <si>
    <t>Capital expenditure relating to the transition expenditure spent in 2019-20 for the AMP7 programme.</t>
  </si>
  <si>
    <t>The exceptional rainfall in November 2019 and February 2020 did not have a significant impact on the water price control, but there were costs from the escalation.</t>
  </si>
  <si>
    <t xml:space="preserve">Legal and advisory related costs in relation to CMA referral. </t>
  </si>
  <si>
    <t>This was in relation to  one off reorganisational costs to prepare the business for the efficiency challenges in AMP7.</t>
  </si>
  <si>
    <t xml:space="preserve">This related to expenditure in readiness for the new AMP period. </t>
  </si>
  <si>
    <t xml:space="preserve">The exceptional rainfall in November 2019 and February 2020 did not have a significant impact on the water price control, but there were costs from the escalation. </t>
  </si>
  <si>
    <t>Capital expenditure relating to the COVID-19 pandemic.</t>
  </si>
  <si>
    <t>Capital expenditure relating to the two flooding events in AMP6 that were funded through insurance claims.</t>
  </si>
  <si>
    <t>The December 2015 floods affected a number of waste water treatment assets, pumping stations and effluent screens across the Yorkshire region resulting in exceptional costs associated with operational mitigation activity, including equipment hire and tankering to maintain serviceability of waste water treatment works.</t>
  </si>
  <si>
    <t xml:space="preserve">The December 2015 floods affected a number of waste water treatment assets, pumping stations and effluent screens across the Yorkshire region resulting in exceptional costs associated with operational mitigation activity, including equipment hire and tankering to maintain serviceability of waste water treatment works.
</t>
  </si>
  <si>
    <t>Capital expenditure relating to the November 2019 floods, this was funded through an insurance claim.</t>
  </si>
  <si>
    <t>The exceptional rainfall in November 2019 and February 2020, had a significant impact on the wastewater business, resulting in the business being in escalation for several months. This was at a time when the assets had not been fully replaced from the previous major floods in December 2015. This includes emergency response and mitigation costs for sites impacted by the flooding incidents.</t>
  </si>
  <si>
    <t>Reorganisational cost to prepare the business for the efficiency challenges in AMP7.</t>
  </si>
  <si>
    <t xml:space="preserve">Transitional expenditure in readiness for the new AMP period. </t>
  </si>
  <si>
    <t>Exceptional rainfall in November 2019 and February 2020 had a significant impact on the wastewater business. Cost include emergency response and mitigation costs for sites impacted by the flooding incidents.</t>
  </si>
  <si>
    <t>Split: Power (5.560) and other opex excluding renewals (19.910)</t>
  </si>
  <si>
    <t>2015/16: Other opex excluding renewals                                                                                                                                                                                                                                                                                                                                                 2016/17 Other opex excluding renewals</t>
  </si>
  <si>
    <t>This relates to a provision regarding the restructuring that took place in AMP6 as part of the change programme in order to assist the business in meeting Ofwat’s Final Determination of revenue controls for the period from April 2015 to March 2020.</t>
  </si>
  <si>
    <t>This related to the record breaking warm and dry weather incurred during the summer of 2018 resulting in demand increases from our customers. June was the hottest on record with only 24% of the long term average rainfall, and conditions in July were similar. The water teams worked day and night to ensure that supplies were maintained. The costs included cross network pumping, tankering to maintain supply, staff overtime, network ancillary costs  and a focus on leakage to minimise wastage.</t>
  </si>
  <si>
    <t>This related to the costs associated with Storm Emma  combined with the effect of the ‘Beast from the East’ which saw extreme snowfalls  ,high winds and a rapid thaw, which  led to enormous challenges as we maintained our services to support customers.The scale of the issues faced was unprecedented with our operating area at the centre of the Met Office ‘red’ weather warning.</t>
  </si>
  <si>
    <t>This related to a local authority rates rebate received on our Swansea WWTW.</t>
  </si>
  <si>
    <t>In February 2019 the weather had a significant impact on our water and wastewater networks and major incidents were declared across Wales and England. In the Waste business, 26 treatment works, 18 pumping stations and seven sewer pipe bridges were put out of action by the storm. Challenges included flooding, landslides and power outages and our colleagues worked around the clock to maintain service to customers with the number of calls a day reaching 750 (four times more than normal).Storm Dennis brought a month’s worth of rain in 48 hours to flood hit parts of Wales and during the peak of Storm Dennis 61Flood Alerts,89 Flood warnings and 2 severe flood warnings were in force , which was the highest warnings for rivers that Wales had had previously at any one time.</t>
  </si>
  <si>
    <t>This related to a provision regarding the restructuring that will take place in AMP7 in order  to meet the challenging cost efficiency target reflected in Ofwat’s PR19 Final Determination.</t>
  </si>
  <si>
    <t>This related to the costs incurred regarding the Covid 19 pandemic.</t>
  </si>
  <si>
    <t>This related to a local authority rates rebate expected  on our Swansea WWTW.</t>
  </si>
  <si>
    <t>This relates to the ongoing expenditure relating to the impact of Storm Dennis ( as mentioned above)</t>
  </si>
  <si>
    <t>Split: Maintaining long term capability of assets infra (0.244),  Maintaining long term capability of assets non infra (0.246) and other capex non infra (0.622)</t>
  </si>
  <si>
    <t>Power (1.3m WT, 0.486 TWD), Renewals expensed in the year infra (4.689m TWD) and Other operating expenditure excluding renewals' (13.506 TWD)</t>
  </si>
  <si>
    <t xml:space="preserve">Power  (RWA £0.351m, RWT £0.207m, WT £0.609m, TWD £0.700m),  Renewals expensed in year -infra'  (TWD £1.908m) Other operarting expenditure' (RWA £0.158m, RWT £0.117m, RWS £0.017, WT £1.324, TWD £3.638m
Maintaining the long terms capability of the asset non infra '  (TWD £0.114m)" 
</t>
  </si>
  <si>
    <t xml:space="preserve">Renewals expensed in year -infra'  (RWA £0.034m,TWD £0.568m)
Part expenditure allocated to line 6 'other operarting expenditure' (RWA £0.035m, RWT £0.036m, RWS £0.008, WT £0.105, TWD £1.206m
Part expenditure allocated to line 22 'maintaining the long term capability of the assets - non infra' (WT £0.755m)" 
</t>
  </si>
  <si>
    <t xml:space="preserve">Power  (RWA £0.018m, RWT £0.026m, WT £0.103m, TWD £0.395m)
Part expenditure allocated to line 4 'renewals expensed in year -infra'  (TWD £0.552m)
Part expenditure allocated to line 6 'other operating expenditure' (RWA £0.027m, RWT £0.040m, WT £0.268m, TWD £0.565m
</t>
  </si>
  <si>
    <t>2015/16: Other opex excluding renewals                                                                                                                                                                                                                                                                                                                                                 2016/17: Split: Renewals infra (0.762) and other opex excluding renewals (-0.157)</t>
  </si>
  <si>
    <t>Split: Maintaining the long term capability of assets infra (2.271) and other capex non infra (0.183)</t>
  </si>
  <si>
    <t>Split: Maintaining the long term capability of assets non infra (1.229) and other capex non infra (0.088)</t>
  </si>
  <si>
    <t>Split: Maintaining the long term capability of assets non infra (29.128), other capex infra (0.143) and other capex non infra (0.351)</t>
  </si>
  <si>
    <t>Maintaining the long term capability of assets non infra</t>
  </si>
  <si>
    <t>2015/16: Maintaining the long term capability of assets non infra                                                                                                                                                                                                                                                                                                                                                                            2016/17: Split: Maintaining the long term capability of assets infra (0.111), Maintaining the long term capability of assets non infra (0.009) - should be 0.281 not -0.281 (transferred incorrectly from the cost assessment)</t>
  </si>
  <si>
    <t>Split: Maintaining the long term capability of assets infra (0.451) and Maintaining the long term capability of assets non infra (0.016)</t>
  </si>
  <si>
    <t>Split: Maintaining the long term capability of assets infra (0.128), Maintaining the long term capability of assets non infra (2.539), enhancement capex (0.052) and developer services capex (0.012)</t>
  </si>
  <si>
    <t>Split: Maintaining the long term capability of assets infra (13.837) and Maintaining the long term capability of assets non-infra (17.305)</t>
  </si>
  <si>
    <t xml:space="preserve">Power ( STD  £0.388m) and Renewals expensed infra' (STD £0.191m, Sludge TRT £0.335m)
</t>
  </si>
  <si>
    <t xml:space="preserve">Power (Foul £0.178m, SWD £0.059m, HW £0.030m, STD  £1.012m, SLT £0.116m,  Sludge TRA £-, Sludge TRT £0.116m, Sludge DISP £-)
Part expenditure allocated to line 4 'Renewals expensed infra' (Foul £0.442m)
Part expenditure allocated to line 6 'other operating expenditure' (Foul £2.229m, SWD £0.167m, HW £0.111m, STD  £2.221m, SLT £0.001m,  Sludge TRA £0.054, Sludge TRT £0.104m, Sludge DISP £0.043)
Part expenditure allocated to line 22 'maintaining the long term capability of the assets - non infra' (F £0.452m)" 
</t>
  </si>
  <si>
    <t xml:space="preserve">Power (Foul £0.003m, SWD £0.002m, HW £0.001m, STD  £0.087m, SLT £-m,  Sludge TRA £0.030, Sludge TRT £0.009m, Sludge DISP £0.021m)
Part expenditure allocated to line 4 'Renewals expensed infra' (Foul £2.963m, STD £0.02m)
Part expenditure allocated to line 6 'other operating expenditure' (Foul £0.251m, SWD £0.099m, HW £0.053m, STD  £0.499m, SLT £-m,  Sludge TRA £0.032m, Sludge TRT £0.025, Sludge DISP £0.030)
" 
</t>
  </si>
  <si>
    <t>Split: Maintaining the long term capability of assets infra (11.149) and other capex non infra (29.993)</t>
  </si>
  <si>
    <t>Maintaining the long term capability of assets non-infra</t>
  </si>
  <si>
    <t>2015/16 Split: Other opex excluding renewals (1.594) and maintaining the long term capability of assets non infra (1.841)                                                                                                                                                                                                                                                                                    2016/17 Split: Other opex excluding renewals (1.565) and maintaining the long term capability of assets non infra (3.282)</t>
  </si>
  <si>
    <t>Split: Maintaining the long term capability of assets non infra (2.489), F (0.293) and other capex infra (0.026)</t>
  </si>
  <si>
    <t>Power and chemicals - Covid</t>
  </si>
  <si>
    <t xml:space="preserve">Split: Maintaining the long term capability of assets infra (0.007) and Maintaining the long term capability of assets non-infra (17.935).  </t>
  </si>
  <si>
    <t>2015/16: Split: Maintaining the long term capability of assets infra (0.009) and Maintaining the long term capability of assets non infra (5.784) - corrected values                                                                                                                                                                                                                                                                                   2016/17: Split: Maintaining the long term capability of assets infra (0.108) and Maintaining the long term capability of assets non infra (7.817) - corrected values</t>
  </si>
  <si>
    <t xml:space="preserve">Split: Maintaining the long term capability of assets  infra (-0.013) and Maintaining the long term capability of assets  non-infra' (12.558).  </t>
  </si>
  <si>
    <t>Split: Maintaining the long term capability of assets  infra (0.158) and Maintaining the long term capability of assets  non infra (0.422)</t>
  </si>
  <si>
    <t>Split: Maintaining the long term capability of assets  non infra (1.002) and other capex non infra (4.042)</t>
  </si>
  <si>
    <t>Split: Maintaining the long term capability of assets  infra (0.547 Foul, 0.334 SWD, 0.135 HD and 0.774 ST&amp;D), Maintaining the long term capability of assets  non-infra (0.289 Foul, 0.321 SWD, 0.129 HD, 1.367 ST&amp;D, 0.007 SlTran, 1.165 SlTreat and 0.013 SlDisp), Enhancement capex (0.017 Foul, 0.018 SWD, 0.007 HD, 1.053 ST&amp;D and 0.008 SlTreat) and Developer services capex (0.055 Foul, 0.059 SWD and 0.024 HD).</t>
  </si>
  <si>
    <t>Split: Maintaining the long term capability of assets  infra (-0.006 Foul, -0.006 SWD and -0.003 HD) and Maintaining the long term capability of assets  non-infra (0.975 Foul, 1.083 SWD, 0.437 HD, 5.160 ST&amp;D, 0.083 SLT and 0.306 SlTreat).</t>
  </si>
  <si>
    <t>Maintaining long term capability of assets non-infra</t>
  </si>
  <si>
    <t>Howdon advanced digestion efficiency project - new sludge teatment process. Had to be classified as maintenance as not funded in enhancement but not really base maintenance</t>
  </si>
  <si>
    <t>An early start was made in preparing our Bioresources business for AMP7. We developed our business model and identified the actions that we needed to take to compete effectively in the new market, determining the lowest cost structure from our existing network of sites, optimising our tanker fleet operations and identifying opportunities for trading in the new market. We implemented a programme to reorganise the business to deliver our business model, reducing from 20 sites to 12, and as a result incurred exceptional costs consisting of set up and restructuring costs £2.1 million; and Provision for costs to decommission these assets of £2.0 million.</t>
  </si>
  <si>
    <t>Summary</t>
  </si>
  <si>
    <t>2011-12</t>
  </si>
  <si>
    <t>2012-13</t>
  </si>
  <si>
    <t>2013-14</t>
  </si>
  <si>
    <t>2014-15</t>
  </si>
  <si>
    <t>2015-16</t>
  </si>
  <si>
    <t>2016-17</t>
  </si>
  <si>
    <t>2017-18</t>
  </si>
  <si>
    <t>2018-19</t>
  </si>
  <si>
    <t>2019-20</t>
  </si>
  <si>
    <t>2020-21</t>
  </si>
  <si>
    <t>Company</t>
  </si>
  <si>
    <t>BWH</t>
  </si>
  <si>
    <t>Raw data</t>
  </si>
  <si>
    <t>Final dataset</t>
  </si>
  <si>
    <t>For 2017-18 onwards</t>
  </si>
  <si>
    <t>Final Dataset</t>
  </si>
  <si>
    <t>Raw Data</t>
  </si>
  <si>
    <t>Sewage Collection</t>
  </si>
  <si>
    <t>Water resources - atypical expenditure</t>
  </si>
  <si>
    <t>Raw water distribution - atypical expenditure</t>
  </si>
  <si>
    <t>Water treatment - atypical expenditure</t>
  </si>
  <si>
    <t>Treated water distribution - atypical expenditure</t>
  </si>
  <si>
    <t>Wholesale water - atypical expenditure</t>
  </si>
  <si>
    <t>Note: This is also SBW</t>
  </si>
  <si>
    <t>CMA appeals</t>
  </si>
  <si>
    <t>Other</t>
  </si>
  <si>
    <t xml:space="preserve">This related to costs we incurred due to increased cleaning regimes, social distancing, protective equipment to keep our colleagues safe and payments to key delivery partners to employ personnel who were considered critical responders in the event of operational emergencies in the business such as leakage incidents.
</t>
  </si>
  <si>
    <t>CMA costs</t>
  </si>
  <si>
    <t>This relates to transformation expenditure including reorganisational costs to prepare the business for AMP7</t>
  </si>
  <si>
    <t>SVH</t>
  </si>
  <si>
    <t>Atypical expenditure - sewage collection</t>
  </si>
  <si>
    <t>Atypical expenditure - sewage treatment</t>
  </si>
  <si>
    <t>Atypical expenditure - sludge transport</t>
  </si>
  <si>
    <t>Atypical expenditure - sludge treatment</t>
  </si>
  <si>
    <t>Atypical expenditure - sludge disposal</t>
  </si>
  <si>
    <t>Atypical expenditure - wholesale wastewater</t>
  </si>
  <si>
    <t>Rationale for decision</t>
  </si>
  <si>
    <t>Include as original expenditure would also be included in base, so accrual needs to be netted off</t>
  </si>
  <si>
    <t>Restructuring costs to be all included in base</t>
  </si>
  <si>
    <t>Include as this is an actual movement in expenditure</t>
  </si>
  <si>
    <t xml:space="preserve">Weather-related costs to be all included in base </t>
  </si>
  <si>
    <t>Covid-related expenditure to be excluded from base</t>
  </si>
  <si>
    <t>All expenditure allocated to 'other operating expenditure excluding renewals' apart from 0.645 in STD which is included 'power'.</t>
  </si>
  <si>
    <t>Restructuring costs to be all included in base (this item relates to redundancies and therefore akin to restructuring)</t>
  </si>
  <si>
    <t>Exclude as this relates to transfer of assets between companies, no actual cost incurred</t>
  </si>
  <si>
    <t>Exclude as this should be an abstraction charge which does not apply</t>
  </si>
  <si>
    <t>Exclude as just reflects a move in the stock market exchange</t>
  </si>
  <si>
    <t>Include as all restructing costs to be included in base</t>
  </si>
  <si>
    <t>Include as all weather related items to be included in base costs</t>
  </si>
  <si>
    <t>Exclude as any pension curtailment items related to 'gain' are of the benefit of companies who gain on this fund</t>
  </si>
  <si>
    <t>Exclude as legal fine which customers should not fund</t>
  </si>
  <si>
    <t>Include as all restructuring costs to be included in base costs</t>
  </si>
  <si>
    <t>Exclude as this is funded through an adjustment through the RCV</t>
  </si>
  <si>
    <t>Exclude as these costs will be reversed in the next year</t>
  </si>
  <si>
    <t>Exclude as all covid related items are not to be included in base costs</t>
  </si>
  <si>
    <t>Exclude as pension credit is just a move in the stock exchange</t>
  </si>
  <si>
    <t>Equal to 0</t>
  </si>
  <si>
    <t>Exclude as related to CMA costs which customers should not fund</t>
  </si>
  <si>
    <t>Include as restructring costs to be included in base costs</t>
  </si>
  <si>
    <t>Include as these are legitimate costs</t>
  </si>
  <si>
    <t>Exclude as covid costs are not to be included in base costs</t>
  </si>
  <si>
    <t>Exclude as this is the same as an abstraction cost</t>
  </si>
  <si>
    <t>Include as all restructuring costs to be included in base</t>
  </si>
  <si>
    <t>Exclude as related to CMA items which customers should not fund</t>
  </si>
  <si>
    <t>Exclude as as CMA costs should not be funded by customers</t>
  </si>
  <si>
    <t>Exclude as all covid related items not to be included in base costs</t>
  </si>
  <si>
    <t>Included as related to weather which is to be included in base costs</t>
  </si>
  <si>
    <t>Exclude as just reflects a move in the stock exchange market</t>
  </si>
  <si>
    <t>Exclude as it appears to be enhancement expenditure</t>
  </si>
  <si>
    <t>Exclude as CMA costs are subject to separate funding process</t>
  </si>
  <si>
    <t>Exclude as any pension curtailment items related to 'gain' do not reflect a movement in cost, they reflect how well the pension fund has performed and the company' gain on the fund</t>
  </si>
  <si>
    <t>Exclude as any pension items related to 'gain' do not reflect a movement in cost, they reflect how well the pension fund has performed and the company' gain on the fund</t>
  </si>
  <si>
    <t>Include as this reflects an actual movement in expenditure</t>
  </si>
  <si>
    <t>Include as private drains and sewers are included in base models, so relevant expenditure should also be included</t>
  </si>
  <si>
    <t>Include as this is akin to a restructuring cost, which are to be included in base modelling expenditure</t>
  </si>
  <si>
    <t>Include as restructuring costs are all to be included in base costs</t>
  </si>
  <si>
    <t>Exclude as fines should not be funded by customers</t>
  </si>
  <si>
    <t>Exclude as all covid related items not to be included in base</t>
  </si>
  <si>
    <t>Does not apply to base</t>
  </si>
  <si>
    <t>Exclude as covid related items not to be included in base</t>
  </si>
  <si>
    <t>Include as similar to restructing costs, assets have been written off.</t>
  </si>
  <si>
    <t>Exclude as CMA costs which customers should not fund</t>
  </si>
  <si>
    <t>Include as legitimate cost</t>
  </si>
  <si>
    <t>Include as employment costs</t>
  </si>
  <si>
    <t>Include as transition expenditure</t>
  </si>
  <si>
    <t>Include as legitimate costs</t>
  </si>
  <si>
    <t>Line description (from company query)</t>
  </si>
  <si>
    <t>Which line(s) does it belong to? (from company query)</t>
  </si>
  <si>
    <t>Include as it is an actual cost, will reduce energy costs over the long term. It affects all companies if they have hedged their energy rates.</t>
  </si>
  <si>
    <t>Include as it is an employment cost and is front-loading future cost</t>
  </si>
  <si>
    <t>Include as this appears to be accrual so treatment needs to be in line with 2011-12 to 2015-16 power accrual item</t>
  </si>
  <si>
    <t>This item was reported in a line that we do not include in modelled base costs, therefore not applicable</t>
  </si>
  <si>
    <t>Adjustment to base costs (note: the sum of adjustments can be different from the sum of items flagged as 'Yes' because in 2020-21 atypical expenditure needs to be deducted from base, rather than included).</t>
  </si>
  <si>
    <t>Exclude as any pension curtailment items related to 'gain' do not reflect a movement in cost, they reflect how well the pension fund has performed and the company's gain on the fund</t>
  </si>
  <si>
    <t>Exclude as any pension items related to 'gain' do not reflect a movement in cost, they reflect how well the pension fund has performed and the company's gain on the fund</t>
  </si>
  <si>
    <t xml:space="preserve">Water quality incident at Franklaw water treatment works.
From UUW query response 18/03/2022: In early August 2015 we experienced a major incident at our Franklaw treatment works which resulted in c£24.8m of additional operating costs. There were over 300,000 properties affected on a ‘boil water’ notice due to suspected traces of cryptosporidium detected within the water supply.  The incident lasted 31 days, with service fully restored in early September 2015.
Of the c24.8m of associated opex costs, c£18.6m related to compensation payments that were made to affected domestic and business customers including business losses &amp; illness claims; subsequently treated as disallowed costs within table 4B, wholesale totex analysis. In addition there was additional resource and supplies cost (including the provision of bottled water, enhanced laboratory sampling/analysis, customer communications and UV operational expense) required to manage and overcome the incident totalling c£3.3m and abortive contractor costs relating to the impact of not being able to proceed with the Haweswater aqueduct outage of c£2.9m. </t>
  </si>
  <si>
    <t>Water Quality incident - breakdown</t>
  </si>
  <si>
    <t>Included £3.3m as related to additional resource and supplies cost, and £2.9m related to abortive contractor costs.</t>
  </si>
  <si>
    <t>-</t>
  </si>
  <si>
    <t>2020-25 Transition Expenditure -Capex - breakdown</t>
  </si>
  <si>
    <t>Only including element of transition spend related to base expenditure (0.244 WR Maintaining long term capability of assets infra, and 0.114 RW and 0.132 WT non-infra)</t>
  </si>
  <si>
    <t>Include as all reorganisations related items to be included in base costs</t>
  </si>
  <si>
    <t>WR</t>
  </si>
  <si>
    <t>RWD</t>
  </si>
  <si>
    <t>TWD</t>
  </si>
  <si>
    <t>WW</t>
  </si>
  <si>
    <t>WT</t>
  </si>
  <si>
    <t>SWC</t>
  </si>
  <si>
    <t>SDT</t>
  </si>
  <si>
    <t>SDD</t>
  </si>
  <si>
    <t>WWW</t>
  </si>
  <si>
    <t>SDP</t>
  </si>
  <si>
    <t>Include. Related to ongoing costs, albeit atypical in nature.</t>
  </si>
  <si>
    <t>Include to align with accrual item.</t>
  </si>
  <si>
    <t>Exclude as clearly one-off regulatory costs.</t>
  </si>
  <si>
    <t>Include as related to ongoing opex commitment.</t>
  </si>
  <si>
    <t>Exclude as GSS payments should not be included in modelled base costs.</t>
  </si>
  <si>
    <t>Exclude. One-off atypical costs, not likely to be repeated.</t>
  </si>
  <si>
    <t>Include. Not clear if atypical or not.</t>
  </si>
  <si>
    <t>2021-22</t>
  </si>
  <si>
    <t>For the 12 months ended 31 March 2022</t>
  </si>
  <si>
    <t>Wholesale water atypical expenditure 2011-12 to 2021-22</t>
  </si>
  <si>
    <t>Wholesale wastewater atypical expenditure 2011-12 to 2021-22</t>
  </si>
  <si>
    <t>COVID - Capex</t>
  </si>
  <si>
    <t>AMP6 Flooding - Capex</t>
  </si>
  <si>
    <t xml:space="preserve">Transformation Costs: 4D.1-Base opearting expenditure </t>
  </si>
  <si>
    <t>Capital maintenance</t>
  </si>
  <si>
    <t>Opex</t>
  </si>
  <si>
    <t>Exclude as Covid related</t>
  </si>
  <si>
    <t>Include as weather related</t>
  </si>
  <si>
    <t>Include as regular expenditure</t>
  </si>
  <si>
    <t>Company restructuring</t>
  </si>
  <si>
    <t>Exclude as related to merger</t>
  </si>
  <si>
    <t>Pennon acquisition costs</t>
  </si>
  <si>
    <t>Apportionment of restructure costs - Water</t>
  </si>
  <si>
    <t>Release of Restructuring provision</t>
  </si>
  <si>
    <t>Item 2</t>
  </si>
  <si>
    <t>Item 3</t>
  </si>
  <si>
    <t>Item 4</t>
  </si>
  <si>
    <t xml:space="preserve">There has been capital expenditure for preliminary planning work to relocate four operational depots and sell the land. </t>
  </si>
  <si>
    <t xml:space="preserve">Transformation Costs: 4E.1-Base opearting expenditure </t>
  </si>
  <si>
    <t>Restructure costs incl in line 4E.1</t>
  </si>
  <si>
    <t>Base opex</t>
  </si>
  <si>
    <t xml:space="preserve">Covid costs </t>
  </si>
  <si>
    <t>Release of restructuring provision</t>
  </si>
  <si>
    <t>Include as company decision</t>
  </si>
  <si>
    <t xml:space="preserve">This has been capital expenditure for preliminary planning work to relocate three operational 
depots and sell the land. </t>
  </si>
  <si>
    <t>atypical expednture - bio</t>
  </si>
  <si>
    <t>BIO</t>
  </si>
  <si>
    <t>EA fine</t>
  </si>
  <si>
    <t>FOUNTAIN_INSTANCE_URL</t>
  </si>
  <si>
    <t>outputRunName</t>
  </si>
  <si>
    <t>outputRunId</t>
  </si>
  <si>
    <t>Cost Base CMA 2021 base run_XLSPF</t>
  </si>
  <si>
    <t>152_XLSPF</t>
  </si>
  <si>
    <t>F_Outputs_TABLE_ID</t>
  </si>
  <si>
    <t>F_Outputs_TEAM</t>
  </si>
  <si>
    <t>_XLSPF</t>
  </si>
  <si>
    <t>F_Outputs_USER</t>
  </si>
  <si>
    <t>F_Outputs_NAME</t>
  </si>
  <si>
    <t>F_Outputs_TITLE</t>
  </si>
  <si>
    <t>EXTERNAL_MODEL_NAME</t>
  </si>
  <si>
    <t>EXTERNAL_MODEL_CODE</t>
  </si>
  <si>
    <t>EXTERNAL_MODEL_FAMILY</t>
  </si>
  <si>
    <t>CBCMA21_XLSPF</t>
  </si>
  <si>
    <t>FOUNTAIN_REPORT</t>
  </si>
  <si>
    <t>outputSheetLastSent</t>
  </si>
  <si>
    <t>CA22_Atypical_WW_XLSPF</t>
  </si>
  <si>
    <t>19002_XLSPF</t>
  </si>
  <si>
    <t>4074_XLSPF</t>
  </si>
  <si>
    <t>05/09/2022 16:03:49_XLSPF</t>
  </si>
  <si>
    <t>http://fnttest202:8082/Fountain/rest-services_XLSPF</t>
  </si>
  <si>
    <t>Version 1.0</t>
  </si>
  <si>
    <t>Atypical expenditure adjustment calculations</t>
  </si>
  <si>
    <r>
      <rPr>
        <b/>
        <sz val="11"/>
        <color theme="1"/>
        <rFont val="Arial"/>
        <family val="2"/>
      </rPr>
      <t xml:space="preserve">Objective
</t>
    </r>
    <r>
      <rPr>
        <sz val="11"/>
        <color theme="1"/>
        <rFont val="Arial"/>
        <family val="2"/>
      </rPr>
      <t xml:space="preserve">
Before 2020-21: atypical expenditure items were automatically excluded from base costs.
After 2020-21: atypical expenditure were automatically included in base base costs.
We therefore revisited all atypical expenditure items reported back to 2011-12 to decide whether they should be included in the base cost models.
We consider that most atypical expenditure items should be included in the base cost models unless they are related to fines/penalties, truly one-off exceptional expenditure items, or do not reflect actual cost movements. 
This file determines and calculates atypical expenditure adjustments that need to be made to base costs.
We provide a brief explanation behind our decision to exclude / include atypical expenditure items from modelled base costs in worksheets 'Water' and 'Wastewater'.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</si>
</sst>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quot;£&quot;#,##0.00"/>
  </numFmts>
  <fonts count="35">
    <font>
      <sz val="11"/>
      <color theme="1"/>
      <name val="Arial"/>
      <family val="2"/>
    </font>
    <font>
      <sz val="11"/>
      <color theme="1"/>
      <name val="Arial"/>
      <family val="2"/>
    </font>
    <font>
      <b/>
      <sz val="11"/>
      <color theme="0"/>
      <name val="Arial"/>
      <family val="2"/>
    </font>
    <font>
      <sz val="10"/>
      <color rgb="FF0078C9"/>
      <name val="Franklin Gothic Demi"/>
      <family val="2"/>
    </font>
    <font>
      <sz val="8"/>
      <color theme="1"/>
      <name val="Arial"/>
      <family val="2"/>
    </font>
    <font>
      <sz val="9"/>
      <color theme="1"/>
      <name val="Arial"/>
      <family val="2"/>
    </font>
    <font>
      <sz val="9"/>
      <color rgb="FFFF0000"/>
      <name val="Arial"/>
      <family val="2"/>
    </font>
    <font>
      <sz val="10"/>
      <color theme="1"/>
      <name val="Arial"/>
      <family val="2"/>
    </font>
    <font>
      <sz val="9"/>
      <color rgb="FF000000"/>
      <name val="Arial"/>
      <family val="2"/>
    </font>
    <font>
      <sz val="8"/>
      <name val="Arial"/>
      <family val="2"/>
    </font>
    <font>
      <sz val="10"/>
      <color theme="1"/>
      <name val="Gill Sans MT"/>
      <family val="2"/>
    </font>
    <font>
      <sz val="11"/>
      <color theme="1"/>
      <name val="Verdana"/>
      <family val="2"/>
    </font>
    <font>
      <sz val="10"/>
      <color rgb="FFFF0000"/>
      <name val="Arial"/>
      <family val="2"/>
    </font>
    <font>
      <sz val="10"/>
      <name val="Arial"/>
      <family val="2"/>
    </font>
    <font>
      <sz val="8"/>
      <color rgb="FF000000"/>
      <name val="Arial"/>
      <family val="2"/>
    </font>
    <font>
      <b/>
      <sz val="13"/>
      <color theme="3"/>
      <name val="Arial"/>
      <family val="2"/>
    </font>
    <font>
      <sz val="9"/>
      <name val="Arial"/>
      <family val="2"/>
    </font>
    <font>
      <sz val="9"/>
      <color rgb="FF0078C9"/>
      <name val="Franklin Gothic Demi"/>
      <family val="2"/>
    </font>
    <font>
      <sz val="10"/>
      <color theme="1"/>
      <name val="Calibri"/>
      <family val="2"/>
    </font>
    <font>
      <sz val="11"/>
      <color theme="1"/>
      <name val="Calibri"/>
      <family val="2"/>
      <scheme val="minor"/>
    </font>
    <font>
      <sz val="15"/>
      <color theme="0"/>
      <name val="Franklin Gothic Demi"/>
      <family val="2"/>
    </font>
    <font>
      <sz val="12"/>
      <name val="Arial MT"/>
    </font>
    <font>
      <sz val="10"/>
      <name val="Gill Sans MT"/>
      <family val="2"/>
    </font>
    <font>
      <sz val="11"/>
      <color indexed="8"/>
      <name val="Calibri"/>
      <family val="2"/>
      <scheme val="minor"/>
    </font>
    <font>
      <u/>
      <sz val="11"/>
      <color theme="10"/>
      <name val="Calibri"/>
      <family val="2"/>
      <scheme val="minor"/>
    </font>
    <font>
      <sz val="9"/>
      <name val="Gill Sans MT"/>
      <family val="2"/>
    </font>
    <font>
      <sz val="11"/>
      <color theme="0"/>
      <name val="Arial"/>
      <family val="2"/>
    </font>
    <font>
      <sz val="10"/>
      <color theme="1"/>
      <name val="Gill Sans MT"/>
      <family val="2"/>
    </font>
    <font>
      <sz val="9"/>
      <color rgb="FF0078C9"/>
      <name val="Franklin Gothic Demi"/>
      <family val="2"/>
    </font>
    <font>
      <b/>
      <sz val="10"/>
      <color theme="1"/>
      <name val="Arial"/>
      <family val="2"/>
    </font>
    <font>
      <sz val="10"/>
      <name val="Gill Sans MT"/>
      <family val="2"/>
    </font>
    <font>
      <sz val="12"/>
      <color theme="4" tint="-0.499984740745262"/>
      <name val="Arial"/>
      <family val="2"/>
    </font>
    <font>
      <b/>
      <sz val="11"/>
      <color theme="1"/>
      <name val="Arial"/>
      <family val="2"/>
    </font>
    <font>
      <b/>
      <sz val="14"/>
      <color theme="0"/>
      <name val="Arial"/>
      <family val="2"/>
    </font>
    <font>
      <b/>
      <sz val="9"/>
      <color theme="3"/>
      <name val="Arial"/>
      <family val="2"/>
    </font>
  </fonts>
  <fills count="30">
    <fill>
      <patternFill patternType="none"/>
    </fill>
    <fill>
      <patternFill patternType="gray125"/>
    </fill>
    <fill>
      <patternFill patternType="solid">
        <fgColor rgb="FFE0DCD8"/>
        <bgColor indexed="64"/>
      </patternFill>
    </fill>
    <fill>
      <patternFill patternType="solid">
        <fgColor rgb="FFFE4819"/>
        <bgColor indexed="64"/>
      </patternFill>
    </fill>
    <fill>
      <patternFill patternType="solid">
        <fgColor rgb="FFFCEABF"/>
        <bgColor indexed="64"/>
      </patternFill>
    </fill>
    <fill>
      <patternFill patternType="solid">
        <fgColor rgb="FFBFDDF1"/>
        <bgColor indexed="64"/>
      </patternFill>
    </fill>
    <fill>
      <patternFill patternType="solid">
        <fgColor theme="4" tint="0.59999389629810485"/>
        <bgColor indexed="64"/>
      </patternFill>
    </fill>
    <fill>
      <patternFill patternType="solid">
        <fgColor rgb="FFFCEABF"/>
        <bgColor rgb="FF000000"/>
      </patternFill>
    </fill>
    <fill>
      <patternFill patternType="solid">
        <fgColor theme="6" tint="0.59999389629810485"/>
        <bgColor indexed="64"/>
      </patternFill>
    </fill>
    <fill>
      <patternFill patternType="solid">
        <fgColor rgb="FFBFDDF1"/>
        <bgColor rgb="FF000000"/>
      </patternFill>
    </fill>
    <fill>
      <patternFill patternType="solid">
        <fgColor theme="4" tint="-0.49998474074526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3479"/>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tint="-0.14999847407452621"/>
        <bgColor rgb="FF000000"/>
      </patternFill>
    </fill>
    <fill>
      <patternFill patternType="solid">
        <fgColor theme="0" tint="-0.249977111117893"/>
        <bgColor indexed="64"/>
      </patternFill>
    </fill>
    <fill>
      <patternFill patternType="solid">
        <fgColor theme="7" tint="0.79998168889431442"/>
        <bgColor indexed="64"/>
      </patternFill>
    </fill>
    <fill>
      <patternFill patternType="solid">
        <fgColor rgb="FF00206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499984740745262"/>
        <bgColor indexed="64"/>
      </patternFill>
    </fill>
  </fills>
  <borders count="36">
    <border>
      <left/>
      <right/>
      <top/>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medium">
        <color rgb="FF857362"/>
      </left>
      <right style="thin">
        <color rgb="FF857362"/>
      </right>
      <top/>
      <bottom style="thin">
        <color rgb="FF857362"/>
      </bottom>
      <diagonal/>
    </border>
    <border>
      <left/>
      <right style="medium">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thin">
        <color indexed="64"/>
      </left>
      <right style="thin">
        <color indexed="64"/>
      </right>
      <top style="thin">
        <color indexed="64"/>
      </top>
      <bottom style="thin">
        <color indexed="64"/>
      </bottom>
      <diagonal/>
    </border>
    <border>
      <left/>
      <right style="thin">
        <color rgb="FF857362"/>
      </right>
      <top style="medium">
        <color rgb="FF857362"/>
      </top>
      <bottom style="thin">
        <color rgb="FF857362"/>
      </bottom>
      <diagonal/>
    </border>
    <border>
      <left style="medium">
        <color rgb="FF857362"/>
      </left>
      <right style="medium">
        <color rgb="FF757171"/>
      </right>
      <top style="medium">
        <color rgb="FF857362"/>
      </top>
      <bottom style="thin">
        <color rgb="FF8573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ck">
        <color theme="4" tint="0.499984740745262"/>
      </bottom>
      <diagonal/>
    </border>
    <border>
      <left style="thin">
        <color rgb="FF857362"/>
      </left>
      <right style="medium">
        <color rgb="FF857362"/>
      </right>
      <top style="thin">
        <color indexed="64"/>
      </top>
      <bottom style="thin">
        <color indexed="64"/>
      </bottom>
      <diagonal/>
    </border>
    <border>
      <left style="thin">
        <color indexed="64"/>
      </left>
      <right/>
      <top/>
      <bottom/>
      <diagonal/>
    </border>
    <border>
      <left style="thin">
        <color rgb="FF857362"/>
      </left>
      <right style="medium">
        <color rgb="FF857362"/>
      </right>
      <top style="thin">
        <color indexed="64"/>
      </top>
      <bottom/>
      <diagonal/>
    </border>
    <border>
      <left style="medium">
        <color rgb="FF857362"/>
      </left>
      <right style="thin">
        <color rgb="FF857362"/>
      </right>
      <top/>
      <bottom/>
      <diagonal/>
    </border>
    <border>
      <left style="thin">
        <color rgb="FF857362"/>
      </left>
      <right style="thin">
        <color rgb="FF857362"/>
      </right>
      <top/>
      <bottom/>
      <diagonal/>
    </border>
    <border>
      <left style="medium">
        <color rgb="FF857362"/>
      </left>
      <right style="medium">
        <color theme="2" tint="-0.499984740745262"/>
      </right>
      <top/>
      <bottom/>
      <diagonal/>
    </border>
    <border>
      <left/>
      <right style="medium">
        <color rgb="FF857362"/>
      </right>
      <top/>
      <bottom/>
      <diagonal/>
    </border>
    <border>
      <left/>
      <right style="thin">
        <color rgb="FF857362"/>
      </right>
      <top/>
      <bottom/>
      <diagonal/>
    </border>
    <border>
      <left style="thin">
        <color rgb="FF857362"/>
      </left>
      <right/>
      <top/>
      <bottom/>
      <diagonal/>
    </border>
    <border>
      <left/>
      <right/>
      <top/>
      <bottom style="thin">
        <color indexed="64"/>
      </bottom>
      <diagonal/>
    </border>
    <border>
      <left style="thin">
        <color rgb="FF857362"/>
      </left>
      <right/>
      <top style="thin">
        <color rgb="FF857362"/>
      </top>
      <bottom style="thin">
        <color rgb="FF8573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7">
    <xf numFmtId="0" fontId="0" fillId="0" borderId="0"/>
    <xf numFmtId="0" fontId="1" fillId="0" borderId="0"/>
    <xf numFmtId="0" fontId="1" fillId="0" borderId="0"/>
    <xf numFmtId="0" fontId="5" fillId="3" borderId="0" applyBorder="0"/>
    <xf numFmtId="0" fontId="1" fillId="0" borderId="0"/>
    <xf numFmtId="9" fontId="11" fillId="0" borderId="0" applyFont="0" applyFill="0" applyBorder="0" applyAlignment="0" applyProtection="0"/>
    <xf numFmtId="9" fontId="11" fillId="0" borderId="0" applyFont="0" applyFill="0" applyBorder="0" applyAlignment="0" applyProtection="0"/>
    <xf numFmtId="0" fontId="1" fillId="0" borderId="0"/>
    <xf numFmtId="0" fontId="13" fillId="0" borderId="0"/>
    <xf numFmtId="0" fontId="11" fillId="0" borderId="0"/>
    <xf numFmtId="0" fontId="15" fillId="0" borderId="20" applyNumberFormat="0" applyFill="0" applyAlignment="0" applyProtection="0"/>
    <xf numFmtId="0" fontId="11" fillId="0" borderId="0"/>
    <xf numFmtId="165" fontId="20" fillId="13" borderId="0" applyNumberFormat="0">
      <alignment horizontal="left"/>
    </xf>
    <xf numFmtId="0" fontId="3" fillId="2" borderId="0" applyNumberFormat="0"/>
    <xf numFmtId="0" fontId="1" fillId="0" borderId="0"/>
    <xf numFmtId="9" fontId="1" fillId="0" borderId="0" applyFont="0" applyFill="0" applyBorder="0" applyAlignment="0" applyProtection="0"/>
    <xf numFmtId="0" fontId="1" fillId="0" borderId="0"/>
    <xf numFmtId="0" fontId="21" fillId="0" borderId="0"/>
    <xf numFmtId="0" fontId="13" fillId="0" borderId="0"/>
    <xf numFmtId="9" fontId="11" fillId="0" borderId="0" applyFont="0" applyFill="0" applyBorder="0" applyAlignment="0" applyProtection="0"/>
    <xf numFmtId="43" fontId="11" fillId="0" borderId="0" applyFont="0" applyFill="0" applyBorder="0" applyAlignment="0" applyProtection="0"/>
    <xf numFmtId="0" fontId="19" fillId="0" borderId="0"/>
    <xf numFmtId="0" fontId="23" fillId="0" borderId="0"/>
    <xf numFmtId="43"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19" fillId="0" borderId="0"/>
    <xf numFmtId="0" fontId="18" fillId="0" borderId="0"/>
    <xf numFmtId="0" fontId="19" fillId="0" borderId="0"/>
    <xf numFmtId="0" fontId="24" fillId="0" borderId="0" applyNumberForma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1" fillId="0" borderId="0"/>
    <xf numFmtId="0" fontId="7" fillId="0" borderId="0"/>
    <xf numFmtId="9" fontId="7" fillId="0" borderId="0" applyFont="0" applyFill="0" applyBorder="0" applyAlignment="0" applyProtection="0"/>
    <xf numFmtId="43" fontId="13" fillId="0" borderId="0" applyFont="0" applyFill="0" applyBorder="0" applyAlignment="0" applyProtection="0"/>
    <xf numFmtId="0" fontId="1" fillId="0" borderId="0"/>
    <xf numFmtId="0" fontId="11" fillId="0" borderId="0"/>
    <xf numFmtId="43" fontId="1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 fillId="0" borderId="0"/>
  </cellStyleXfs>
  <cellXfs count="330">
    <xf numFmtId="0" fontId="0" fillId="0" borderId="0" xfId="0"/>
    <xf numFmtId="0" fontId="4" fillId="0" borderId="0" xfId="1" applyFont="1" applyAlignment="1">
      <alignment horizontal="center" vertical="center"/>
    </xf>
    <xf numFmtId="164" fontId="5" fillId="0" borderId="0" xfId="1" applyNumberFormat="1" applyFont="1" applyAlignment="1">
      <alignment vertical="center"/>
    </xf>
    <xf numFmtId="164" fontId="6" fillId="4" borderId="7" xfId="1" applyNumberFormat="1" applyFont="1" applyFill="1" applyBorder="1" applyAlignment="1" applyProtection="1">
      <alignment vertical="center"/>
      <protection locked="0"/>
    </xf>
    <xf numFmtId="164" fontId="5" fillId="4" borderId="7" xfId="1" applyNumberFormat="1" applyFont="1" applyFill="1" applyBorder="1" applyAlignment="1" applyProtection="1">
      <alignment vertical="center"/>
      <protection locked="0"/>
    </xf>
    <xf numFmtId="164" fontId="5" fillId="6" borderId="7" xfId="1" applyNumberFormat="1" applyFont="1" applyFill="1" applyBorder="1" applyAlignment="1" applyProtection="1">
      <alignment vertical="center"/>
      <protection locked="0"/>
    </xf>
    <xf numFmtId="164" fontId="8" fillId="7" borderId="1" xfId="1" applyNumberFormat="1" applyFont="1" applyFill="1" applyBorder="1" applyAlignment="1" applyProtection="1">
      <alignment vertical="center"/>
      <protection locked="0"/>
    </xf>
    <xf numFmtId="164" fontId="8" fillId="7" borderId="5" xfId="1" applyNumberFormat="1" applyFont="1" applyFill="1" applyBorder="1" applyAlignment="1" applyProtection="1">
      <alignment vertical="center"/>
      <protection locked="0"/>
    </xf>
    <xf numFmtId="164" fontId="8" fillId="7" borderId="8" xfId="1" applyNumberFormat="1" applyFont="1" applyFill="1" applyBorder="1" applyAlignment="1" applyProtection="1">
      <alignment vertical="center"/>
      <protection locked="0"/>
    </xf>
    <xf numFmtId="164" fontId="8" fillId="7" borderId="3" xfId="1" applyNumberFormat="1" applyFont="1" applyFill="1" applyBorder="1" applyAlignment="1" applyProtection="1">
      <alignment vertical="center"/>
      <protection locked="0"/>
    </xf>
    <xf numFmtId="164" fontId="8" fillId="7" borderId="6" xfId="1" applyNumberFormat="1" applyFont="1" applyFill="1" applyBorder="1" applyAlignment="1" applyProtection="1">
      <alignment vertical="center"/>
      <protection locked="0"/>
    </xf>
    <xf numFmtId="164" fontId="8" fillId="9" borderId="9" xfId="1" applyNumberFormat="1" applyFont="1" applyFill="1" applyBorder="1" applyAlignment="1">
      <alignment vertical="center"/>
    </xf>
    <xf numFmtId="164" fontId="5" fillId="5" borderId="7" xfId="1" applyNumberFormat="1" applyFont="1" applyFill="1" applyBorder="1" applyAlignment="1">
      <alignment vertical="center"/>
    </xf>
    <xf numFmtId="164" fontId="8" fillId="7" borderId="7" xfId="1" applyNumberFormat="1" applyFont="1" applyFill="1" applyBorder="1" applyAlignment="1" applyProtection="1">
      <alignment vertical="center"/>
      <protection locked="0"/>
    </xf>
    <xf numFmtId="164" fontId="8" fillId="9" borderId="7" xfId="1" applyNumberFormat="1" applyFont="1" applyFill="1" applyBorder="1" applyAlignment="1">
      <alignment vertical="center"/>
    </xf>
    <xf numFmtId="0" fontId="3" fillId="2" borderId="7" xfId="1" applyFont="1" applyFill="1" applyBorder="1" applyAlignment="1">
      <alignment horizontal="center" vertical="center" wrapText="1"/>
    </xf>
    <xf numFmtId="0" fontId="5" fillId="0" borderId="7" xfId="1" applyFont="1" applyBorder="1" applyAlignment="1">
      <alignment horizontal="center" vertical="center"/>
    </xf>
    <xf numFmtId="0" fontId="4" fillId="0" borderId="7" xfId="1" applyFont="1" applyBorder="1" applyAlignment="1">
      <alignment horizontal="center" vertical="center"/>
    </xf>
    <xf numFmtId="164" fontId="5" fillId="4" borderId="7" xfId="7" applyNumberFormat="1" applyFont="1" applyFill="1" applyBorder="1" applyAlignment="1" applyProtection="1">
      <alignment vertical="center"/>
      <protection locked="0"/>
    </xf>
    <xf numFmtId="164" fontId="5" fillId="5" borderId="7" xfId="7" applyNumberFormat="1" applyFont="1" applyFill="1" applyBorder="1" applyAlignment="1">
      <alignment vertical="center"/>
    </xf>
    <xf numFmtId="0" fontId="8" fillId="0" borderId="7" xfId="1" applyFont="1" applyBorder="1" applyAlignment="1">
      <alignment horizontal="center" vertical="center"/>
    </xf>
    <xf numFmtId="0" fontId="14" fillId="0" borderId="7" xfId="1" applyFont="1" applyBorder="1" applyAlignment="1">
      <alignment horizontal="center" vertical="center"/>
    </xf>
    <xf numFmtId="164" fontId="8" fillId="7" borderId="2" xfId="1" applyNumberFormat="1" applyFont="1" applyFill="1" applyBorder="1" applyAlignment="1" applyProtection="1">
      <alignment vertical="center" wrapText="1"/>
      <protection locked="0"/>
    </xf>
    <xf numFmtId="0" fontId="10" fillId="0" borderId="0" xfId="4" applyFont="1" applyAlignment="1">
      <alignment vertical="center"/>
    </xf>
    <xf numFmtId="0" fontId="3" fillId="2" borderId="7" xfId="8" applyFont="1" applyFill="1" applyBorder="1" applyAlignment="1">
      <alignment horizontal="center" vertical="center"/>
    </xf>
    <xf numFmtId="0" fontId="3" fillId="2" borderId="0" xfId="1" applyFont="1" applyFill="1" applyAlignment="1">
      <alignment horizontal="center" vertical="center" wrapText="1"/>
    </xf>
    <xf numFmtId="0" fontId="10" fillId="0" borderId="7" xfId="4" applyFont="1" applyBorder="1" applyAlignment="1">
      <alignment vertical="center"/>
    </xf>
    <xf numFmtId="0" fontId="3" fillId="2" borderId="16"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0" fillId="10" borderId="0" xfId="0" applyFill="1"/>
    <xf numFmtId="0" fontId="2" fillId="10" borderId="0" xfId="0" applyFont="1" applyFill="1"/>
    <xf numFmtId="164" fontId="8" fillId="7" borderId="7" xfId="1" applyNumberFormat="1" applyFont="1" applyFill="1" applyBorder="1" applyAlignment="1" applyProtection="1">
      <alignment vertical="center" wrapText="1"/>
      <protection locked="0"/>
    </xf>
    <xf numFmtId="164" fontId="5" fillId="6" borderId="13" xfId="1" applyNumberFormat="1" applyFont="1" applyFill="1" applyBorder="1" applyAlignment="1" applyProtection="1">
      <alignment vertical="center"/>
      <protection locked="0"/>
    </xf>
    <xf numFmtId="164" fontId="5" fillId="5" borderId="13" xfId="1" applyNumberFormat="1" applyFont="1" applyFill="1" applyBorder="1" applyAlignment="1">
      <alignment vertical="center"/>
    </xf>
    <xf numFmtId="164" fontId="16" fillId="4" borderId="7" xfId="1" applyNumberFormat="1" applyFont="1" applyFill="1" applyBorder="1" applyAlignment="1" applyProtection="1">
      <alignment vertical="center"/>
      <protection locked="0"/>
    </xf>
    <xf numFmtId="164" fontId="16" fillId="5" borderId="7" xfId="1" applyNumberFormat="1" applyFont="1" applyFill="1" applyBorder="1" applyAlignment="1">
      <alignment vertical="center"/>
    </xf>
    <xf numFmtId="164" fontId="16" fillId="11" borderId="7" xfId="1" applyNumberFormat="1" applyFont="1" applyFill="1" applyBorder="1" applyAlignment="1" applyProtection="1">
      <alignment vertical="center"/>
      <protection locked="0"/>
    </xf>
    <xf numFmtId="164" fontId="16" fillId="11" borderId="7" xfId="1" applyNumberFormat="1" applyFont="1" applyFill="1" applyBorder="1" applyAlignment="1">
      <alignment vertical="center"/>
    </xf>
    <xf numFmtId="164" fontId="5" fillId="11" borderId="7" xfId="1" applyNumberFormat="1" applyFont="1" applyFill="1" applyBorder="1" applyAlignment="1" applyProtection="1">
      <alignment vertical="center"/>
      <protection locked="0"/>
    </xf>
    <xf numFmtId="164" fontId="5" fillId="11" borderId="7" xfId="1" applyNumberFormat="1" applyFont="1" applyFill="1" applyBorder="1" applyAlignment="1">
      <alignment vertical="center"/>
    </xf>
    <xf numFmtId="164" fontId="6" fillId="11" borderId="7" xfId="1" applyNumberFormat="1" applyFont="1" applyFill="1" applyBorder="1" applyAlignment="1" applyProtection="1">
      <alignment vertical="center"/>
      <protection locked="0"/>
    </xf>
    <xf numFmtId="0" fontId="3" fillId="2" borderId="7" xfId="1" applyFont="1" applyFill="1" applyBorder="1" applyAlignment="1">
      <alignment horizontal="center" vertical="center"/>
    </xf>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0" fontId="5" fillId="0" borderId="0" xfId="0" applyFont="1"/>
    <xf numFmtId="0" fontId="0" fillId="0" borderId="11" xfId="0" applyBorder="1"/>
    <xf numFmtId="0" fontId="17" fillId="8" borderId="13" xfId="1" applyFont="1" applyFill="1" applyBorder="1" applyAlignment="1">
      <alignment horizontal="center" vertical="center"/>
    </xf>
    <xf numFmtId="0" fontId="5" fillId="8" borderId="19" xfId="0" applyFont="1" applyFill="1" applyBorder="1" applyAlignment="1">
      <alignment horizontal="center" vertical="center"/>
    </xf>
    <xf numFmtId="0" fontId="17" fillId="8" borderId="19" xfId="1" applyFont="1" applyFill="1" applyBorder="1" applyAlignment="1">
      <alignment horizontal="center" vertical="center"/>
    </xf>
    <xf numFmtId="0" fontId="5" fillId="8" borderId="14" xfId="0" applyFont="1" applyFill="1" applyBorder="1" applyAlignment="1">
      <alignment horizontal="center" vertical="center"/>
    </xf>
    <xf numFmtId="0" fontId="4" fillId="12" borderId="0" xfId="1" applyFont="1" applyFill="1" applyAlignment="1">
      <alignment horizontal="center" vertical="center"/>
    </xf>
    <xf numFmtId="164" fontId="5" fillId="12" borderId="0" xfId="1" applyNumberFormat="1" applyFont="1" applyFill="1" applyAlignment="1">
      <alignment vertical="center"/>
    </xf>
    <xf numFmtId="164" fontId="16" fillId="4" borderId="11" xfId="1" applyNumberFormat="1" applyFont="1" applyFill="1" applyBorder="1" applyAlignment="1" applyProtection="1">
      <alignment vertical="center"/>
      <protection locked="0"/>
    </xf>
    <xf numFmtId="0" fontId="4" fillId="12" borderId="19" xfId="1" applyFont="1" applyFill="1" applyBorder="1" applyAlignment="1">
      <alignment horizontal="center" vertical="center"/>
    </xf>
    <xf numFmtId="164" fontId="5" fillId="12" borderId="19" xfId="1" applyNumberFormat="1" applyFont="1" applyFill="1" applyBorder="1" applyAlignment="1">
      <alignment vertical="center"/>
    </xf>
    <xf numFmtId="0" fontId="0" fillId="12" borderId="7" xfId="0" applyFill="1" applyBorder="1"/>
    <xf numFmtId="0" fontId="0" fillId="12" borderId="19" xfId="0" applyFill="1" applyBorder="1"/>
    <xf numFmtId="0" fontId="16" fillId="0" borderId="7" xfId="1" applyFont="1" applyBorder="1" applyAlignment="1">
      <alignment horizontal="center" vertical="center"/>
    </xf>
    <xf numFmtId="164" fontId="16" fillId="7" borderId="7" xfId="1" applyNumberFormat="1" applyFont="1" applyFill="1" applyBorder="1" applyAlignment="1" applyProtection="1">
      <alignment vertical="center"/>
      <protection locked="0"/>
    </xf>
    <xf numFmtId="164" fontId="16" fillId="9" borderId="7" xfId="1" applyNumberFormat="1" applyFont="1" applyFill="1" applyBorder="1" applyAlignment="1">
      <alignment vertical="center"/>
    </xf>
    <xf numFmtId="164" fontId="16" fillId="6" borderId="7" xfId="1" applyNumberFormat="1" applyFont="1" applyFill="1" applyBorder="1" applyAlignment="1" applyProtection="1">
      <alignment vertical="center"/>
      <protection locked="0"/>
    </xf>
    <xf numFmtId="164" fontId="16" fillId="7" borderId="7" xfId="1" applyNumberFormat="1" applyFont="1" applyFill="1" applyBorder="1" applyAlignment="1" applyProtection="1">
      <alignment vertical="center" wrapText="1"/>
      <protection locked="0"/>
    </xf>
    <xf numFmtId="0" fontId="16" fillId="0" borderId="7" xfId="1" applyFont="1" applyBorder="1" applyAlignment="1">
      <alignment vertical="center"/>
    </xf>
    <xf numFmtId="0" fontId="17" fillId="2" borderId="7" xfId="1" applyFont="1" applyFill="1" applyBorder="1" applyAlignment="1">
      <alignment vertical="center"/>
    </xf>
    <xf numFmtId="0" fontId="17" fillId="12" borderId="13" xfId="1" applyFont="1" applyFill="1" applyBorder="1" applyAlignment="1">
      <alignment horizontal="center" vertical="center"/>
    </xf>
    <xf numFmtId="0" fontId="17" fillId="12" borderId="21" xfId="1" applyFont="1" applyFill="1" applyBorder="1" applyAlignment="1">
      <alignment vertical="center"/>
    </xf>
    <xf numFmtId="164" fontId="16" fillId="5" borderId="13" xfId="1" applyNumberFormat="1" applyFont="1" applyFill="1" applyBorder="1" applyAlignment="1">
      <alignment vertical="center"/>
    </xf>
    <xf numFmtId="164" fontId="16" fillId="6" borderId="13" xfId="1" applyNumberFormat="1" applyFont="1" applyFill="1" applyBorder="1" applyAlignment="1" applyProtection="1">
      <alignment vertical="center"/>
      <protection locked="0"/>
    </xf>
    <xf numFmtId="0" fontId="17" fillId="2" borderId="13" xfId="1" applyFont="1" applyFill="1" applyBorder="1" applyAlignment="1">
      <alignment horizontal="center" vertical="center" wrapText="1"/>
    </xf>
    <xf numFmtId="164" fontId="16" fillId="4" borderId="13" xfId="1" applyNumberFormat="1" applyFont="1" applyFill="1" applyBorder="1" applyAlignment="1" applyProtection="1">
      <alignment vertical="center"/>
      <protection locked="0"/>
    </xf>
    <xf numFmtId="164" fontId="16" fillId="4" borderId="0" xfId="1" applyNumberFormat="1" applyFont="1" applyFill="1" applyAlignment="1" applyProtection="1">
      <alignment horizontal="left" vertical="center"/>
      <protection locked="0"/>
    </xf>
    <xf numFmtId="164" fontId="16" fillId="4" borderId="7" xfId="1" applyNumberFormat="1" applyFont="1" applyFill="1" applyBorder="1" applyAlignment="1" applyProtection="1">
      <alignment horizontal="left" vertical="center"/>
      <protection locked="0"/>
    </xf>
    <xf numFmtId="0" fontId="3" fillId="2" borderId="12" xfId="1" applyFont="1" applyFill="1" applyBorder="1" applyAlignment="1">
      <alignment horizontal="center" vertical="center"/>
    </xf>
    <xf numFmtId="164" fontId="12" fillId="4" borderId="7" xfId="5" applyNumberFormat="1" applyFont="1" applyFill="1" applyBorder="1" applyAlignment="1" applyProtection="1">
      <alignment vertical="center"/>
      <protection locked="0"/>
    </xf>
    <xf numFmtId="0" fontId="17" fillId="2" borderId="10" xfId="1" applyFont="1" applyFill="1" applyBorder="1" applyAlignment="1">
      <alignment horizontal="center" vertical="center"/>
    </xf>
    <xf numFmtId="0" fontId="10" fillId="12" borderId="0" xfId="4" applyFont="1" applyFill="1"/>
    <xf numFmtId="0" fontId="3" fillId="2" borderId="7" xfId="8" applyFont="1" applyFill="1" applyBorder="1" applyAlignment="1">
      <alignment horizontal="left" vertical="center"/>
    </xf>
    <xf numFmtId="164" fontId="12" fillId="11" borderId="7" xfId="5" applyNumberFormat="1" applyFont="1" applyFill="1" applyBorder="1" applyAlignment="1" applyProtection="1">
      <alignment vertical="center"/>
      <protection locked="0"/>
    </xf>
    <xf numFmtId="164" fontId="16" fillId="4" borderId="0" xfId="1" applyNumberFormat="1" applyFont="1" applyFill="1" applyAlignment="1" applyProtection="1">
      <alignment vertical="center"/>
      <protection locked="0"/>
    </xf>
    <xf numFmtId="0" fontId="3" fillId="12" borderId="12" xfId="1" applyFont="1" applyFill="1" applyBorder="1" applyAlignment="1">
      <alignment horizontal="center" vertical="center"/>
    </xf>
    <xf numFmtId="0" fontId="3" fillId="12" borderId="22" xfId="1" applyFont="1" applyFill="1" applyBorder="1" applyAlignment="1">
      <alignment horizontal="left" vertical="center"/>
    </xf>
    <xf numFmtId="164" fontId="13" fillId="4" borderId="7" xfId="5" applyNumberFormat="1" applyFont="1" applyFill="1" applyBorder="1" applyAlignment="1" applyProtection="1">
      <alignment vertical="center"/>
      <protection locked="0"/>
    </xf>
    <xf numFmtId="0" fontId="16" fillId="0" borderId="4" xfId="1" applyFont="1" applyBorder="1" applyAlignment="1">
      <alignment horizontal="center" vertical="center"/>
    </xf>
    <xf numFmtId="0" fontId="16" fillId="0" borderId="0" xfId="1" applyFont="1" applyAlignment="1">
      <alignment horizontal="center" vertical="center"/>
    </xf>
    <xf numFmtId="0" fontId="3" fillId="2" borderId="22" xfId="1" applyFont="1" applyFill="1" applyBorder="1" applyAlignment="1">
      <alignment horizontal="left" vertical="center"/>
    </xf>
    <xf numFmtId="164" fontId="16" fillId="4" borderId="7" xfId="1" applyNumberFormat="1" applyFont="1" applyFill="1" applyBorder="1" applyAlignment="1" applyProtection="1">
      <alignment horizontal="right" vertical="center"/>
      <protection locked="0"/>
    </xf>
    <xf numFmtId="164" fontId="16" fillId="5" borderId="7" xfId="1" applyNumberFormat="1" applyFont="1" applyFill="1" applyBorder="1" applyAlignment="1">
      <alignment horizontal="right" vertical="center"/>
    </xf>
    <xf numFmtId="164" fontId="16" fillId="6" borderId="7" xfId="1" applyNumberFormat="1" applyFont="1" applyFill="1" applyBorder="1" applyAlignment="1" applyProtection="1">
      <alignment horizontal="right" vertical="center"/>
      <protection locked="0"/>
    </xf>
    <xf numFmtId="0" fontId="17" fillId="2" borderId="13" xfId="1" applyFont="1" applyFill="1" applyBorder="1" applyAlignment="1">
      <alignment horizontal="center" vertical="center"/>
    </xf>
    <xf numFmtId="0" fontId="3" fillId="12" borderId="13" xfId="1" applyFont="1" applyFill="1" applyBorder="1" applyAlignment="1">
      <alignment horizontal="left" vertical="center"/>
    </xf>
    <xf numFmtId="0" fontId="16" fillId="0" borderId="11" xfId="1" applyFont="1" applyBorder="1" applyAlignment="1">
      <alignment horizontal="center" vertical="center"/>
    </xf>
    <xf numFmtId="0" fontId="10" fillId="12" borderId="19" xfId="4" applyFont="1" applyFill="1" applyBorder="1"/>
    <xf numFmtId="0" fontId="3" fillId="2" borderId="10" xfId="8" applyFont="1" applyFill="1" applyBorder="1" applyAlignment="1">
      <alignment horizontal="left" vertical="center"/>
    </xf>
    <xf numFmtId="0" fontId="10" fillId="0" borderId="0" xfId="4" applyFont="1"/>
    <xf numFmtId="0" fontId="5" fillId="0" borderId="7" xfId="1" applyFont="1" applyBorder="1" applyAlignment="1">
      <alignment vertical="center"/>
    </xf>
    <xf numFmtId="164" fontId="5" fillId="11" borderId="7" xfId="1" applyNumberFormat="1" applyFont="1" applyFill="1" applyBorder="1" applyAlignment="1" applyProtection="1">
      <alignment horizontal="center" vertical="center"/>
      <protection locked="0"/>
    </xf>
    <xf numFmtId="164" fontId="5" fillId="11" borderId="7" xfId="1" applyNumberFormat="1" applyFont="1" applyFill="1" applyBorder="1" applyAlignment="1">
      <alignment horizontal="center" vertical="center"/>
    </xf>
    <xf numFmtId="164" fontId="6" fillId="11" borderId="7" xfId="1" applyNumberFormat="1" applyFont="1" applyFill="1" applyBorder="1" applyAlignment="1" applyProtection="1">
      <alignment horizontal="center" vertical="center"/>
      <protection locked="0"/>
    </xf>
    <xf numFmtId="0" fontId="3" fillId="2" borderId="7" xfId="1" applyFont="1" applyFill="1" applyBorder="1" applyAlignment="1">
      <alignment vertical="center"/>
    </xf>
    <xf numFmtId="164" fontId="5" fillId="0" borderId="11" xfId="1" applyNumberFormat="1" applyFont="1" applyBorder="1" applyAlignment="1">
      <alignment vertical="center"/>
    </xf>
    <xf numFmtId="0" fontId="0" fillId="12" borderId="10" xfId="0" applyFill="1" applyBorder="1"/>
    <xf numFmtId="0" fontId="4" fillId="12" borderId="7" xfId="1" applyFont="1" applyFill="1" applyBorder="1" applyAlignment="1">
      <alignment horizontal="center" vertical="center"/>
    </xf>
    <xf numFmtId="164" fontId="5" fillId="12" borderId="7" xfId="1" applyNumberFormat="1" applyFont="1" applyFill="1" applyBorder="1" applyAlignment="1">
      <alignment vertical="center"/>
    </xf>
    <xf numFmtId="0" fontId="0" fillId="12" borderId="13" xfId="0" applyFill="1" applyBorder="1"/>
    <xf numFmtId="0" fontId="0" fillId="0" borderId="15" xfId="0" applyBorder="1"/>
    <xf numFmtId="0" fontId="17" fillId="2" borderId="13" xfId="1" applyFont="1" applyFill="1" applyBorder="1" applyAlignment="1">
      <alignment vertical="center"/>
    </xf>
    <xf numFmtId="0" fontId="17" fillId="12" borderId="16" xfId="1" applyFont="1" applyFill="1" applyBorder="1" applyAlignment="1">
      <alignment horizontal="center" vertical="center"/>
    </xf>
    <xf numFmtId="0" fontId="17" fillId="12" borderId="23" xfId="1" applyFont="1" applyFill="1" applyBorder="1" applyAlignment="1">
      <alignment vertical="center"/>
    </xf>
    <xf numFmtId="0" fontId="4" fillId="12" borderId="17" xfId="1" applyFont="1" applyFill="1" applyBorder="1" applyAlignment="1">
      <alignment horizontal="center" vertical="center"/>
    </xf>
    <xf numFmtId="164" fontId="5" fillId="12" borderId="17" xfId="1" applyNumberFormat="1" applyFont="1" applyFill="1" applyBorder="1" applyAlignment="1">
      <alignment vertical="center"/>
    </xf>
    <xf numFmtId="0" fontId="0" fillId="12" borderId="17" xfId="0" applyFill="1" applyBorder="1"/>
    <xf numFmtId="0" fontId="0" fillId="12" borderId="16" xfId="0" applyFill="1" applyBorder="1"/>
    <xf numFmtId="0" fontId="16" fillId="0" borderId="7" xfId="10" applyFont="1" applyBorder="1" applyAlignment="1">
      <alignment horizontal="center" vertical="center" wrapText="1"/>
    </xf>
    <xf numFmtId="0" fontId="5" fillId="0" borderId="11" xfId="1" applyFont="1" applyBorder="1" applyAlignment="1">
      <alignment horizontal="center" vertical="center"/>
    </xf>
    <xf numFmtId="164" fontId="5" fillId="4" borderId="7" xfId="1" applyNumberFormat="1" applyFont="1" applyFill="1" applyBorder="1" applyAlignment="1" applyProtection="1">
      <alignment horizontal="right" vertical="center"/>
      <protection locked="0"/>
    </xf>
    <xf numFmtId="164" fontId="5" fillId="5" borderId="7" xfId="1" applyNumberFormat="1" applyFont="1" applyFill="1" applyBorder="1" applyAlignment="1">
      <alignment horizontal="right" vertical="center"/>
    </xf>
    <xf numFmtId="0" fontId="3" fillId="12" borderId="16" xfId="1" applyFont="1" applyFill="1" applyBorder="1" applyAlignment="1">
      <alignment horizontal="center" vertical="center"/>
    </xf>
    <xf numFmtId="0" fontId="7" fillId="0" borderId="7" xfId="1" applyFont="1" applyBorder="1" applyAlignment="1">
      <alignment vertical="center"/>
    </xf>
    <xf numFmtId="0" fontId="16" fillId="0" borderId="11" xfId="1" applyFont="1" applyBorder="1" applyAlignment="1">
      <alignment vertical="center"/>
    </xf>
    <xf numFmtId="0" fontId="17" fillId="2" borderId="10" xfId="1" applyFont="1" applyFill="1" applyBorder="1" applyAlignment="1">
      <alignment vertical="center"/>
    </xf>
    <xf numFmtId="0" fontId="17" fillId="12" borderId="7" xfId="1" applyFont="1" applyFill="1" applyBorder="1" applyAlignment="1">
      <alignment horizontal="center" vertical="center"/>
    </xf>
    <xf numFmtId="0" fontId="17" fillId="12" borderId="7" xfId="1" applyFont="1" applyFill="1" applyBorder="1" applyAlignment="1">
      <alignment vertical="center"/>
    </xf>
    <xf numFmtId="0" fontId="16" fillId="0" borderId="24" xfId="1" applyFont="1" applyBorder="1" applyAlignment="1">
      <alignment horizontal="center" vertical="center"/>
    </xf>
    <xf numFmtId="164" fontId="16" fillId="7" borderId="25" xfId="1" applyNumberFormat="1" applyFont="1" applyFill="1" applyBorder="1" applyAlignment="1" applyProtection="1">
      <alignment vertical="center" wrapText="1"/>
      <protection locked="0"/>
    </xf>
    <xf numFmtId="0" fontId="16" fillId="0" borderId="12" xfId="1" applyFont="1" applyBorder="1" applyAlignment="1">
      <alignment horizontal="center" vertical="center"/>
    </xf>
    <xf numFmtId="164" fontId="16" fillId="4" borderId="12" xfId="1" applyNumberFormat="1" applyFont="1" applyFill="1" applyBorder="1" applyAlignment="1" applyProtection="1">
      <alignment vertical="center"/>
      <protection locked="0"/>
    </xf>
    <xf numFmtId="164" fontId="16" fillId="5" borderId="26" xfId="1" applyNumberFormat="1" applyFont="1" applyFill="1" applyBorder="1" applyAlignment="1">
      <alignment vertical="center"/>
    </xf>
    <xf numFmtId="164" fontId="16" fillId="7" borderId="12" xfId="1" applyNumberFormat="1" applyFont="1" applyFill="1" applyBorder="1" applyAlignment="1" applyProtection="1">
      <alignment vertical="center"/>
      <protection locked="0"/>
    </xf>
    <xf numFmtId="164" fontId="16" fillId="5" borderId="12" xfId="1" applyNumberFormat="1" applyFont="1" applyFill="1" applyBorder="1" applyAlignment="1">
      <alignment vertical="center"/>
    </xf>
    <xf numFmtId="164" fontId="16" fillId="7" borderId="24" xfId="1" applyNumberFormat="1" applyFont="1" applyFill="1" applyBorder="1" applyAlignment="1" applyProtection="1">
      <alignment vertical="center"/>
      <protection locked="0"/>
    </xf>
    <xf numFmtId="164" fontId="16" fillId="7" borderId="27" xfId="1" applyNumberFormat="1" applyFont="1" applyFill="1" applyBorder="1" applyAlignment="1" applyProtection="1">
      <alignment vertical="center"/>
      <protection locked="0"/>
    </xf>
    <xf numFmtId="164" fontId="16" fillId="7" borderId="28" xfId="1" applyNumberFormat="1" applyFont="1" applyFill="1" applyBorder="1" applyAlignment="1" applyProtection="1">
      <alignment vertical="center"/>
      <protection locked="0"/>
    </xf>
    <xf numFmtId="164" fontId="16" fillId="7" borderId="25" xfId="1" applyNumberFormat="1" applyFont="1" applyFill="1" applyBorder="1" applyAlignment="1" applyProtection="1">
      <alignment vertical="center"/>
      <protection locked="0"/>
    </xf>
    <xf numFmtId="164" fontId="16" fillId="7" borderId="29" xfId="1" applyNumberFormat="1" applyFont="1" applyFill="1" applyBorder="1" applyAlignment="1" applyProtection="1">
      <alignment vertical="center"/>
      <protection locked="0"/>
    </xf>
    <xf numFmtId="164" fontId="16" fillId="5" borderId="22" xfId="1" applyNumberFormat="1" applyFont="1" applyFill="1" applyBorder="1" applyAlignment="1">
      <alignment vertical="center"/>
    </xf>
    <xf numFmtId="0" fontId="3" fillId="12" borderId="16" xfId="1" applyFont="1" applyFill="1" applyBorder="1" applyAlignment="1">
      <alignment horizontal="left" vertical="center"/>
    </xf>
    <xf numFmtId="164" fontId="16" fillId="5" borderId="11" xfId="1" applyNumberFormat="1" applyFont="1" applyFill="1" applyBorder="1" applyAlignment="1">
      <alignment vertical="center"/>
    </xf>
    <xf numFmtId="164" fontId="12" fillId="4" borderId="11" xfId="5" applyNumberFormat="1" applyFont="1" applyFill="1" applyBorder="1" applyAlignment="1" applyProtection="1">
      <alignment vertical="center"/>
      <protection locked="0"/>
    </xf>
    <xf numFmtId="164" fontId="5" fillId="5" borderId="11" xfId="1" applyNumberFormat="1" applyFont="1" applyFill="1" applyBorder="1" applyAlignment="1">
      <alignment vertical="center"/>
    </xf>
    <xf numFmtId="0" fontId="4" fillId="12" borderId="13" xfId="1" applyFont="1" applyFill="1" applyBorder="1" applyAlignment="1">
      <alignment horizontal="center" vertical="center"/>
    </xf>
    <xf numFmtId="164" fontId="16" fillId="12" borderId="19" xfId="1" applyNumberFormat="1" applyFont="1" applyFill="1" applyBorder="1" applyAlignment="1" applyProtection="1">
      <alignment vertical="center"/>
      <protection locked="0"/>
    </xf>
    <xf numFmtId="164" fontId="16" fillId="12" borderId="19" xfId="1" applyNumberFormat="1" applyFont="1" applyFill="1" applyBorder="1" applyAlignment="1">
      <alignment vertical="center"/>
    </xf>
    <xf numFmtId="0" fontId="3" fillId="2" borderId="10" xfId="1" applyFont="1" applyFill="1" applyBorder="1" applyAlignment="1">
      <alignment horizontal="left" vertical="center"/>
    </xf>
    <xf numFmtId="0" fontId="8" fillId="0" borderId="7" xfId="1" applyFont="1" applyBorder="1" applyAlignment="1">
      <alignment horizontal="center" vertical="center" wrapText="1"/>
    </xf>
    <xf numFmtId="0" fontId="5" fillId="12" borderId="12" xfId="1" applyFont="1" applyFill="1" applyBorder="1" applyAlignment="1">
      <alignment horizontal="center" vertical="center"/>
    </xf>
    <xf numFmtId="164" fontId="16" fillId="4" borderId="11" xfId="1" applyNumberFormat="1" applyFont="1" applyFill="1" applyBorder="1" applyAlignment="1" applyProtection="1">
      <alignment horizontal="right" vertical="center"/>
      <protection locked="0"/>
    </xf>
    <xf numFmtId="164" fontId="16" fillId="5" borderId="11" xfId="1" applyNumberFormat="1" applyFont="1" applyFill="1" applyBorder="1" applyAlignment="1">
      <alignment horizontal="right" vertical="center"/>
    </xf>
    <xf numFmtId="164" fontId="13" fillId="4" borderId="11" xfId="5" applyNumberFormat="1" applyFont="1" applyFill="1" applyBorder="1" applyAlignment="1" applyProtection="1">
      <alignment horizontal="right" vertical="center"/>
      <protection locked="0"/>
    </xf>
    <xf numFmtId="0" fontId="4" fillId="12" borderId="15" xfId="1" applyFont="1" applyFill="1" applyBorder="1" applyAlignment="1">
      <alignment horizontal="center" vertical="center"/>
    </xf>
    <xf numFmtId="0" fontId="4" fillId="12" borderId="30" xfId="1" applyFont="1" applyFill="1" applyBorder="1" applyAlignment="1">
      <alignment horizontal="center" vertical="center"/>
    </xf>
    <xf numFmtId="164" fontId="5" fillId="12" borderId="30" xfId="1" applyNumberFormat="1" applyFont="1" applyFill="1" applyBorder="1" applyAlignment="1">
      <alignment vertical="center"/>
    </xf>
    <xf numFmtId="0" fontId="10" fillId="12" borderId="30" xfId="4" applyFont="1" applyFill="1" applyBorder="1"/>
    <xf numFmtId="164" fontId="16" fillId="4" borderId="7" xfId="5" applyNumberFormat="1" applyFont="1" applyFill="1" applyBorder="1" applyAlignment="1" applyProtection="1">
      <alignment vertical="center"/>
      <protection locked="0"/>
    </xf>
    <xf numFmtId="0" fontId="16" fillId="0" borderId="7" xfId="1" applyFont="1" applyBorder="1" applyAlignment="1">
      <alignment horizontal="left" vertical="center"/>
    </xf>
    <xf numFmtId="164" fontId="8" fillId="7" borderId="7" xfId="7" applyNumberFormat="1" applyFont="1" applyFill="1" applyBorder="1" applyAlignment="1" applyProtection="1">
      <alignment vertical="center"/>
      <protection locked="0"/>
    </xf>
    <xf numFmtId="164" fontId="5" fillId="11" borderId="13" xfId="1" applyNumberFormat="1" applyFont="1" applyFill="1" applyBorder="1" applyAlignment="1">
      <alignment vertical="center"/>
    </xf>
    <xf numFmtId="164" fontId="16" fillId="5" borderId="15" xfId="1" applyNumberFormat="1" applyFont="1" applyFill="1" applyBorder="1" applyAlignment="1">
      <alignment horizontal="right" vertical="center"/>
    </xf>
    <xf numFmtId="164" fontId="16" fillId="5" borderId="13" xfId="1" applyNumberFormat="1" applyFont="1" applyFill="1" applyBorder="1" applyAlignment="1">
      <alignment horizontal="right" vertical="center"/>
    </xf>
    <xf numFmtId="164" fontId="16" fillId="6" borderId="13" xfId="1" applyNumberFormat="1" applyFont="1" applyFill="1" applyBorder="1" applyAlignment="1" applyProtection="1">
      <alignment horizontal="right" vertical="center"/>
      <protection locked="0"/>
    </xf>
    <xf numFmtId="164" fontId="5" fillId="11" borderId="13" xfId="1" applyNumberFormat="1" applyFont="1" applyFill="1" applyBorder="1" applyAlignment="1" applyProtection="1">
      <alignment vertical="center"/>
      <protection locked="0"/>
    </xf>
    <xf numFmtId="164" fontId="5" fillId="5" borderId="15" xfId="1" applyNumberFormat="1" applyFont="1" applyFill="1" applyBorder="1" applyAlignment="1">
      <alignment vertical="center"/>
    </xf>
    <xf numFmtId="0" fontId="25" fillId="0" borderId="0" xfId="4" applyFont="1"/>
    <xf numFmtId="0" fontId="22" fillId="0" borderId="0" xfId="4" applyFont="1"/>
    <xf numFmtId="164" fontId="5" fillId="14" borderId="7" xfId="1" applyNumberFormat="1" applyFont="1" applyFill="1" applyBorder="1" applyAlignment="1" applyProtection="1">
      <alignment vertical="center"/>
      <protection locked="0"/>
    </xf>
    <xf numFmtId="0" fontId="26" fillId="10" borderId="0" xfId="0" applyFont="1" applyFill="1"/>
    <xf numFmtId="0" fontId="17" fillId="2" borderId="7" xfId="1" applyFont="1" applyFill="1" applyBorder="1" applyAlignment="1">
      <alignment horizontal="center" vertical="center"/>
    </xf>
    <xf numFmtId="164" fontId="16" fillId="11" borderId="13" xfId="1" applyNumberFormat="1" applyFont="1" applyFill="1" applyBorder="1" applyAlignment="1">
      <alignment vertical="center"/>
    </xf>
    <xf numFmtId="0" fontId="0" fillId="0" borderId="0" xfId="0" applyBorder="1"/>
    <xf numFmtId="0" fontId="5" fillId="0" borderId="0" xfId="0" applyFont="1" applyBorder="1"/>
    <xf numFmtId="0" fontId="5" fillId="0" borderId="0" xfId="1" applyFont="1" applyBorder="1" applyAlignment="1">
      <alignment vertical="center"/>
    </xf>
    <xf numFmtId="0" fontId="1" fillId="0" borderId="0" xfId="0" applyFont="1" applyBorder="1"/>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17" fillId="12" borderId="19" xfId="1" applyFont="1" applyFill="1" applyBorder="1" applyAlignment="1">
      <alignment vertical="center"/>
    </xf>
    <xf numFmtId="0" fontId="17" fillId="12" borderId="17" xfId="1" applyFont="1" applyFill="1" applyBorder="1" applyAlignment="1">
      <alignment vertical="center"/>
    </xf>
    <xf numFmtId="0" fontId="17" fillId="2" borderId="7" xfId="1" applyFont="1" applyFill="1" applyBorder="1" applyAlignment="1">
      <alignment vertical="center" wrapText="1"/>
    </xf>
    <xf numFmtId="0" fontId="3" fillId="12" borderId="0" xfId="1" applyFont="1" applyFill="1" applyBorder="1" applyAlignment="1">
      <alignment horizontal="left" vertical="center"/>
    </xf>
    <xf numFmtId="0" fontId="3" fillId="2" borderId="0" xfId="1" applyFont="1" applyFill="1" applyBorder="1" applyAlignment="1">
      <alignment horizontal="left" vertical="center"/>
    </xf>
    <xf numFmtId="164" fontId="16" fillId="4" borderId="11" xfId="1" applyNumberFormat="1" applyFont="1" applyFill="1" applyBorder="1" applyAlignment="1" applyProtection="1">
      <alignment horizontal="left" vertical="center"/>
      <protection locked="0"/>
    </xf>
    <xf numFmtId="0" fontId="3" fillId="12" borderId="19" xfId="1" applyFont="1" applyFill="1" applyBorder="1" applyAlignment="1">
      <alignment horizontal="left" vertical="center"/>
    </xf>
    <xf numFmtId="164" fontId="5" fillId="4" borderId="11" xfId="1" applyNumberFormat="1" applyFont="1" applyFill="1" applyBorder="1" applyAlignment="1" applyProtection="1">
      <alignment vertical="center"/>
      <protection locked="0"/>
    </xf>
    <xf numFmtId="164" fontId="16" fillId="0" borderId="7" xfId="1" applyNumberFormat="1" applyFont="1" applyBorder="1" applyAlignment="1">
      <alignment horizontal="center" vertical="center"/>
    </xf>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0" fontId="27" fillId="0" borderId="0" xfId="4" applyFont="1" applyAlignment="1">
      <alignment vertical="center"/>
    </xf>
    <xf numFmtId="0" fontId="27" fillId="0" borderId="7" xfId="4" applyFont="1" applyBorder="1" applyAlignment="1">
      <alignment vertical="center"/>
    </xf>
    <xf numFmtId="164" fontId="16" fillId="12" borderId="7" xfId="1" applyNumberFormat="1" applyFont="1" applyFill="1" applyBorder="1" applyAlignment="1">
      <alignment horizontal="center" vertical="center"/>
    </xf>
    <xf numFmtId="0" fontId="28" fillId="2" borderId="7" xfId="1" applyFont="1" applyFill="1" applyBorder="1" applyAlignment="1">
      <alignment horizontal="center" vertical="center" wrapText="1"/>
    </xf>
    <xf numFmtId="164" fontId="16" fillId="4" borderId="31" xfId="1" applyNumberFormat="1" applyFont="1" applyFill="1" applyBorder="1" applyAlignment="1" applyProtection="1">
      <alignment horizontal="left" vertical="center"/>
      <protection locked="0"/>
    </xf>
    <xf numFmtId="164" fontId="8" fillId="7" borderId="0" xfId="1" applyNumberFormat="1" applyFont="1" applyFill="1" applyBorder="1" applyAlignment="1" applyProtection="1">
      <alignment vertical="center"/>
      <protection locked="0"/>
    </xf>
    <xf numFmtId="164" fontId="16" fillId="4" borderId="31" xfId="1" applyNumberFormat="1" applyFont="1" applyFill="1" applyBorder="1" applyAlignment="1" applyProtection="1">
      <alignment vertical="center"/>
      <protection locked="0"/>
    </xf>
    <xf numFmtId="164" fontId="16" fillId="16" borderId="7" xfId="1" applyNumberFormat="1" applyFont="1" applyFill="1" applyBorder="1" applyAlignment="1" applyProtection="1">
      <alignment vertical="center"/>
      <protection locked="0"/>
    </xf>
    <xf numFmtId="164" fontId="16" fillId="16" borderId="7" xfId="1" applyNumberFormat="1" applyFont="1" applyFill="1" applyBorder="1" applyAlignment="1" applyProtection="1">
      <alignment vertical="center" wrapText="1"/>
      <protection locked="0"/>
    </xf>
    <xf numFmtId="164" fontId="16" fillId="16" borderId="0" xfId="1" applyNumberFormat="1" applyFont="1" applyFill="1" applyBorder="1" applyAlignment="1" applyProtection="1">
      <alignment vertical="center"/>
      <protection locked="0"/>
    </xf>
    <xf numFmtId="164" fontId="16" fillId="16" borderId="0" xfId="1" applyNumberFormat="1" applyFont="1" applyFill="1" applyBorder="1" applyAlignment="1" applyProtection="1">
      <alignment vertical="center" wrapText="1"/>
      <protection locked="0"/>
    </xf>
    <xf numFmtId="164" fontId="5" fillId="18" borderId="7" xfId="1" applyNumberFormat="1" applyFont="1" applyFill="1" applyBorder="1" applyAlignment="1" applyProtection="1">
      <alignment vertical="center"/>
      <protection locked="0"/>
    </xf>
    <xf numFmtId="0" fontId="17" fillId="2" borderId="7"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7" fillId="12" borderId="7" xfId="0" applyFont="1" applyFill="1" applyBorder="1"/>
    <xf numFmtId="0" fontId="0" fillId="19" borderId="0" xfId="0" applyFill="1"/>
    <xf numFmtId="0" fontId="2" fillId="19" borderId="0" xfId="0" applyFont="1" applyFill="1"/>
    <xf numFmtId="0" fontId="5" fillId="20" borderId="7" xfId="0" applyFont="1" applyFill="1" applyBorder="1"/>
    <xf numFmtId="164" fontId="5" fillId="20" borderId="7" xfId="0" applyNumberFormat="1" applyFont="1" applyFill="1" applyBorder="1"/>
    <xf numFmtId="164" fontId="16" fillId="11" borderId="10" xfId="1" applyNumberFormat="1" applyFont="1" applyFill="1" applyBorder="1" applyAlignment="1" applyProtection="1">
      <alignment vertical="center"/>
      <protection locked="0"/>
    </xf>
    <xf numFmtId="164" fontId="16" fillId="11" borderId="16" xfId="1" applyNumberFormat="1" applyFont="1" applyFill="1" applyBorder="1" applyAlignment="1" applyProtection="1">
      <alignment vertical="center"/>
      <protection locked="0"/>
    </xf>
    <xf numFmtId="0" fontId="5" fillId="20" borderId="7" xfId="0" applyFont="1" applyFill="1" applyBorder="1" applyAlignment="1">
      <alignment vertical="center"/>
    </xf>
    <xf numFmtId="164" fontId="16" fillId="11" borderId="12" xfId="1" applyNumberFormat="1" applyFont="1" applyFill="1" applyBorder="1" applyAlignment="1" applyProtection="1">
      <alignment vertical="center"/>
      <protection locked="0"/>
    </xf>
    <xf numFmtId="164" fontId="16" fillId="11" borderId="22" xfId="1" applyNumberFormat="1" applyFont="1" applyFill="1" applyBorder="1" applyAlignment="1" applyProtection="1">
      <alignment vertical="center"/>
      <protection locked="0"/>
    </xf>
    <xf numFmtId="164" fontId="7" fillId="0" borderId="7" xfId="0" applyNumberFormat="1" applyFont="1" applyBorder="1"/>
    <xf numFmtId="0" fontId="17" fillId="2" borderId="7" xfId="1" applyFont="1" applyFill="1" applyBorder="1" applyAlignment="1">
      <alignment horizontal="center" vertical="center" wrapText="1"/>
    </xf>
    <xf numFmtId="0" fontId="0" fillId="0" borderId="7" xfId="0" applyBorder="1"/>
    <xf numFmtId="164" fontId="0" fillId="0" borderId="7" xfId="0" applyNumberFormat="1" applyBorder="1"/>
    <xf numFmtId="0" fontId="17" fillId="2" borderId="7"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0" fillId="0" borderId="0" xfId="0" applyFill="1"/>
    <xf numFmtId="0" fontId="0" fillId="22" borderId="0" xfId="0" applyFill="1"/>
    <xf numFmtId="0" fontId="0" fillId="23" borderId="0" xfId="0" applyFill="1"/>
    <xf numFmtId="164" fontId="0" fillId="0" borderId="7" xfId="0" applyNumberFormat="1" applyFill="1" applyBorder="1"/>
    <xf numFmtId="0" fontId="4" fillId="26" borderId="7" xfId="0" applyFont="1" applyFill="1" applyBorder="1" applyAlignment="1">
      <alignment wrapText="1"/>
    </xf>
    <xf numFmtId="0" fontId="0" fillId="27" borderId="0" xfId="0" applyFill="1"/>
    <xf numFmtId="0" fontId="3" fillId="27" borderId="10" xfId="1" applyFont="1" applyFill="1" applyBorder="1" applyAlignment="1">
      <alignment horizontal="center" vertical="center" wrapText="1"/>
    </xf>
    <xf numFmtId="0" fontId="0" fillId="0" borderId="0" xfId="0" applyFill="1" applyBorder="1"/>
    <xf numFmtId="0" fontId="0" fillId="0" borderId="7" xfId="0" applyFill="1" applyBorder="1"/>
    <xf numFmtId="0" fontId="0" fillId="28" borderId="7" xfId="0" applyFill="1" applyBorder="1" applyAlignment="1">
      <alignment wrapText="1"/>
    </xf>
    <xf numFmtId="0" fontId="17" fillId="2" borderId="7" xfId="1" applyFont="1" applyFill="1" applyBorder="1" applyAlignment="1">
      <alignment horizontal="center" vertical="center" wrapText="1"/>
    </xf>
    <xf numFmtId="0" fontId="17" fillId="2" borderId="7" xfId="1" applyFont="1" applyFill="1" applyBorder="1" applyAlignment="1">
      <alignment horizontal="center" vertical="center" wrapText="1"/>
    </xf>
    <xf numFmtId="164" fontId="16" fillId="0" borderId="7" xfId="1" applyNumberFormat="1" applyFont="1" applyBorder="1" applyAlignment="1">
      <alignment horizontal="left" vertical="center"/>
    </xf>
    <xf numFmtId="164" fontId="16" fillId="12" borderId="7" xfId="1" applyNumberFormat="1" applyFont="1" applyFill="1" applyBorder="1" applyAlignment="1">
      <alignment horizontal="left" vertical="center"/>
    </xf>
    <xf numFmtId="164" fontId="16" fillId="12" borderId="7" xfId="1" applyNumberFormat="1" applyFont="1" applyFill="1" applyBorder="1" applyAlignment="1">
      <alignment vertical="center"/>
    </xf>
    <xf numFmtId="0" fontId="28" fillId="2" borderId="10" xfId="1" applyFont="1" applyFill="1" applyBorder="1" applyAlignment="1">
      <alignment horizontal="center" vertical="center" wrapText="1"/>
    </xf>
    <xf numFmtId="164" fontId="16" fillId="12" borderId="7" xfId="1" applyNumberFormat="1" applyFont="1" applyFill="1" applyBorder="1" applyAlignment="1" applyProtection="1">
      <alignment vertical="center"/>
      <protection locked="0"/>
    </xf>
    <xf numFmtId="164" fontId="5" fillId="12" borderId="7" xfId="1" applyNumberFormat="1" applyFont="1" applyFill="1" applyBorder="1" applyAlignment="1" applyProtection="1">
      <alignment vertical="center"/>
      <protection locked="0"/>
    </xf>
    <xf numFmtId="164" fontId="16" fillId="17" borderId="7" xfId="1" applyNumberFormat="1" applyFont="1" applyFill="1" applyBorder="1" applyAlignment="1">
      <alignment horizontal="left" vertical="center"/>
    </xf>
    <xf numFmtId="164" fontId="16" fillId="15" borderId="7" xfId="1" applyNumberFormat="1" applyFont="1" applyFill="1" applyBorder="1" applyAlignment="1">
      <alignment horizontal="left" vertical="center"/>
    </xf>
    <xf numFmtId="164" fontId="16" fillId="0" borderId="11" xfId="1" applyNumberFormat="1" applyFont="1" applyBorder="1" applyAlignment="1">
      <alignment horizontal="left" vertical="center"/>
    </xf>
    <xf numFmtId="164" fontId="12" fillId="12" borderId="7" xfId="5" applyNumberFormat="1" applyFont="1" applyFill="1" applyBorder="1" applyAlignment="1" applyProtection="1">
      <alignment vertical="center"/>
      <protection locked="0"/>
    </xf>
    <xf numFmtId="164" fontId="5" fillId="12" borderId="13" xfId="1" applyNumberFormat="1" applyFont="1" applyFill="1" applyBorder="1" applyAlignment="1">
      <alignment vertical="center"/>
    </xf>
    <xf numFmtId="0" fontId="30" fillId="0" borderId="0" xfId="4" applyFont="1"/>
    <xf numFmtId="0" fontId="17" fillId="2" borderId="7" xfId="1" applyFont="1" applyFill="1" applyBorder="1" applyAlignment="1">
      <alignment horizontal="center" vertical="center"/>
    </xf>
    <xf numFmtId="0" fontId="17" fillId="2" borderId="13"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4"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8" xfId="1" applyFont="1" applyFill="1" applyBorder="1" applyAlignment="1">
      <alignment horizontal="center" vertical="center" wrapText="1"/>
    </xf>
    <xf numFmtId="164" fontId="16" fillId="25" borderId="7" xfId="1" applyNumberFormat="1" applyFont="1" applyFill="1" applyBorder="1" applyAlignment="1">
      <alignment horizontal="left" vertical="center"/>
    </xf>
    <xf numFmtId="164" fontId="16" fillId="25" borderId="11" xfId="1" applyNumberFormat="1" applyFont="1" applyFill="1" applyBorder="1" applyAlignment="1">
      <alignment horizontal="left" vertical="center"/>
    </xf>
    <xf numFmtId="164" fontId="16" fillId="0" borderId="7" xfId="1" applyNumberFormat="1" applyFont="1" applyFill="1" applyBorder="1" applyAlignment="1">
      <alignment horizontal="left" vertical="center"/>
    </xf>
    <xf numFmtId="0" fontId="7" fillId="0" borderId="32" xfId="0" applyFont="1" applyBorder="1" applyAlignment="1">
      <alignment horizontal="center" vertical="center" wrapText="1"/>
    </xf>
    <xf numFmtId="0" fontId="5" fillId="0" borderId="32" xfId="0" applyFont="1" applyBorder="1" applyAlignment="1">
      <alignment horizontal="center" vertical="center" wrapText="1"/>
    </xf>
    <xf numFmtId="0" fontId="17" fillId="0" borderId="0" xfId="1" applyFont="1" applyFill="1" applyBorder="1" applyAlignment="1">
      <alignment horizontal="center" vertical="center" wrapText="1"/>
    </xf>
    <xf numFmtId="0" fontId="0" fillId="28" borderId="0" xfId="0" applyFill="1"/>
    <xf numFmtId="0" fontId="17" fillId="28" borderId="7" xfId="1" applyFont="1" applyFill="1" applyBorder="1" applyAlignment="1">
      <alignment horizontal="center" vertical="center" wrapText="1"/>
    </xf>
    <xf numFmtId="0" fontId="0" fillId="28" borderId="0" xfId="0" applyFill="1" applyBorder="1"/>
    <xf numFmtId="0" fontId="31" fillId="28" borderId="0" xfId="0" applyFont="1" applyFill="1"/>
    <xf numFmtId="0" fontId="3" fillId="0" borderId="0" xfId="1" applyFont="1" applyFill="1" applyBorder="1" applyAlignment="1">
      <alignment horizontal="center" vertical="center" wrapText="1"/>
    </xf>
    <xf numFmtId="0" fontId="31" fillId="27" borderId="0" xfId="0" applyFont="1" applyFill="1"/>
    <xf numFmtId="0" fontId="5" fillId="0" borderId="0" xfId="0" applyFont="1" applyFill="1" applyBorder="1" applyAlignment="1">
      <alignment vertical="center"/>
    </xf>
    <xf numFmtId="164" fontId="5" fillId="0" borderId="0" xfId="0" applyNumberFormat="1" applyFont="1" applyFill="1" applyBorder="1" applyAlignment="1">
      <alignment vertical="center"/>
    </xf>
    <xf numFmtId="0" fontId="16" fillId="0" borderId="0" xfId="1" applyFont="1" applyFill="1" applyBorder="1" applyAlignment="1">
      <alignment horizontal="center" vertical="center"/>
    </xf>
    <xf numFmtId="0" fontId="16" fillId="0" borderId="0" xfId="1" applyFont="1" applyFill="1" applyBorder="1" applyAlignment="1">
      <alignment vertical="center"/>
    </xf>
    <xf numFmtId="164" fontId="16" fillId="0" borderId="0" xfId="1" applyNumberFormat="1" applyFont="1" applyFill="1" applyBorder="1" applyAlignment="1">
      <alignment horizontal="center" vertical="center"/>
    </xf>
    <xf numFmtId="164" fontId="16" fillId="0" borderId="0" xfId="1" applyNumberFormat="1" applyFont="1" applyFill="1" applyBorder="1" applyAlignment="1" applyProtection="1">
      <alignment vertical="center"/>
      <protection locked="0"/>
    </xf>
    <xf numFmtId="0" fontId="5" fillId="20" borderId="7" xfId="0" applyFont="1" applyFill="1" applyBorder="1" applyAlignment="1">
      <alignment horizontal="center" vertical="center" wrapText="1"/>
    </xf>
    <xf numFmtId="164" fontId="5" fillId="20" borderId="7" xfId="0" applyNumberFormat="1" applyFont="1" applyFill="1" applyBorder="1" applyAlignment="1">
      <alignment vertical="center"/>
    </xf>
    <xf numFmtId="164" fontId="5" fillId="20" borderId="7" xfId="0" applyNumberFormat="1" applyFont="1" applyFill="1" applyBorder="1" applyAlignment="1">
      <alignment horizontal="center" vertical="center" wrapText="1"/>
    </xf>
    <xf numFmtId="0" fontId="5" fillId="20" borderId="7" xfId="0" quotePrefix="1" applyFont="1" applyFill="1" applyBorder="1" applyAlignment="1">
      <alignment vertical="center"/>
    </xf>
    <xf numFmtId="0" fontId="5" fillId="15" borderId="32" xfId="0" applyFont="1" applyFill="1" applyBorder="1" applyAlignment="1">
      <alignment horizontal="center" vertical="center" wrapText="1"/>
    </xf>
    <xf numFmtId="164" fontId="16" fillId="11" borderId="13" xfId="1" applyNumberFormat="1" applyFont="1" applyFill="1" applyBorder="1" applyAlignment="1" applyProtection="1">
      <alignment vertical="center"/>
      <protection locked="0"/>
    </xf>
    <xf numFmtId="0" fontId="16" fillId="0" borderId="7" xfId="1" applyFont="1" applyFill="1" applyBorder="1" applyAlignment="1">
      <alignment horizontal="center" vertical="center"/>
    </xf>
    <xf numFmtId="164" fontId="16" fillId="12" borderId="12" xfId="1" applyNumberFormat="1" applyFont="1" applyFill="1" applyBorder="1" applyAlignment="1">
      <alignment horizontal="center" vertical="center"/>
    </xf>
    <xf numFmtId="0" fontId="5" fillId="0" borderId="0" xfId="0" quotePrefix="1" applyFont="1" applyFill="1" applyBorder="1" applyAlignment="1">
      <alignment vertical="center"/>
    </xf>
    <xf numFmtId="164" fontId="29" fillId="0" borderId="0" xfId="0" applyNumberFormat="1" applyFont="1" applyFill="1" applyBorder="1"/>
    <xf numFmtId="0" fontId="5" fillId="0" borderId="7" xfId="1" applyFont="1" applyFill="1" applyBorder="1" applyAlignment="1">
      <alignment horizontal="center" vertical="center"/>
    </xf>
    <xf numFmtId="164" fontId="0" fillId="0" borderId="0" xfId="0" applyNumberFormat="1"/>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0" fontId="17" fillId="2" borderId="13"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10" xfId="1" applyFont="1" applyFill="1" applyBorder="1" applyAlignment="1">
      <alignment horizontal="center" vertical="center" wrapText="1"/>
    </xf>
    <xf numFmtId="164" fontId="7" fillId="0" borderId="7" xfId="0" applyNumberFormat="1" applyFont="1" applyFill="1" applyBorder="1"/>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0" fontId="17" fillId="2" borderId="13" xfId="1" applyFont="1" applyFill="1" applyBorder="1" applyAlignment="1">
      <alignment horizontal="center" vertical="center" wrapText="1"/>
    </xf>
    <xf numFmtId="164" fontId="16" fillId="7" borderId="10" xfId="1" applyNumberFormat="1" applyFont="1" applyFill="1" applyBorder="1" applyAlignment="1" applyProtection="1">
      <alignment horizontal="center" vertical="center" wrapText="1"/>
      <protection locked="0"/>
    </xf>
    <xf numFmtId="164" fontId="16" fillId="7" borderId="12" xfId="1" applyNumberFormat="1" applyFont="1" applyFill="1" applyBorder="1" applyAlignment="1" applyProtection="1">
      <alignment horizontal="center" vertical="center" wrapText="1"/>
      <protection locked="0"/>
    </xf>
    <xf numFmtId="164" fontId="16" fillId="7" borderId="11" xfId="1" applyNumberFormat="1" applyFont="1" applyFill="1" applyBorder="1" applyAlignment="1" applyProtection="1">
      <alignment horizontal="center" vertical="center" wrapText="1"/>
      <protection locked="0"/>
    </xf>
    <xf numFmtId="0" fontId="17" fillId="8" borderId="14" xfId="1" applyFont="1" applyFill="1" applyBorder="1" applyAlignment="1">
      <alignment horizontal="center" vertical="center" wrapText="1"/>
    </xf>
    <xf numFmtId="0" fontId="17" fillId="8" borderId="7" xfId="1" applyFont="1" applyFill="1" applyBorder="1" applyAlignment="1">
      <alignment horizontal="center" vertical="center" wrapText="1"/>
    </xf>
    <xf numFmtId="0" fontId="17" fillId="2" borderId="10" xfId="1" applyFont="1" applyFill="1" applyBorder="1" applyAlignment="1">
      <alignment horizontal="center" vertical="center"/>
    </xf>
    <xf numFmtId="164" fontId="16" fillId="7" borderId="10" xfId="1" applyNumberFormat="1" applyFont="1" applyFill="1" applyBorder="1" applyAlignment="1" applyProtection="1">
      <alignment horizontal="left" vertical="center" wrapText="1"/>
      <protection locked="0"/>
    </xf>
    <xf numFmtId="164" fontId="16" fillId="7" borderId="11" xfId="1" applyNumberFormat="1" applyFont="1" applyFill="1" applyBorder="1" applyAlignment="1" applyProtection="1">
      <alignment horizontal="left" vertical="center" wrapText="1"/>
      <protection locked="0"/>
    </xf>
    <xf numFmtId="0" fontId="17" fillId="2" borderId="13" xfId="1" applyFont="1" applyFill="1" applyBorder="1" applyAlignment="1">
      <alignment horizontal="center" vertical="center"/>
    </xf>
    <xf numFmtId="0" fontId="17" fillId="2" borderId="19" xfId="1" applyFont="1" applyFill="1" applyBorder="1" applyAlignment="1">
      <alignment horizontal="center" vertical="center"/>
    </xf>
    <xf numFmtId="0" fontId="17" fillId="2" borderId="14" xfId="1" applyFont="1" applyFill="1" applyBorder="1" applyAlignment="1">
      <alignment horizontal="center" vertical="center"/>
    </xf>
    <xf numFmtId="0" fontId="3" fillId="2" borderId="7" xfId="1" applyFont="1" applyFill="1" applyBorder="1" applyAlignment="1">
      <alignment horizontal="center" vertical="center" wrapText="1"/>
    </xf>
    <xf numFmtId="164" fontId="8" fillId="7" borderId="10" xfId="1" applyNumberFormat="1" applyFont="1" applyFill="1" applyBorder="1" applyAlignment="1" applyProtection="1">
      <alignment horizontal="center" vertical="center" wrapText="1"/>
      <protection locked="0"/>
    </xf>
    <xf numFmtId="164" fontId="8" fillId="7" borderId="12" xfId="1" applyNumberFormat="1" applyFont="1" applyFill="1" applyBorder="1" applyAlignment="1" applyProtection="1">
      <alignment horizontal="center" vertical="center" wrapText="1"/>
      <protection locked="0"/>
    </xf>
    <xf numFmtId="164" fontId="8" fillId="7" borderId="11" xfId="1" applyNumberFormat="1" applyFont="1" applyFill="1" applyBorder="1" applyAlignment="1" applyProtection="1">
      <alignment horizontal="center" vertical="center" wrapText="1"/>
      <protection locked="0"/>
    </xf>
    <xf numFmtId="0" fontId="3" fillId="2" borderId="16"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4" xfId="1" applyFont="1" applyFill="1" applyBorder="1" applyAlignment="1">
      <alignment horizontal="center" vertical="center" wrapText="1"/>
    </xf>
    <xf numFmtId="164" fontId="5" fillId="4" borderId="10" xfId="1" applyNumberFormat="1" applyFont="1" applyFill="1" applyBorder="1" applyAlignment="1" applyProtection="1">
      <alignment horizontal="center" vertical="center"/>
      <protection locked="0"/>
    </xf>
    <xf numFmtId="164" fontId="5" fillId="4" borderId="12" xfId="1" applyNumberFormat="1" applyFont="1" applyFill="1" applyBorder="1" applyAlignment="1" applyProtection="1">
      <alignment horizontal="center" vertical="center"/>
      <protection locked="0"/>
    </xf>
    <xf numFmtId="0" fontId="3" fillId="2" borderId="13" xfId="1" applyFont="1" applyFill="1" applyBorder="1" applyAlignment="1">
      <alignment horizontal="center" vertical="center" wrapText="1"/>
    </xf>
    <xf numFmtId="0" fontId="0" fillId="21" borderId="0" xfId="0" applyFill="1" applyAlignment="1">
      <alignment horizontal="center"/>
    </xf>
    <xf numFmtId="0" fontId="0" fillId="22" borderId="0" xfId="0" applyFill="1" applyAlignment="1">
      <alignment horizontal="center"/>
    </xf>
    <xf numFmtId="0" fontId="0" fillId="15" borderId="30" xfId="0" applyFill="1" applyBorder="1" applyAlignment="1">
      <alignment horizontal="center"/>
    </xf>
    <xf numFmtId="0" fontId="0" fillId="24" borderId="7" xfId="0" applyFill="1" applyBorder="1" applyAlignment="1">
      <alignment horizontal="center"/>
    </xf>
    <xf numFmtId="0" fontId="33" fillId="29" borderId="0" xfId="45" applyFont="1" applyFill="1"/>
    <xf numFmtId="0" fontId="1" fillId="29" borderId="0" xfId="46" applyFill="1"/>
    <xf numFmtId="0" fontId="34" fillId="25" borderId="0" xfId="45" applyFont="1" applyFill="1"/>
    <xf numFmtId="0" fontId="1" fillId="25" borderId="0" xfId="46" applyFill="1"/>
    <xf numFmtId="0" fontId="34" fillId="0" borderId="0" xfId="45" applyFont="1"/>
    <xf numFmtId="0" fontId="1" fillId="12" borderId="34" xfId="46" applyFill="1" applyBorder="1" applyAlignment="1">
      <alignment horizontal="left" vertical="center" wrapText="1"/>
    </xf>
    <xf numFmtId="0" fontId="1" fillId="12" borderId="35" xfId="46" applyFill="1" applyBorder="1" applyAlignment="1">
      <alignment horizontal="left" vertical="center" wrapText="1"/>
    </xf>
    <xf numFmtId="0" fontId="1" fillId="25" borderId="0" xfId="46" applyFill="1" applyAlignment="1">
      <alignment vertical="center" wrapText="1"/>
    </xf>
    <xf numFmtId="0" fontId="0" fillId="12" borderId="33" xfId="46" applyFont="1" applyFill="1" applyBorder="1" applyAlignment="1">
      <alignment horizontal="left" vertical="center" wrapText="1"/>
    </xf>
  </cellXfs>
  <cellStyles count="47">
    <cellStyle name="Comma 2" xfId="34" xr:uid="{639975B7-BB24-4511-9153-82AA4779C8A0}"/>
    <cellStyle name="Comma 3" xfId="39" xr:uid="{0D979DCF-559A-4F94-AFCE-8FEDA4E1E357}"/>
    <cellStyle name="Comma 4" xfId="43" xr:uid="{E186A42C-BB4D-4AB1-99B9-8DD205BE8BFC}"/>
    <cellStyle name="Comma 4 2" xfId="20" xr:uid="{B709C6C8-D4F7-4E71-8E78-69B9ACBCD4F5}"/>
    <cellStyle name="Comma 4 2 2" xfId="42" xr:uid="{8541CB8E-522E-41C5-BB10-D0DEDF641EBD}"/>
    <cellStyle name="Comma 5" xfId="27" xr:uid="{9E9C09FA-2840-45D1-AE96-2E4FE92F2198}"/>
    <cellStyle name="Comma 6" xfId="23" xr:uid="{8F1F8210-1F4A-4999-8E1B-DDAF97069191}"/>
    <cellStyle name="Descriptor text" xfId="13" xr:uid="{C9CFFDBE-C5D6-46A1-B3F1-F538442D161C}"/>
    <cellStyle name="Heading" xfId="12" xr:uid="{D2AC7591-0ACB-47FE-919E-039E8A570F32}"/>
    <cellStyle name="Heading 2" xfId="10" builtinId="17"/>
    <cellStyle name="Hyperlink 2" xfId="32" xr:uid="{50A7F532-CACA-4E9B-8147-667C048C4868}"/>
    <cellStyle name="Normal" xfId="0" builtinId="0"/>
    <cellStyle name="Normal 10 2" xfId="11" xr:uid="{5687B16A-5E66-4D3C-81E2-CFF177F15253}"/>
    <cellStyle name="Normal 2" xfId="29" xr:uid="{C80AD412-28AD-47EF-A678-968455D9D17B}"/>
    <cellStyle name="Normal 2 2" xfId="8" xr:uid="{3DF9A2E7-D78C-407B-9C8C-B77D0802971C}"/>
    <cellStyle name="Normal 2 3" xfId="16" xr:uid="{757E04B2-82B5-492F-B2DB-3690AE72363E}"/>
    <cellStyle name="Normal 2 6" xfId="45" xr:uid="{5CC3A64D-4FF9-4D5B-8637-6BA739974889}"/>
    <cellStyle name="Normal 24" xfId="21" xr:uid="{72330CF7-494F-42E5-A379-790951969414}"/>
    <cellStyle name="Normal 24 2" xfId="44" xr:uid="{E5827CE9-16FB-4F16-9F3A-08F9DF463CAC}"/>
    <cellStyle name="Normal 3" xfId="1" xr:uid="{D9CDC8AB-F252-4572-9420-4E167355BDFE}"/>
    <cellStyle name="Normal 3 2" xfId="36" xr:uid="{9F47AB27-CA0B-4381-836F-B24FC35E32EF}"/>
    <cellStyle name="Normal 3 2 2" xfId="7" xr:uid="{85C4AC31-0BA0-414A-9BE7-3A8721EA5AB4}"/>
    <cellStyle name="Normal 3 3" xfId="37" xr:uid="{C288D64D-B1ED-457D-A5AD-F863D5347E05}"/>
    <cellStyle name="Normal 3 3 2" xfId="4" xr:uid="{26F2338C-D61A-40BE-9AF7-55016FF5C8E6}"/>
    <cellStyle name="Normal 3 4" xfId="30" xr:uid="{3B222173-B04C-474A-AEEC-633E68535A16}"/>
    <cellStyle name="Normal 3 7" xfId="22" xr:uid="{7E56CE63-B3A5-411F-8742-33F2811BEFDC}"/>
    <cellStyle name="Normal 4" xfId="2" xr:uid="{B5ADFF08-BF91-4A4D-91C1-DB380792EA12}"/>
    <cellStyle name="Normal 4 2" xfId="18" xr:uid="{8B0A9518-F51B-42D4-9E0E-FF85A443E2BB}"/>
    <cellStyle name="Normal 4 3" xfId="40" xr:uid="{E88EE731-6260-49D7-B69B-52A50D8D5F70}"/>
    <cellStyle name="Normal 4 4" xfId="31" xr:uid="{6DB9B243-AFC2-4A05-8F70-AECC7196CC96}"/>
    <cellStyle name="Normal 5" xfId="9" xr:uid="{3FB0CBC7-5BE8-4800-B948-58F105F29D4A}"/>
    <cellStyle name="Normal 5 2" xfId="41" xr:uid="{4D0F01E4-2D42-44B7-99AF-3DF3729838C5}"/>
    <cellStyle name="Normal 5 3" xfId="33" xr:uid="{A70E1EA8-23A0-4C99-AFEF-CF7E7B89E089}"/>
    <cellStyle name="Normal 5 5" xfId="17" xr:uid="{05964F05-A2FA-4AFC-A53D-BCF79418C79E}"/>
    <cellStyle name="Normal 6" xfId="14" xr:uid="{47292EA5-B480-437A-9A9B-FB792DE0D4F0}"/>
    <cellStyle name="Normal 7" xfId="26" xr:uid="{67A0B421-8E72-42C5-8DB5-77B834C0A769}"/>
    <cellStyle name="Normal 87 2" xfId="46" xr:uid="{86D7FC80-19EA-4C4E-95C1-432BAA499E5A}"/>
    <cellStyle name="Percent 10 2" xfId="5" xr:uid="{FAEF8259-0324-4145-97A4-874C0FDD9ABC}"/>
    <cellStyle name="Percent 2" xfId="19" xr:uid="{5E48E352-D9A5-45F7-80E4-BB42E5C1E945}"/>
    <cellStyle name="Percent 2 2" xfId="15" xr:uid="{72B09085-E82B-463C-9E03-FD456E820615}"/>
    <cellStyle name="Percent 2 2 2" xfId="25" xr:uid="{9E834B28-CFF9-4418-AC9B-652AAEB0513D}"/>
    <cellStyle name="Percent 2 3" xfId="35" xr:uid="{69AFD3BC-9B43-4AA2-91E0-584A1642E9A8}"/>
    <cellStyle name="Percent 2 5 2" xfId="6" xr:uid="{454C733B-A608-4C49-8C46-07D0960CB237}"/>
    <cellStyle name="Percent 3" xfId="38" xr:uid="{33F6F601-6D2C-4A62-951D-C29802C5AFB7}"/>
    <cellStyle name="Percent 4" xfId="24" xr:uid="{B7EF1220-61AE-40BB-8943-58A213136D42}"/>
    <cellStyle name="Percent 5" xfId="28" xr:uid="{6B00A738-52B6-468E-9044-16681F19F9AD}"/>
    <cellStyle name="Validation error" xfId="3" xr:uid="{43061BA8-A239-467C-A2DC-55F0EB41F24C}"/>
  </cellStyles>
  <dxfs count="217">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FF0000"/>
      </font>
      <fill>
        <patternFill>
          <bgColor theme="5" tint="0.79998168889431442"/>
        </patternFill>
      </fill>
    </dxf>
    <dxf>
      <font>
        <color rgb="FF00B050"/>
      </font>
      <fill>
        <patternFill>
          <bgColor rgb="FFCCFFCC"/>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FF0000"/>
      </font>
      <fill>
        <patternFill>
          <bgColor theme="5" tint="0.79998168889431442"/>
        </patternFill>
      </fill>
    </dxf>
    <dxf>
      <font>
        <color rgb="FF00B050"/>
      </font>
      <fill>
        <patternFill>
          <bgColor rgb="FFCCFFCC"/>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
      <font>
        <color rgb="FF00B050"/>
      </font>
      <fill>
        <patternFill>
          <bgColor rgb="FFCCFFCC"/>
        </patternFill>
      </fill>
    </dxf>
    <dxf>
      <font>
        <color rgb="FFFF0000"/>
      </font>
      <fill>
        <patternFill>
          <bgColor theme="5" tint="0.79998168889431442"/>
        </patternFill>
      </fill>
    </dxf>
    <dxf>
      <font>
        <color theme="6" tint="-0.499984740745262"/>
      </font>
      <fill>
        <patternFill>
          <bgColor theme="0" tint="-0.14996795556505021"/>
        </patternFill>
      </fill>
    </dxf>
  </dxfs>
  <tableStyles count="0" defaultTableStyle="TableStyleMedium2" defaultPivotStyle="PivotStyleLight16"/>
  <colors>
    <mruColors>
      <color rgb="FFFCEA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Shivani Lad" id="{7AC06D75-125A-4018-8908-3B5350F8431F}" userId="S::Shivani.Lad@ofwat.gov.uk::745a764b-6f0d-4799-ac90-2b7f232a8c98" providerId="AD"/>
  <person displayName="Gilda Romano" id="{7B8B30BC-6AD1-485D-B994-7DB8764A922F}" userId="S::Gilda.Romano@ofwat.gov.uk::a31987fd-7514-4482-9a5e-43bd62a74b9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I109" dT="2022-01-13T12:19:48.03" personId="{7AC06D75-125A-4018-8908-3B5350F8431F}" id="{C45A1240-FD9B-44DA-B720-D418F889DB4B}">
    <text>Assumed as 0 (same as SWT)</text>
  </threadedComment>
  <threadedComment ref="B164" dT="2022-05-23T12:42:10.50" personId="{7B8B30BC-6AD1-485D-B994-7DB8764A922F}" id="{8E48733F-429C-4961-B5B1-3AE8D60E579F}">
    <text>GR note: I made a call on the component of this expenditure to include in base costs, based on the company's response</text>
  </threadedComment>
  <threadedComment ref="AM203" dT="2022-05-23T13:39:52.81" personId="{7B8B30BC-6AD1-485D-B994-7DB8764A922F}" id="{A32D203D-346F-48C6-83D9-D9553E91CC53}">
    <text>YKY corrected sign from negative to positive in query YKY-CA-Atypical expenditure_001</text>
  </threadedComment>
</ThreadedComments>
</file>

<file path=xl/threadedComments/threadedComment2.xml><?xml version="1.0" encoding="utf-8"?>
<ThreadedComments xmlns="http://schemas.microsoft.com/office/spreadsheetml/2018/threadedcomments" xmlns:x="http://schemas.openxmlformats.org/spreadsheetml/2006/main">
  <threadedComment ref="AN103" dT="2022-01-13T12:19:23.70" personId="{7AC06D75-125A-4018-8908-3B5350F8431F}" id="{41D62196-3873-457A-BD1B-C549CE8728B0}">
    <text>Assumed as 0 (same as SWT)</text>
  </threadedComment>
  <threadedComment ref="BU206" dT="2022-03-18T12:12:44.98" personId="{7AC06D75-125A-4018-8908-3B5350F8431F}" id="{9ACFEEC1-07D4-4687-A82C-D9654A6C928F}">
    <text>May not be allocated to the right area in SWC as YKY did not give us a more granular breakdown</text>
  </threadedComment>
  <threadedComment ref="BX206" dT="2022-03-18T12:14:13.69" personId="{7AC06D75-125A-4018-8908-3B5350F8431F}" id="{6208D427-658F-4F56-842C-B02C2F475482}">
    <text>May not be allocated to the right area in SWT as YKY did not give us a more granular breakdown</text>
  </threadedComment>
  <threadedComment ref="BU207" dT="2022-03-18T12:15:14.03" personId="{7AC06D75-125A-4018-8908-3B5350F8431F}" id="{04A4B252-806B-47F5-B840-77CE693484D8}">
    <text>May not be allocated to the right area in SWC as YKY did not give us a more granular breakdown</text>
  </threadedComment>
  <threadedComment ref="BX207" dT="2022-03-18T12:15:27.19" personId="{7AC06D75-125A-4018-8908-3B5350F8431F}" id="{B65DB1F4-BF16-4F3A-B606-6BF1E71494AA}">
    <text>May not be allocated to the right area in SWT as YKY did not give us a more granular breakdown</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BFB4E-6014-4E31-A587-13324E503BA4}">
  <dimension ref="A1:U5"/>
  <sheetViews>
    <sheetView tabSelected="1" workbookViewId="0"/>
  </sheetViews>
  <sheetFormatPr defaultColWidth="9" defaultRowHeight="13.5"/>
  <cols>
    <col min="1" max="1" width="4.3125" style="324" customWidth="1"/>
    <col min="2" max="2" width="72.3125" style="324" bestFit="1" customWidth="1"/>
    <col min="3" max="16384" width="9" style="324"/>
  </cols>
  <sheetData>
    <row r="1" spans="1:21" s="322" customFormat="1" ht="17.649999999999999">
      <c r="A1" s="321" t="s">
        <v>634</v>
      </c>
    </row>
    <row r="2" spans="1:21">
      <c r="A2" s="323" t="s">
        <v>633</v>
      </c>
    </row>
    <row r="3" spans="1:21">
      <c r="A3" s="325"/>
    </row>
    <row r="4" spans="1:21" ht="13.9" thickBot="1"/>
    <row r="5" spans="1:21" ht="197.65" customHeight="1" thickBot="1">
      <c r="B5" s="329" t="s">
        <v>635</v>
      </c>
      <c r="C5" s="326"/>
      <c r="D5" s="326"/>
      <c r="E5" s="326"/>
      <c r="F5" s="326"/>
      <c r="G5" s="326"/>
      <c r="H5" s="326"/>
      <c r="I5" s="327"/>
      <c r="J5" s="328"/>
      <c r="K5" s="328"/>
      <c r="L5" s="328"/>
      <c r="M5" s="328"/>
      <c r="N5" s="328"/>
      <c r="O5" s="328"/>
      <c r="P5" s="328"/>
      <c r="Q5" s="328"/>
      <c r="R5" s="328"/>
      <c r="S5" s="328"/>
      <c r="T5" s="328"/>
      <c r="U5" s="328"/>
    </row>
  </sheetData>
  <mergeCells count="1">
    <mergeCell ref="B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5EF3-BB63-4425-A883-937753782268}">
  <dimension ref="A1:BT368"/>
  <sheetViews>
    <sheetView zoomScale="90" zoomScaleNormal="90" workbookViewId="0">
      <pane xSplit="9" ySplit="7" topLeftCell="J50" activePane="bottomRight" state="frozen"/>
      <selection pane="topRight" activeCell="E1" sqref="E1"/>
      <selection pane="bottomLeft" activeCell="A6" sqref="A6"/>
      <selection pane="bottomRight" activeCell="G63" sqref="G63"/>
    </sheetView>
  </sheetViews>
  <sheetFormatPr defaultColWidth="8.625" defaultRowHeight="13.5"/>
  <cols>
    <col min="1" max="1" width="4.875" customWidth="1"/>
    <col min="2" max="2" width="24.5" customWidth="1"/>
    <col min="3" max="3" width="15.6875" customWidth="1"/>
    <col min="4" max="4" width="16.125" customWidth="1"/>
    <col min="6" max="6" width="9.1875" bestFit="1" customWidth="1"/>
    <col min="8" max="8" width="4.125" bestFit="1" customWidth="1"/>
    <col min="9" max="9" width="4.6875" bestFit="1" customWidth="1"/>
    <col min="10" max="28" width="9.6875" bestFit="1" customWidth="1"/>
    <col min="29" max="29" width="10.5" bestFit="1" customWidth="1"/>
    <col min="30" max="34" width="10.1875" bestFit="1" customWidth="1"/>
    <col min="35" max="60" width="9.6875" bestFit="1" customWidth="1"/>
    <col min="61" max="61" width="7.5" customWidth="1"/>
    <col min="62" max="66" width="9" customWidth="1"/>
    <col min="67" max="67" width="7.5" customWidth="1"/>
    <col min="68" max="72" width="9" customWidth="1"/>
    <col min="73" max="16384" width="8.625" style="170"/>
  </cols>
  <sheetData>
    <row r="1" spans="1:72" s="263" customFormat="1" ht="15">
      <c r="A1" s="264" t="s">
        <v>582</v>
      </c>
      <c r="B1" s="261"/>
      <c r="C1" s="261"/>
      <c r="D1" s="261"/>
      <c r="E1" s="261"/>
      <c r="F1" s="261"/>
      <c r="G1" s="261"/>
      <c r="H1" s="261"/>
      <c r="I1" s="261"/>
      <c r="J1" s="262" t="s">
        <v>461</v>
      </c>
      <c r="K1" s="262" t="s">
        <v>461</v>
      </c>
      <c r="L1" s="262" t="s">
        <v>461</v>
      </c>
      <c r="M1" s="262" t="s">
        <v>461</v>
      </c>
      <c r="N1" s="262" t="s">
        <v>461</v>
      </c>
      <c r="O1" s="262" t="s">
        <v>462</v>
      </c>
      <c r="P1" s="262" t="s">
        <v>462</v>
      </c>
      <c r="Q1" s="262" t="s">
        <v>462</v>
      </c>
      <c r="R1" s="262" t="s">
        <v>462</v>
      </c>
      <c r="S1" s="262" t="s">
        <v>462</v>
      </c>
      <c r="T1" s="262" t="s">
        <v>463</v>
      </c>
      <c r="U1" s="262" t="s">
        <v>463</v>
      </c>
      <c r="V1" s="262" t="s">
        <v>463</v>
      </c>
      <c r="W1" s="262" t="s">
        <v>463</v>
      </c>
      <c r="X1" s="262" t="s">
        <v>463</v>
      </c>
      <c r="Y1" s="262" t="s">
        <v>464</v>
      </c>
      <c r="Z1" s="262" t="s">
        <v>464</v>
      </c>
      <c r="AA1" s="262" t="s">
        <v>464</v>
      </c>
      <c r="AB1" s="262" t="s">
        <v>464</v>
      </c>
      <c r="AC1" s="262" t="s">
        <v>464</v>
      </c>
      <c r="AD1" s="262" t="s">
        <v>465</v>
      </c>
      <c r="AE1" s="262" t="s">
        <v>465</v>
      </c>
      <c r="AF1" s="262" t="s">
        <v>465</v>
      </c>
      <c r="AG1" s="262" t="s">
        <v>465</v>
      </c>
      <c r="AH1" s="262" t="s">
        <v>465</v>
      </c>
      <c r="AI1" s="262" t="s">
        <v>466</v>
      </c>
      <c r="AJ1" s="262" t="s">
        <v>466</v>
      </c>
      <c r="AK1" s="262" t="s">
        <v>466</v>
      </c>
      <c r="AL1" s="262" t="s">
        <v>466</v>
      </c>
      <c r="AM1" s="262" t="s">
        <v>466</v>
      </c>
      <c r="AN1" s="262" t="s">
        <v>467</v>
      </c>
      <c r="AO1" s="262" t="s">
        <v>467</v>
      </c>
      <c r="AP1" s="262" t="s">
        <v>467</v>
      </c>
      <c r="AQ1" s="262" t="s">
        <v>467</v>
      </c>
      <c r="AR1" s="262" t="s">
        <v>467</v>
      </c>
      <c r="AS1" s="262" t="s">
        <v>467</v>
      </c>
      <c r="AT1" s="262" t="s">
        <v>467</v>
      </c>
      <c r="AU1" s="262" t="s">
        <v>468</v>
      </c>
      <c r="AV1" s="262" t="s">
        <v>468</v>
      </c>
      <c r="AW1" s="262" t="s">
        <v>468</v>
      </c>
      <c r="AX1" s="262" t="s">
        <v>468</v>
      </c>
      <c r="AY1" s="262" t="s">
        <v>468</v>
      </c>
      <c r="AZ1" s="262" t="s">
        <v>468</v>
      </c>
      <c r="BA1" s="262" t="s">
        <v>468</v>
      </c>
      <c r="BB1" s="262" t="s">
        <v>469</v>
      </c>
      <c r="BC1" s="262" t="s">
        <v>469</v>
      </c>
      <c r="BD1" s="262" t="s">
        <v>469</v>
      </c>
      <c r="BE1" s="262" t="s">
        <v>469</v>
      </c>
      <c r="BF1" s="262" t="s">
        <v>469</v>
      </c>
      <c r="BG1" s="262" t="s">
        <v>469</v>
      </c>
      <c r="BH1" s="262" t="s">
        <v>469</v>
      </c>
      <c r="BI1" s="262" t="s">
        <v>470</v>
      </c>
      <c r="BJ1" s="262" t="s">
        <v>470</v>
      </c>
      <c r="BK1" s="262" t="s">
        <v>470</v>
      </c>
      <c r="BL1" s="262" t="s">
        <v>470</v>
      </c>
      <c r="BM1" s="262" t="s">
        <v>470</v>
      </c>
      <c r="BN1" s="262" t="s">
        <v>470</v>
      </c>
      <c r="BO1" s="262" t="s">
        <v>580</v>
      </c>
      <c r="BP1" s="262" t="s">
        <v>580</v>
      </c>
      <c r="BQ1" s="262" t="s">
        <v>580</v>
      </c>
      <c r="BR1" s="262" t="s">
        <v>580</v>
      </c>
      <c r="BS1" s="262" t="s">
        <v>580</v>
      </c>
      <c r="BT1" s="262" t="s">
        <v>580</v>
      </c>
    </row>
    <row r="2" spans="1:72" s="227" customFormat="1">
      <c r="A2" s="220"/>
      <c r="B2" s="220"/>
      <c r="C2" s="220"/>
      <c r="D2" s="220"/>
      <c r="E2" s="220"/>
      <c r="F2" s="220"/>
      <c r="G2" s="220"/>
      <c r="H2" s="220"/>
      <c r="I2" s="22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row>
    <row r="3" spans="1:72" ht="13.9">
      <c r="A3" s="33" t="s">
        <v>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167" t="s">
        <v>240</v>
      </c>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row>
    <row r="4" spans="1:72" s="171" customFormat="1" ht="12">
      <c r="A4" s="47"/>
      <c r="B4" s="47"/>
      <c r="C4" s="47"/>
      <c r="D4" s="47"/>
      <c r="E4" s="47"/>
      <c r="F4" s="47"/>
      <c r="G4" s="47"/>
      <c r="H4" s="47"/>
      <c r="I4" s="47"/>
      <c r="J4" s="299" t="s">
        <v>1</v>
      </c>
      <c r="K4" s="299"/>
      <c r="L4" s="299"/>
      <c r="M4" s="299"/>
      <c r="N4" s="299"/>
      <c r="O4" s="299" t="s">
        <v>2</v>
      </c>
      <c r="P4" s="299"/>
      <c r="Q4" s="299"/>
      <c r="R4" s="299"/>
      <c r="S4" s="299"/>
      <c r="T4" s="299" t="s">
        <v>3</v>
      </c>
      <c r="U4" s="299"/>
      <c r="V4" s="299"/>
      <c r="W4" s="299"/>
      <c r="X4" s="299"/>
      <c r="Y4" s="299" t="s">
        <v>4</v>
      </c>
      <c r="Z4" s="299"/>
      <c r="AA4" s="299"/>
      <c r="AB4" s="299"/>
      <c r="AC4" s="299"/>
      <c r="AD4" s="299" t="s">
        <v>5</v>
      </c>
      <c r="AE4" s="299"/>
      <c r="AF4" s="299"/>
      <c r="AG4" s="299"/>
      <c r="AH4" s="299"/>
      <c r="AI4" s="299" t="s">
        <v>6</v>
      </c>
      <c r="AJ4" s="299"/>
      <c r="AK4" s="299"/>
      <c r="AL4" s="299"/>
      <c r="AM4" s="299"/>
      <c r="AN4" s="291" t="s">
        <v>7</v>
      </c>
      <c r="AO4" s="291"/>
      <c r="AP4" s="291"/>
      <c r="AQ4" s="291"/>
      <c r="AR4" s="291"/>
      <c r="AS4" s="291"/>
      <c r="AT4" s="291"/>
      <c r="AU4" s="291" t="s">
        <v>8</v>
      </c>
      <c r="AV4" s="291"/>
      <c r="AW4" s="291"/>
      <c r="AX4" s="291"/>
      <c r="AY4" s="291"/>
      <c r="AZ4" s="291"/>
      <c r="BA4" s="291"/>
      <c r="BB4" s="291" t="s">
        <v>9</v>
      </c>
      <c r="BC4" s="291"/>
      <c r="BD4" s="291"/>
      <c r="BE4" s="291"/>
      <c r="BF4" s="291"/>
      <c r="BG4" s="291"/>
      <c r="BH4" s="291"/>
      <c r="BI4" s="291" t="s">
        <v>10</v>
      </c>
      <c r="BJ4" s="291"/>
      <c r="BK4" s="291"/>
      <c r="BL4" s="291"/>
      <c r="BM4" s="291"/>
      <c r="BN4" s="291"/>
      <c r="BO4" s="291" t="s">
        <v>581</v>
      </c>
      <c r="BP4" s="291"/>
      <c r="BQ4" s="291"/>
      <c r="BR4" s="291"/>
      <c r="BS4" s="291"/>
      <c r="BT4" s="291"/>
    </row>
    <row r="5" spans="1:72" s="171" customFormat="1" ht="14.75" customHeight="1">
      <c r="A5" s="47"/>
      <c r="B5" s="47"/>
      <c r="C5" s="47"/>
      <c r="D5" s="47"/>
      <c r="E5" s="47"/>
      <c r="F5" s="47"/>
      <c r="G5" s="47"/>
      <c r="H5" s="47"/>
      <c r="I5" s="47"/>
      <c r="J5" s="49"/>
      <c r="K5" s="50"/>
      <c r="L5" s="50"/>
      <c r="M5" s="50"/>
      <c r="N5" s="50"/>
      <c r="O5" s="51"/>
      <c r="P5" s="50"/>
      <c r="Q5" s="50"/>
      <c r="R5" s="50"/>
      <c r="S5" s="50"/>
      <c r="T5" s="51"/>
      <c r="U5" s="50"/>
      <c r="V5" s="50"/>
      <c r="W5" s="50"/>
      <c r="X5" s="50"/>
      <c r="Y5" s="51"/>
      <c r="Z5" s="50"/>
      <c r="AA5" s="50"/>
      <c r="AB5" s="50"/>
      <c r="AC5" s="50"/>
      <c r="AD5" s="51"/>
      <c r="AE5" s="50"/>
      <c r="AF5" s="50"/>
      <c r="AG5" s="50"/>
      <c r="AH5" s="50"/>
      <c r="AI5" s="51"/>
      <c r="AJ5" s="50"/>
      <c r="AK5" s="50"/>
      <c r="AL5" s="50"/>
      <c r="AM5" s="52"/>
      <c r="AN5" s="297" t="s">
        <v>11</v>
      </c>
      <c r="AO5" s="298"/>
      <c r="AP5" s="292" t="s">
        <v>12</v>
      </c>
      <c r="AQ5" s="292"/>
      <c r="AR5" s="292"/>
      <c r="AS5" s="292"/>
      <c r="AT5" s="247" t="s">
        <v>13</v>
      </c>
      <c r="AU5" s="292" t="s">
        <v>11</v>
      </c>
      <c r="AV5" s="292"/>
      <c r="AW5" s="292" t="s">
        <v>12</v>
      </c>
      <c r="AX5" s="292"/>
      <c r="AY5" s="292"/>
      <c r="AZ5" s="292"/>
      <c r="BA5" s="247" t="s">
        <v>13</v>
      </c>
      <c r="BB5" s="292" t="s">
        <v>11</v>
      </c>
      <c r="BC5" s="292"/>
      <c r="BD5" s="292" t="s">
        <v>12</v>
      </c>
      <c r="BE5" s="292"/>
      <c r="BF5" s="292"/>
      <c r="BG5" s="292"/>
      <c r="BH5" s="247" t="s">
        <v>13</v>
      </c>
      <c r="BI5" s="45" t="s">
        <v>11</v>
      </c>
      <c r="BJ5" s="292" t="s">
        <v>12</v>
      </c>
      <c r="BK5" s="292"/>
      <c r="BL5" s="292"/>
      <c r="BM5" s="293"/>
      <c r="BN5" s="247" t="s">
        <v>13</v>
      </c>
      <c r="BO5" s="285" t="s">
        <v>11</v>
      </c>
      <c r="BP5" s="292" t="s">
        <v>12</v>
      </c>
      <c r="BQ5" s="292"/>
      <c r="BR5" s="292"/>
      <c r="BS5" s="293"/>
      <c r="BT5" s="247" t="s">
        <v>13</v>
      </c>
    </row>
    <row r="6" spans="1:72" s="172" customFormat="1" ht="48" customHeight="1">
      <c r="A6" s="45" t="s">
        <v>14</v>
      </c>
      <c r="B6" s="66" t="s">
        <v>15</v>
      </c>
      <c r="C6" s="179" t="s">
        <v>547</v>
      </c>
      <c r="D6" s="179" t="s">
        <v>548</v>
      </c>
      <c r="E6" s="168" t="s">
        <v>241</v>
      </c>
      <c r="F6" s="175" t="s">
        <v>258</v>
      </c>
      <c r="G6" s="230" t="s">
        <v>497</v>
      </c>
      <c r="H6" s="45" t="s">
        <v>16</v>
      </c>
      <c r="I6" s="45" t="s">
        <v>17</v>
      </c>
      <c r="J6" s="46" t="s">
        <v>11</v>
      </c>
      <c r="K6" s="46" t="s">
        <v>18</v>
      </c>
      <c r="L6" s="46" t="s">
        <v>19</v>
      </c>
      <c r="M6" s="46" t="s">
        <v>20</v>
      </c>
      <c r="N6" s="46" t="s">
        <v>13</v>
      </c>
      <c r="O6" s="46" t="s">
        <v>11</v>
      </c>
      <c r="P6" s="46" t="s">
        <v>18</v>
      </c>
      <c r="Q6" s="46" t="s">
        <v>19</v>
      </c>
      <c r="R6" s="46" t="s">
        <v>20</v>
      </c>
      <c r="S6" s="46" t="s">
        <v>13</v>
      </c>
      <c r="T6" s="46" t="s">
        <v>11</v>
      </c>
      <c r="U6" s="46" t="s">
        <v>18</v>
      </c>
      <c r="V6" s="46" t="s">
        <v>19</v>
      </c>
      <c r="W6" s="46" t="s">
        <v>20</v>
      </c>
      <c r="X6" s="46" t="s">
        <v>13</v>
      </c>
      <c r="Y6" s="46" t="s">
        <v>11</v>
      </c>
      <c r="Z6" s="46" t="s">
        <v>18</v>
      </c>
      <c r="AA6" s="46" t="s">
        <v>19</v>
      </c>
      <c r="AB6" s="46" t="s">
        <v>20</v>
      </c>
      <c r="AC6" s="46" t="s">
        <v>13</v>
      </c>
      <c r="AD6" s="46" t="s">
        <v>11</v>
      </c>
      <c r="AE6" s="46" t="s">
        <v>18</v>
      </c>
      <c r="AF6" s="46" t="s">
        <v>19</v>
      </c>
      <c r="AG6" s="46" t="s">
        <v>20</v>
      </c>
      <c r="AH6" s="46" t="s">
        <v>13</v>
      </c>
      <c r="AI6" s="46" t="s">
        <v>11</v>
      </c>
      <c r="AJ6" s="46" t="s">
        <v>18</v>
      </c>
      <c r="AK6" s="46" t="s">
        <v>19</v>
      </c>
      <c r="AL6" s="46" t="s">
        <v>20</v>
      </c>
      <c r="AM6" s="46" t="s">
        <v>13</v>
      </c>
      <c r="AN6" s="46" t="s">
        <v>21</v>
      </c>
      <c r="AO6" s="46" t="s">
        <v>22</v>
      </c>
      <c r="AP6" s="46" t="s">
        <v>23</v>
      </c>
      <c r="AQ6" s="46" t="s">
        <v>24</v>
      </c>
      <c r="AR6" s="46" t="s">
        <v>19</v>
      </c>
      <c r="AS6" s="46" t="s">
        <v>20</v>
      </c>
      <c r="AT6" s="247" t="s">
        <v>13</v>
      </c>
      <c r="AU6" s="46" t="s">
        <v>21</v>
      </c>
      <c r="AV6" s="46" t="s">
        <v>22</v>
      </c>
      <c r="AW6" s="46" t="s">
        <v>23</v>
      </c>
      <c r="AX6" s="46" t="s">
        <v>24</v>
      </c>
      <c r="AY6" s="46" t="s">
        <v>19</v>
      </c>
      <c r="AZ6" s="46" t="s">
        <v>20</v>
      </c>
      <c r="BA6" s="247" t="s">
        <v>13</v>
      </c>
      <c r="BB6" s="46" t="s">
        <v>21</v>
      </c>
      <c r="BC6" s="46" t="s">
        <v>22</v>
      </c>
      <c r="BD6" s="46" t="s">
        <v>23</v>
      </c>
      <c r="BE6" s="46" t="s">
        <v>24</v>
      </c>
      <c r="BF6" s="46" t="s">
        <v>19</v>
      </c>
      <c r="BG6" s="46" t="s">
        <v>20</v>
      </c>
      <c r="BH6" s="247" t="s">
        <v>13</v>
      </c>
      <c r="BI6" s="46" t="s">
        <v>22</v>
      </c>
      <c r="BJ6" s="46" t="s">
        <v>23</v>
      </c>
      <c r="BK6" s="46" t="s">
        <v>24</v>
      </c>
      <c r="BL6" s="46" t="s">
        <v>19</v>
      </c>
      <c r="BM6" s="71" t="s">
        <v>20</v>
      </c>
      <c r="BN6" s="247" t="s">
        <v>13</v>
      </c>
      <c r="BO6" s="286" t="s">
        <v>22</v>
      </c>
      <c r="BP6" s="286" t="s">
        <v>23</v>
      </c>
      <c r="BQ6" s="286" t="s">
        <v>24</v>
      </c>
      <c r="BR6" s="286" t="s">
        <v>19</v>
      </c>
      <c r="BS6" s="287" t="s">
        <v>20</v>
      </c>
      <c r="BT6" s="247" t="s">
        <v>13</v>
      </c>
    </row>
    <row r="7" spans="1:72">
      <c r="A7" s="67" t="s">
        <v>25</v>
      </c>
      <c r="B7" s="68" t="s">
        <v>26</v>
      </c>
      <c r="C7" s="177"/>
      <c r="D7" s="177"/>
      <c r="E7" s="56"/>
      <c r="F7" s="56"/>
      <c r="G7" s="56"/>
      <c r="H7" s="56"/>
      <c r="I7" s="56"/>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8"/>
      <c r="AO7" s="58"/>
      <c r="AP7" s="58"/>
      <c r="AQ7" s="58"/>
      <c r="AR7" s="58"/>
      <c r="AS7" s="58"/>
      <c r="AT7" s="59"/>
      <c r="AU7" s="59"/>
      <c r="AV7" s="59"/>
      <c r="AW7" s="59"/>
      <c r="AX7" s="59"/>
      <c r="AY7" s="59"/>
      <c r="AZ7" s="59"/>
      <c r="BA7" s="59"/>
      <c r="BB7" s="59"/>
      <c r="BC7" s="59"/>
      <c r="BD7" s="59"/>
      <c r="BE7" s="59"/>
      <c r="BF7" s="59"/>
      <c r="BG7" s="59"/>
      <c r="BH7" s="59"/>
      <c r="BI7" s="59"/>
      <c r="BJ7" s="59"/>
      <c r="BK7" s="59"/>
      <c r="BL7" s="59"/>
      <c r="BM7" s="59"/>
      <c r="BN7" s="106"/>
      <c r="BO7" s="59"/>
      <c r="BP7" s="59"/>
      <c r="BQ7" s="59"/>
      <c r="BR7" s="59"/>
      <c r="BS7" s="59"/>
      <c r="BT7" s="106"/>
    </row>
    <row r="8" spans="1:72">
      <c r="A8" s="60">
        <v>25</v>
      </c>
      <c r="B8" s="37" t="s">
        <v>27</v>
      </c>
      <c r="C8" s="37" t="s">
        <v>242</v>
      </c>
      <c r="D8" s="37" t="s">
        <v>173</v>
      </c>
      <c r="E8" s="185">
        <f>N8+S8+X8+AC8+AH8+AM8+AT8+BA8+BH8+BN8+BT8</f>
        <v>-4</v>
      </c>
      <c r="F8" s="259" t="s">
        <v>259</v>
      </c>
      <c r="G8" s="232" t="s">
        <v>498</v>
      </c>
      <c r="H8" s="60" t="s">
        <v>28</v>
      </c>
      <c r="I8" s="60">
        <v>3</v>
      </c>
      <c r="J8" s="37">
        <v>-0.15063829787234043</v>
      </c>
      <c r="K8" s="37">
        <v>-7.6595744680851049E-2</v>
      </c>
      <c r="L8" s="37">
        <v>-0.1276595744680851</v>
      </c>
      <c r="M8" s="37">
        <v>-0.24510638297872339</v>
      </c>
      <c r="N8" s="38">
        <f t="shared" ref="N8:N11" si="0">SUM(J8:M8)</f>
        <v>-0.59999999999999987</v>
      </c>
      <c r="O8" s="37">
        <v>-0.30499999999999999</v>
      </c>
      <c r="P8" s="37">
        <v>-0.14499999999999999</v>
      </c>
      <c r="Q8" s="37">
        <v>-0.255</v>
      </c>
      <c r="R8" s="37">
        <v>-0.495</v>
      </c>
      <c r="S8" s="38">
        <f t="shared" ref="S8:S16" si="1">SUM(O8:R8)</f>
        <v>-1.2</v>
      </c>
      <c r="T8" s="37">
        <v>-0.30923076923076925</v>
      </c>
      <c r="U8" s="37">
        <v>-0.14769230769230771</v>
      </c>
      <c r="V8" s="37">
        <v>-0.24923076923076923</v>
      </c>
      <c r="W8" s="37">
        <v>-0.49384615384615382</v>
      </c>
      <c r="X8" s="38">
        <f t="shared" ref="X8:X16" si="2">SUM(T8:W8)</f>
        <v>-1.2000000000000002</v>
      </c>
      <c r="Y8" s="37">
        <v>-0.20895522388059701</v>
      </c>
      <c r="Z8" s="37">
        <v>-9.8507462686567168E-2</v>
      </c>
      <c r="AA8" s="37">
        <v>-0.17014925373134329</v>
      </c>
      <c r="AB8" s="37">
        <v>-0.32238805970149254</v>
      </c>
      <c r="AC8" s="38">
        <f t="shared" ref="AC8:AC11" si="3">SUM(Y8:AB8)</f>
        <v>-0.8</v>
      </c>
      <c r="AD8" s="37">
        <v>0.19415321867757462</v>
      </c>
      <c r="AE8" s="37">
        <v>9.4869152544285046E-2</v>
      </c>
      <c r="AF8" s="37">
        <v>0.17873610275818066</v>
      </c>
      <c r="AG8" s="37">
        <v>0.33224152601995971</v>
      </c>
      <c r="AH8" s="38">
        <f t="shared" ref="AH8:AH11" si="4">SUM(AD8:AG8)</f>
        <v>0.8</v>
      </c>
      <c r="AI8" s="37">
        <v>-0.24312244825983576</v>
      </c>
      <c r="AJ8" s="37">
        <v>-0.13631931364661248</v>
      </c>
      <c r="AK8" s="37">
        <v>-0.20799538933166342</v>
      </c>
      <c r="AL8" s="37">
        <v>-0.41256284876188831</v>
      </c>
      <c r="AM8" s="38">
        <f t="shared" ref="AM8:AM16" si="5">SUM(AI8:AL8)</f>
        <v>-1</v>
      </c>
      <c r="AN8" s="37"/>
      <c r="AO8" s="37"/>
      <c r="AP8" s="37"/>
      <c r="AQ8" s="37"/>
      <c r="AR8" s="37"/>
      <c r="AS8" s="37"/>
      <c r="AT8" s="62">
        <f t="shared" ref="AT8:AT16" si="6">+SUM(AN8:AS8)</f>
        <v>0</v>
      </c>
      <c r="AU8" s="37"/>
      <c r="AV8" s="37"/>
      <c r="AW8" s="37"/>
      <c r="AX8" s="37"/>
      <c r="AY8" s="37"/>
      <c r="AZ8" s="37"/>
      <c r="BA8" s="38">
        <v>0</v>
      </c>
      <c r="BB8" s="37"/>
      <c r="BC8" s="37"/>
      <c r="BD8" s="37"/>
      <c r="BE8" s="37"/>
      <c r="BF8" s="37"/>
      <c r="BG8" s="37"/>
      <c r="BH8" s="62">
        <f t="shared" ref="BH8:BH15" si="7">+SUM(BB8:BG8)</f>
        <v>0</v>
      </c>
      <c r="BI8" s="37"/>
      <c r="BJ8" s="37"/>
      <c r="BK8" s="37"/>
      <c r="BL8" s="37"/>
      <c r="BM8" s="37"/>
      <c r="BN8" s="69">
        <v>0</v>
      </c>
      <c r="BO8" s="37"/>
      <c r="BP8" s="37"/>
      <c r="BQ8" s="37"/>
      <c r="BR8" s="37"/>
      <c r="BS8" s="37"/>
      <c r="BT8" s="69">
        <v>0</v>
      </c>
    </row>
    <row r="9" spans="1:72">
      <c r="A9" s="60">
        <v>26</v>
      </c>
      <c r="B9" s="37" t="s">
        <v>29</v>
      </c>
      <c r="C9" s="37" t="s">
        <v>243</v>
      </c>
      <c r="D9" s="37" t="s">
        <v>254</v>
      </c>
      <c r="E9" s="185">
        <f t="shared" ref="E9:E16" si="8">N9+S9+X9+AC9+AH9+AM9+AT9+BA9+BH9+BN9+BT9</f>
        <v>0.99993763638018329</v>
      </c>
      <c r="F9" s="259" t="s">
        <v>259</v>
      </c>
      <c r="G9" s="232" t="s">
        <v>499</v>
      </c>
      <c r="H9" s="60" t="s">
        <v>28</v>
      </c>
      <c r="I9" s="60">
        <v>3</v>
      </c>
      <c r="J9" s="37">
        <v>0.12216609712418204</v>
      </c>
      <c r="K9" s="37">
        <v>3.1E-2</v>
      </c>
      <c r="L9" s="37">
        <v>0.30299999999999999</v>
      </c>
      <c r="M9" s="37">
        <v>0.54377153925600119</v>
      </c>
      <c r="N9" s="38">
        <f t="shared" si="0"/>
        <v>0.99993763638018329</v>
      </c>
      <c r="O9" s="37"/>
      <c r="P9" s="37"/>
      <c r="Q9" s="37"/>
      <c r="R9" s="37"/>
      <c r="S9" s="38">
        <f t="shared" si="1"/>
        <v>0</v>
      </c>
      <c r="T9" s="37"/>
      <c r="U9" s="37"/>
      <c r="V9" s="37"/>
      <c r="W9" s="37"/>
      <c r="X9" s="38">
        <f t="shared" si="2"/>
        <v>0</v>
      </c>
      <c r="Y9" s="37"/>
      <c r="Z9" s="37"/>
      <c r="AA9" s="37"/>
      <c r="AB9" s="37"/>
      <c r="AC9" s="38">
        <f t="shared" si="3"/>
        <v>0</v>
      </c>
      <c r="AD9" s="37"/>
      <c r="AE9" s="37"/>
      <c r="AF9" s="37"/>
      <c r="AG9" s="37"/>
      <c r="AH9" s="38">
        <f t="shared" si="4"/>
        <v>0</v>
      </c>
      <c r="AI9" s="37"/>
      <c r="AJ9" s="37"/>
      <c r="AK9" s="37"/>
      <c r="AL9" s="37"/>
      <c r="AM9" s="38">
        <f t="shared" si="5"/>
        <v>0</v>
      </c>
      <c r="AN9" s="37"/>
      <c r="AO9" s="37"/>
      <c r="AP9" s="37"/>
      <c r="AQ9" s="37"/>
      <c r="AR9" s="37"/>
      <c r="AS9" s="37"/>
      <c r="AT9" s="62">
        <f t="shared" si="6"/>
        <v>0</v>
      </c>
      <c r="AU9" s="37"/>
      <c r="AV9" s="37"/>
      <c r="AW9" s="37"/>
      <c r="AX9" s="37"/>
      <c r="AY9" s="37"/>
      <c r="AZ9" s="37"/>
      <c r="BA9" s="38">
        <v>0</v>
      </c>
      <c r="BB9" s="37"/>
      <c r="BC9" s="37"/>
      <c r="BD9" s="37"/>
      <c r="BE9" s="37"/>
      <c r="BF9" s="37"/>
      <c r="BG9" s="37"/>
      <c r="BH9" s="62">
        <f t="shared" si="7"/>
        <v>0</v>
      </c>
      <c r="BI9" s="37"/>
      <c r="BJ9" s="37"/>
      <c r="BK9" s="37"/>
      <c r="BL9" s="37"/>
      <c r="BM9" s="37"/>
      <c r="BN9" s="69">
        <v>0</v>
      </c>
      <c r="BO9" s="37"/>
      <c r="BP9" s="37"/>
      <c r="BQ9" s="37"/>
      <c r="BR9" s="37"/>
      <c r="BS9" s="37"/>
      <c r="BT9" s="69">
        <v>0</v>
      </c>
    </row>
    <row r="10" spans="1:72">
      <c r="A10" s="60">
        <v>27</v>
      </c>
      <c r="B10" s="37" t="s">
        <v>30</v>
      </c>
      <c r="C10" s="37" t="s">
        <v>244</v>
      </c>
      <c r="D10" s="37" t="s">
        <v>255</v>
      </c>
      <c r="E10" s="185">
        <f t="shared" si="8"/>
        <v>-10.3</v>
      </c>
      <c r="F10" s="259" t="s">
        <v>261</v>
      </c>
      <c r="G10" s="233" t="s">
        <v>552</v>
      </c>
      <c r="H10" s="60" t="s">
        <v>28</v>
      </c>
      <c r="I10" s="60">
        <v>3</v>
      </c>
      <c r="J10" s="37"/>
      <c r="K10" s="37"/>
      <c r="L10" s="37"/>
      <c r="M10" s="37"/>
      <c r="N10" s="38">
        <f t="shared" si="0"/>
        <v>0</v>
      </c>
      <c r="O10" s="37"/>
      <c r="P10" s="37"/>
      <c r="Q10" s="37"/>
      <c r="R10" s="37"/>
      <c r="S10" s="38">
        <f t="shared" si="1"/>
        <v>0</v>
      </c>
      <c r="T10" s="37">
        <v>-0.83876221498371351</v>
      </c>
      <c r="U10" s="37">
        <v>-0.13420195439739416</v>
      </c>
      <c r="V10" s="37">
        <v>-1.5433224755700325</v>
      </c>
      <c r="W10" s="37">
        <v>-7.7837133550488602</v>
      </c>
      <c r="X10" s="38">
        <f t="shared" si="2"/>
        <v>-10.3</v>
      </c>
      <c r="Y10" s="37"/>
      <c r="Z10" s="37"/>
      <c r="AA10" s="37"/>
      <c r="AB10" s="37"/>
      <c r="AC10" s="38">
        <f t="shared" si="3"/>
        <v>0</v>
      </c>
      <c r="AD10" s="37"/>
      <c r="AE10" s="37"/>
      <c r="AF10" s="37"/>
      <c r="AG10" s="37"/>
      <c r="AH10" s="38">
        <f t="shared" si="4"/>
        <v>0</v>
      </c>
      <c r="AI10" s="37"/>
      <c r="AJ10" s="37"/>
      <c r="AK10" s="37"/>
      <c r="AL10" s="37"/>
      <c r="AM10" s="38">
        <f t="shared" si="5"/>
        <v>0</v>
      </c>
      <c r="AN10" s="37"/>
      <c r="AO10" s="37"/>
      <c r="AP10" s="37"/>
      <c r="AQ10" s="37"/>
      <c r="AR10" s="37"/>
      <c r="AS10" s="37"/>
      <c r="AT10" s="62">
        <f t="shared" si="6"/>
        <v>0</v>
      </c>
      <c r="AU10" s="37"/>
      <c r="AV10" s="37"/>
      <c r="AW10" s="37"/>
      <c r="AX10" s="37"/>
      <c r="AY10" s="37"/>
      <c r="AZ10" s="37"/>
      <c r="BA10" s="38">
        <v>0</v>
      </c>
      <c r="BB10" s="37"/>
      <c r="BC10" s="37"/>
      <c r="BD10" s="37"/>
      <c r="BE10" s="37"/>
      <c r="BF10" s="37"/>
      <c r="BG10" s="37"/>
      <c r="BH10" s="62">
        <f t="shared" si="7"/>
        <v>0</v>
      </c>
      <c r="BI10" s="37"/>
      <c r="BJ10" s="37"/>
      <c r="BK10" s="37"/>
      <c r="BL10" s="37"/>
      <c r="BM10" s="37"/>
      <c r="BN10" s="69">
        <v>0</v>
      </c>
      <c r="BO10" s="37"/>
      <c r="BP10" s="37"/>
      <c r="BQ10" s="37"/>
      <c r="BR10" s="37"/>
      <c r="BS10" s="37"/>
      <c r="BT10" s="69">
        <v>0</v>
      </c>
    </row>
    <row r="11" spans="1:72">
      <c r="A11" s="60">
        <v>28</v>
      </c>
      <c r="B11" s="37" t="s">
        <v>31</v>
      </c>
      <c r="C11" s="37" t="s">
        <v>245</v>
      </c>
      <c r="D11" s="37" t="s">
        <v>256</v>
      </c>
      <c r="E11" s="185">
        <f t="shared" si="8"/>
        <v>-5.2</v>
      </c>
      <c r="F11" s="259" t="s">
        <v>261</v>
      </c>
      <c r="G11" s="233" t="s">
        <v>552</v>
      </c>
      <c r="H11" s="60" t="s">
        <v>28</v>
      </c>
      <c r="I11" s="60">
        <v>3</v>
      </c>
      <c r="J11" s="37"/>
      <c r="K11" s="37"/>
      <c r="L11" s="37"/>
      <c r="M11" s="37"/>
      <c r="N11" s="38">
        <f t="shared" si="0"/>
        <v>0</v>
      </c>
      <c r="O11" s="37"/>
      <c r="P11" s="37"/>
      <c r="Q11" s="37"/>
      <c r="R11" s="37"/>
      <c r="S11" s="38">
        <f t="shared" si="1"/>
        <v>0</v>
      </c>
      <c r="T11" s="37"/>
      <c r="U11" s="37"/>
      <c r="V11" s="37"/>
      <c r="W11" s="37"/>
      <c r="X11" s="38">
        <f t="shared" si="2"/>
        <v>0</v>
      </c>
      <c r="Y11" s="37">
        <v>-5.2</v>
      </c>
      <c r="Z11" s="37">
        <v>0</v>
      </c>
      <c r="AA11" s="37">
        <v>0</v>
      </c>
      <c r="AB11" s="37">
        <v>0</v>
      </c>
      <c r="AC11" s="38">
        <f t="shared" si="3"/>
        <v>-5.2</v>
      </c>
      <c r="AD11" s="37"/>
      <c r="AE11" s="37"/>
      <c r="AF11" s="37"/>
      <c r="AG11" s="37"/>
      <c r="AH11" s="38">
        <f t="shared" si="4"/>
        <v>0</v>
      </c>
      <c r="AI11" s="37"/>
      <c r="AJ11" s="37"/>
      <c r="AK11" s="37"/>
      <c r="AL11" s="37"/>
      <c r="AM11" s="38">
        <f t="shared" si="5"/>
        <v>0</v>
      </c>
      <c r="AN11" s="37"/>
      <c r="AO11" s="37"/>
      <c r="AP11" s="37"/>
      <c r="AQ11" s="37"/>
      <c r="AR11" s="37"/>
      <c r="AS11" s="37"/>
      <c r="AT11" s="62">
        <f t="shared" si="6"/>
        <v>0</v>
      </c>
      <c r="AU11" s="37"/>
      <c r="AV11" s="37"/>
      <c r="AW11" s="37"/>
      <c r="AX11" s="37"/>
      <c r="AY11" s="37"/>
      <c r="AZ11" s="37"/>
      <c r="BA11" s="38">
        <v>0</v>
      </c>
      <c r="BB11" s="37"/>
      <c r="BC11" s="37"/>
      <c r="BD11" s="37"/>
      <c r="BE11" s="37"/>
      <c r="BF11" s="37"/>
      <c r="BG11" s="37"/>
      <c r="BH11" s="62">
        <f t="shared" si="7"/>
        <v>0</v>
      </c>
      <c r="BI11" s="37"/>
      <c r="BJ11" s="37"/>
      <c r="BK11" s="37"/>
      <c r="BL11" s="37"/>
      <c r="BM11" s="37"/>
      <c r="BN11" s="69">
        <v>0</v>
      </c>
      <c r="BO11" s="37"/>
      <c r="BP11" s="37"/>
      <c r="BQ11" s="37"/>
      <c r="BR11" s="37"/>
      <c r="BS11" s="37"/>
      <c r="BT11" s="69">
        <v>0</v>
      </c>
    </row>
    <row r="12" spans="1:72">
      <c r="A12" s="60">
        <v>29</v>
      </c>
      <c r="B12" s="37" t="s">
        <v>32</v>
      </c>
      <c r="C12" s="37" t="s">
        <v>250</v>
      </c>
      <c r="D12" s="37" t="s">
        <v>173</v>
      </c>
      <c r="E12" s="185">
        <f t="shared" si="8"/>
        <v>2.246</v>
      </c>
      <c r="F12" s="259" t="s">
        <v>259</v>
      </c>
      <c r="G12" s="232" t="s">
        <v>549</v>
      </c>
      <c r="H12" s="60" t="s">
        <v>28</v>
      </c>
      <c r="I12" s="60">
        <v>3</v>
      </c>
      <c r="J12" s="37"/>
      <c r="K12" s="37"/>
      <c r="L12" s="37"/>
      <c r="M12" s="37"/>
      <c r="N12" s="38">
        <f t="shared" ref="N12:N16" si="9">SUM(J12:M12)</f>
        <v>0</v>
      </c>
      <c r="O12" s="37"/>
      <c r="P12" s="37"/>
      <c r="Q12" s="37"/>
      <c r="R12" s="37"/>
      <c r="S12" s="38">
        <f t="shared" si="1"/>
        <v>0</v>
      </c>
      <c r="T12" s="37"/>
      <c r="U12" s="37"/>
      <c r="V12" s="37"/>
      <c r="W12" s="37"/>
      <c r="X12" s="38">
        <f t="shared" si="2"/>
        <v>0</v>
      </c>
      <c r="Y12" s="37"/>
      <c r="Z12" s="37"/>
      <c r="AA12" s="37"/>
      <c r="AB12" s="37"/>
      <c r="AC12" s="38">
        <f t="shared" ref="AC12:AC16" si="10">SUM(Y12:AB12)</f>
        <v>0</v>
      </c>
      <c r="AD12" s="37">
        <v>0.54400000000000004</v>
      </c>
      <c r="AE12" s="37">
        <v>0.29499999999999998</v>
      </c>
      <c r="AF12" s="37">
        <v>0.47899999999999998</v>
      </c>
      <c r="AG12" s="37">
        <v>0.92800000000000005</v>
      </c>
      <c r="AH12" s="38">
        <f t="shared" ref="AH12:AH16" si="11">SUM(AD12:AG12)</f>
        <v>2.246</v>
      </c>
      <c r="AI12" s="37"/>
      <c r="AJ12" s="37"/>
      <c r="AK12" s="37"/>
      <c r="AL12" s="37"/>
      <c r="AM12" s="38">
        <f t="shared" si="5"/>
        <v>0</v>
      </c>
      <c r="AN12" s="37"/>
      <c r="AO12" s="37"/>
      <c r="AP12" s="37"/>
      <c r="AQ12" s="37"/>
      <c r="AR12" s="37"/>
      <c r="AS12" s="37"/>
      <c r="AT12" s="62">
        <f t="shared" si="6"/>
        <v>0</v>
      </c>
      <c r="AU12" s="37"/>
      <c r="AV12" s="37"/>
      <c r="AW12" s="37"/>
      <c r="AX12" s="37"/>
      <c r="AY12" s="37"/>
      <c r="AZ12" s="37"/>
      <c r="BA12" s="38">
        <v>0</v>
      </c>
      <c r="BB12" s="37"/>
      <c r="BC12" s="37"/>
      <c r="BD12" s="37"/>
      <c r="BE12" s="37"/>
      <c r="BF12" s="37"/>
      <c r="BG12" s="37"/>
      <c r="BH12" s="62">
        <f t="shared" si="7"/>
        <v>0</v>
      </c>
      <c r="BI12" s="37"/>
      <c r="BJ12" s="37"/>
      <c r="BK12" s="37"/>
      <c r="BL12" s="37"/>
      <c r="BM12" s="37"/>
      <c r="BN12" s="69">
        <v>0</v>
      </c>
      <c r="BO12" s="37"/>
      <c r="BP12" s="37"/>
      <c r="BQ12" s="37"/>
      <c r="BR12" s="37"/>
      <c r="BS12" s="37"/>
      <c r="BT12" s="69">
        <v>0</v>
      </c>
    </row>
    <row r="13" spans="1:72">
      <c r="A13" s="60" t="s">
        <v>33</v>
      </c>
      <c r="B13" s="37" t="s">
        <v>34</v>
      </c>
      <c r="C13" s="37" t="s">
        <v>246</v>
      </c>
      <c r="D13" s="37" t="s">
        <v>254</v>
      </c>
      <c r="E13" s="185">
        <f t="shared" si="8"/>
        <v>1.004</v>
      </c>
      <c r="F13" s="259" t="s">
        <v>259</v>
      </c>
      <c r="G13" s="257" t="s">
        <v>573</v>
      </c>
      <c r="H13" s="60" t="s">
        <v>28</v>
      </c>
      <c r="I13" s="60">
        <v>3</v>
      </c>
      <c r="J13" s="37"/>
      <c r="K13" s="37"/>
      <c r="L13" s="37"/>
      <c r="M13" s="37"/>
      <c r="N13" s="38">
        <f t="shared" si="9"/>
        <v>0</v>
      </c>
      <c r="O13" s="37"/>
      <c r="P13" s="37"/>
      <c r="Q13" s="37"/>
      <c r="R13" s="37"/>
      <c r="S13" s="38">
        <f t="shared" si="1"/>
        <v>0</v>
      </c>
      <c r="T13" s="37"/>
      <c r="U13" s="37"/>
      <c r="V13" s="37"/>
      <c r="W13" s="37"/>
      <c r="X13" s="38">
        <f t="shared" si="2"/>
        <v>0</v>
      </c>
      <c r="Y13" s="37"/>
      <c r="Z13" s="37"/>
      <c r="AA13" s="37"/>
      <c r="AB13" s="37"/>
      <c r="AC13" s="38">
        <f t="shared" si="10"/>
        <v>0</v>
      </c>
      <c r="AD13" s="37"/>
      <c r="AE13" s="37"/>
      <c r="AF13" s="37"/>
      <c r="AG13" s="37"/>
      <c r="AH13" s="38">
        <f t="shared" si="11"/>
        <v>0</v>
      </c>
      <c r="AI13" s="37"/>
      <c r="AJ13" s="37"/>
      <c r="AK13" s="37"/>
      <c r="AL13" s="37"/>
      <c r="AM13" s="38">
        <f t="shared" si="5"/>
        <v>0</v>
      </c>
      <c r="AN13" s="61">
        <v>0</v>
      </c>
      <c r="AO13" s="61">
        <v>0.11700000000000001</v>
      </c>
      <c r="AP13" s="61">
        <v>4.3999999999999997E-2</v>
      </c>
      <c r="AQ13" s="61">
        <v>0</v>
      </c>
      <c r="AR13" s="61">
        <v>0.214</v>
      </c>
      <c r="AS13" s="61">
        <v>0.629</v>
      </c>
      <c r="AT13" s="62">
        <f t="shared" ref="AT13" si="12">+SUM(AN13:AS13)</f>
        <v>1.004</v>
      </c>
      <c r="AU13" s="37"/>
      <c r="AV13" s="37"/>
      <c r="AW13" s="37"/>
      <c r="AX13" s="37"/>
      <c r="AY13" s="37"/>
      <c r="AZ13" s="37"/>
      <c r="BA13" s="38">
        <v>0</v>
      </c>
      <c r="BB13" s="37"/>
      <c r="BC13" s="37"/>
      <c r="BD13" s="37"/>
      <c r="BE13" s="37"/>
      <c r="BF13" s="37"/>
      <c r="BG13" s="37"/>
      <c r="BH13" s="62">
        <f t="shared" si="7"/>
        <v>0</v>
      </c>
      <c r="BI13" s="37"/>
      <c r="BJ13" s="37"/>
      <c r="BK13" s="37"/>
      <c r="BL13" s="37"/>
      <c r="BM13" s="37"/>
      <c r="BN13" s="69">
        <v>0</v>
      </c>
      <c r="BO13" s="37"/>
      <c r="BP13" s="37"/>
      <c r="BQ13" s="37"/>
      <c r="BR13" s="37"/>
      <c r="BS13" s="37"/>
      <c r="BT13" s="69">
        <v>0</v>
      </c>
    </row>
    <row r="14" spans="1:72">
      <c r="A14" s="60" t="s">
        <v>35</v>
      </c>
      <c r="B14" s="37" t="s">
        <v>36</v>
      </c>
      <c r="C14" s="37" t="s">
        <v>247</v>
      </c>
      <c r="D14" s="37" t="s">
        <v>254</v>
      </c>
      <c r="E14" s="185">
        <f t="shared" si="8"/>
        <v>0.63200000000000001</v>
      </c>
      <c r="F14" s="259" t="s">
        <v>259</v>
      </c>
      <c r="G14" s="232" t="s">
        <v>550</v>
      </c>
      <c r="H14" s="60" t="s">
        <v>28</v>
      </c>
      <c r="I14" s="60">
        <v>3</v>
      </c>
      <c r="J14" s="37"/>
      <c r="K14" s="37"/>
      <c r="L14" s="37"/>
      <c r="M14" s="37"/>
      <c r="N14" s="38">
        <f t="shared" si="9"/>
        <v>0</v>
      </c>
      <c r="O14" s="37"/>
      <c r="P14" s="37"/>
      <c r="Q14" s="37"/>
      <c r="R14" s="37"/>
      <c r="S14" s="38">
        <f t="shared" si="1"/>
        <v>0</v>
      </c>
      <c r="T14" s="37"/>
      <c r="U14" s="37"/>
      <c r="V14" s="37"/>
      <c r="W14" s="37"/>
      <c r="X14" s="38">
        <f>SUM(T14:W14)</f>
        <v>0</v>
      </c>
      <c r="Y14" s="37"/>
      <c r="Z14" s="37"/>
      <c r="AA14" s="37"/>
      <c r="AB14" s="37"/>
      <c r="AC14" s="38">
        <f t="shared" si="10"/>
        <v>0</v>
      </c>
      <c r="AD14" s="37"/>
      <c r="AE14" s="37"/>
      <c r="AF14" s="37"/>
      <c r="AG14" s="37"/>
      <c r="AH14" s="38">
        <f t="shared" si="11"/>
        <v>0</v>
      </c>
      <c r="AI14" s="37"/>
      <c r="AJ14" s="37"/>
      <c r="AK14" s="37"/>
      <c r="AL14" s="37"/>
      <c r="AM14" s="38">
        <f t="shared" si="5"/>
        <v>0</v>
      </c>
      <c r="AN14" s="61">
        <v>0</v>
      </c>
      <c r="AO14" s="61">
        <v>7.0999999999999994E-2</v>
      </c>
      <c r="AP14" s="61">
        <v>8.9999999999999993E-3</v>
      </c>
      <c r="AQ14" s="61">
        <v>0</v>
      </c>
      <c r="AR14" s="61">
        <v>0.2</v>
      </c>
      <c r="AS14" s="61">
        <v>0.35199999999999998</v>
      </c>
      <c r="AT14" s="62">
        <f t="shared" si="6"/>
        <v>0.63200000000000001</v>
      </c>
      <c r="AU14" s="37"/>
      <c r="AV14" s="37"/>
      <c r="AW14" s="37"/>
      <c r="AX14" s="37"/>
      <c r="AY14" s="37"/>
      <c r="AZ14" s="37"/>
      <c r="BA14" s="38">
        <v>0</v>
      </c>
      <c r="BB14" s="37"/>
      <c r="BC14" s="37"/>
      <c r="BD14" s="37"/>
      <c r="BE14" s="37"/>
      <c r="BF14" s="37"/>
      <c r="BG14" s="37"/>
      <c r="BH14" s="62">
        <f t="shared" si="7"/>
        <v>0</v>
      </c>
      <c r="BI14" s="37"/>
      <c r="BJ14" s="37"/>
      <c r="BK14" s="37"/>
      <c r="BL14" s="37"/>
      <c r="BM14" s="37"/>
      <c r="BN14" s="69">
        <v>0</v>
      </c>
      <c r="BO14" s="37"/>
      <c r="BP14" s="37"/>
      <c r="BQ14" s="37"/>
      <c r="BR14" s="37"/>
      <c r="BS14" s="37"/>
      <c r="BT14" s="69">
        <v>0</v>
      </c>
    </row>
    <row r="15" spans="1:72">
      <c r="A15" s="60" t="s">
        <v>37</v>
      </c>
      <c r="B15" s="37" t="s">
        <v>38</v>
      </c>
      <c r="C15" s="37" t="s">
        <v>242</v>
      </c>
      <c r="D15" s="37" t="s">
        <v>173</v>
      </c>
      <c r="E15" s="185">
        <f t="shared" si="8"/>
        <v>-0.80699998272334317</v>
      </c>
      <c r="F15" s="259" t="s">
        <v>259</v>
      </c>
      <c r="G15" s="232" t="s">
        <v>551</v>
      </c>
      <c r="H15" s="60" t="s">
        <v>28</v>
      </c>
      <c r="I15" s="60">
        <v>3</v>
      </c>
      <c r="J15" s="37"/>
      <c r="K15" s="37"/>
      <c r="L15" s="37"/>
      <c r="M15" s="37"/>
      <c r="N15" s="38">
        <f t="shared" si="9"/>
        <v>0</v>
      </c>
      <c r="O15" s="37"/>
      <c r="P15" s="37"/>
      <c r="Q15" s="37"/>
      <c r="R15" s="37"/>
      <c r="S15" s="38">
        <f t="shared" si="1"/>
        <v>0</v>
      </c>
      <c r="T15" s="37"/>
      <c r="U15" s="37"/>
      <c r="V15" s="37"/>
      <c r="W15" s="37"/>
      <c r="X15" s="38">
        <f t="shared" si="2"/>
        <v>0</v>
      </c>
      <c r="Y15" s="37"/>
      <c r="Z15" s="37"/>
      <c r="AA15" s="37"/>
      <c r="AB15" s="37"/>
      <c r="AC15" s="38">
        <f t="shared" si="10"/>
        <v>0</v>
      </c>
      <c r="AD15" s="37"/>
      <c r="AE15" s="37"/>
      <c r="AF15" s="37"/>
      <c r="AG15" s="37"/>
      <c r="AH15" s="38">
        <f t="shared" si="11"/>
        <v>0</v>
      </c>
      <c r="AI15" s="37"/>
      <c r="AJ15" s="37"/>
      <c r="AK15" s="37"/>
      <c r="AL15" s="37"/>
      <c r="AM15" s="38">
        <f t="shared" si="5"/>
        <v>0</v>
      </c>
      <c r="AN15" s="61">
        <v>1.7276656887453822E-8</v>
      </c>
      <c r="AO15" s="61">
        <v>-0.187</v>
      </c>
      <c r="AP15" s="61">
        <v>-0.104</v>
      </c>
      <c r="AQ15" s="61">
        <v>0</v>
      </c>
      <c r="AR15" s="61">
        <v>-0.17599999999999999</v>
      </c>
      <c r="AS15" s="61">
        <v>-0.34</v>
      </c>
      <c r="AT15" s="62">
        <f t="shared" si="6"/>
        <v>-0.80699998272334317</v>
      </c>
      <c r="AU15" s="37"/>
      <c r="AV15" s="37"/>
      <c r="AW15" s="37"/>
      <c r="AX15" s="37"/>
      <c r="AY15" s="37"/>
      <c r="AZ15" s="37"/>
      <c r="BA15" s="38">
        <v>0</v>
      </c>
      <c r="BB15" s="37"/>
      <c r="BC15" s="37"/>
      <c r="BD15" s="37"/>
      <c r="BE15" s="37"/>
      <c r="BF15" s="37"/>
      <c r="BG15" s="37"/>
      <c r="BH15" s="62">
        <f t="shared" si="7"/>
        <v>0</v>
      </c>
      <c r="BI15" s="37"/>
      <c r="BJ15" s="37"/>
      <c r="BK15" s="37"/>
      <c r="BL15" s="37"/>
      <c r="BM15" s="37"/>
      <c r="BN15" s="69">
        <v>0</v>
      </c>
      <c r="BO15" s="37"/>
      <c r="BP15" s="37"/>
      <c r="BQ15" s="37"/>
      <c r="BR15" s="37"/>
      <c r="BS15" s="37"/>
      <c r="BT15" s="69">
        <v>0</v>
      </c>
    </row>
    <row r="16" spans="1:72" ht="23.25">
      <c r="A16" s="60" t="s">
        <v>33</v>
      </c>
      <c r="B16" s="64" t="s">
        <v>39</v>
      </c>
      <c r="C16" s="61" t="s">
        <v>248</v>
      </c>
      <c r="D16" s="64" t="s">
        <v>254</v>
      </c>
      <c r="E16" s="185">
        <f t="shared" si="8"/>
        <v>1.35</v>
      </c>
      <c r="F16" s="259" t="s">
        <v>259</v>
      </c>
      <c r="G16" s="232" t="s">
        <v>499</v>
      </c>
      <c r="H16" s="60" t="s">
        <v>28</v>
      </c>
      <c r="I16" s="60">
        <v>3</v>
      </c>
      <c r="J16" s="37"/>
      <c r="K16" s="37"/>
      <c r="L16" s="37"/>
      <c r="M16" s="37"/>
      <c r="N16" s="38">
        <f t="shared" si="9"/>
        <v>0</v>
      </c>
      <c r="O16" s="37"/>
      <c r="P16" s="37"/>
      <c r="Q16" s="37"/>
      <c r="R16" s="37"/>
      <c r="S16" s="38">
        <f t="shared" si="1"/>
        <v>0</v>
      </c>
      <c r="T16" s="37"/>
      <c r="U16" s="37"/>
      <c r="V16" s="37"/>
      <c r="W16" s="37"/>
      <c r="X16" s="38">
        <f t="shared" si="2"/>
        <v>0</v>
      </c>
      <c r="Y16" s="37"/>
      <c r="Z16" s="37"/>
      <c r="AA16" s="37"/>
      <c r="AB16" s="37"/>
      <c r="AC16" s="38">
        <f t="shared" si="10"/>
        <v>0</v>
      </c>
      <c r="AD16" s="37"/>
      <c r="AE16" s="37"/>
      <c r="AF16" s="37"/>
      <c r="AG16" s="37"/>
      <c r="AH16" s="38">
        <f t="shared" si="11"/>
        <v>0</v>
      </c>
      <c r="AI16" s="37"/>
      <c r="AJ16" s="37"/>
      <c r="AK16" s="37"/>
      <c r="AL16" s="37"/>
      <c r="AM16" s="38">
        <f t="shared" si="5"/>
        <v>0</v>
      </c>
      <c r="AN16" s="37"/>
      <c r="AO16" s="37"/>
      <c r="AP16" s="37"/>
      <c r="AQ16" s="37"/>
      <c r="AR16" s="37"/>
      <c r="AS16" s="37"/>
      <c r="AT16" s="62">
        <f t="shared" si="6"/>
        <v>0</v>
      </c>
      <c r="AU16" s="37"/>
      <c r="AV16" s="37"/>
      <c r="AW16" s="37"/>
      <c r="AX16" s="37"/>
      <c r="AY16" s="37"/>
      <c r="AZ16" s="37"/>
      <c r="BA16" s="38">
        <v>0</v>
      </c>
      <c r="BB16" s="61">
        <v>0</v>
      </c>
      <c r="BC16" s="61">
        <v>7.0000000000000007E-2</v>
      </c>
      <c r="BD16" s="61">
        <v>0</v>
      </c>
      <c r="BE16" s="61">
        <v>0.05</v>
      </c>
      <c r="BF16" s="61">
        <v>0.38200000000000001</v>
      </c>
      <c r="BG16" s="61">
        <v>0.84799999999999998</v>
      </c>
      <c r="BH16" s="62">
        <f t="shared" ref="BH16" si="13">+SUM(BB16:BG16)</f>
        <v>1.35</v>
      </c>
      <c r="BI16" s="37"/>
      <c r="BJ16" s="37"/>
      <c r="BK16" s="37"/>
      <c r="BL16" s="37"/>
      <c r="BM16" s="37"/>
      <c r="BN16" s="69">
        <v>0</v>
      </c>
      <c r="BO16" s="37"/>
      <c r="BP16" s="37"/>
      <c r="BQ16" s="37"/>
      <c r="BR16" s="37"/>
      <c r="BS16" s="37"/>
      <c r="BT16" s="69">
        <v>0</v>
      </c>
    </row>
    <row r="17" spans="1:72">
      <c r="A17" s="60"/>
      <c r="B17" s="65" t="s">
        <v>40</v>
      </c>
      <c r="C17" s="65"/>
      <c r="D17" s="65"/>
      <c r="E17" s="65"/>
      <c r="F17" s="185">
        <f>SUMIF(F8:F16, "=Yes", E8:E16)</f>
        <v>1.4249376536568401</v>
      </c>
      <c r="G17" s="185"/>
      <c r="H17" s="60" t="s">
        <v>28</v>
      </c>
      <c r="I17" s="60">
        <v>3</v>
      </c>
      <c r="J17" s="63">
        <f>+SUM(J8:J16)</f>
        <v>-2.8472200748158386E-2</v>
      </c>
      <c r="K17" s="63">
        <f t="shared" ref="K17:BN17" si="14">+SUM(K8:K16)</f>
        <v>-4.559574468085105E-2</v>
      </c>
      <c r="L17" s="63">
        <f t="shared" si="14"/>
        <v>0.1753404255319149</v>
      </c>
      <c r="M17" s="63">
        <f t="shared" si="14"/>
        <v>0.2986651562772778</v>
      </c>
      <c r="N17" s="63">
        <f t="shared" si="14"/>
        <v>0.39993763638018343</v>
      </c>
      <c r="O17" s="63">
        <f t="shared" si="14"/>
        <v>-0.30499999999999999</v>
      </c>
      <c r="P17" s="63">
        <f t="shared" si="14"/>
        <v>-0.14499999999999999</v>
      </c>
      <c r="Q17" s="63">
        <f t="shared" si="14"/>
        <v>-0.255</v>
      </c>
      <c r="R17" s="63">
        <f t="shared" si="14"/>
        <v>-0.495</v>
      </c>
      <c r="S17" s="63">
        <f t="shared" si="14"/>
        <v>-1.2</v>
      </c>
      <c r="T17" s="63">
        <f t="shared" si="14"/>
        <v>-1.1479929842144827</v>
      </c>
      <c r="U17" s="63">
        <f t="shared" si="14"/>
        <v>-0.28189426208970186</v>
      </c>
      <c r="V17" s="63">
        <f t="shared" si="14"/>
        <v>-1.7925532448008017</v>
      </c>
      <c r="W17" s="63">
        <f t="shared" si="14"/>
        <v>-8.2775595088950134</v>
      </c>
      <c r="X17" s="63">
        <f t="shared" si="14"/>
        <v>-11.5</v>
      </c>
      <c r="Y17" s="63">
        <f t="shared" si="14"/>
        <v>-5.4089552238805974</v>
      </c>
      <c r="Z17" s="63">
        <f t="shared" si="14"/>
        <v>-9.8507462686567168E-2</v>
      </c>
      <c r="AA17" s="63">
        <f t="shared" si="14"/>
        <v>-0.17014925373134329</v>
      </c>
      <c r="AB17" s="63">
        <f t="shared" si="14"/>
        <v>-0.32238805970149254</v>
      </c>
      <c r="AC17" s="63">
        <f t="shared" si="14"/>
        <v>-6</v>
      </c>
      <c r="AD17" s="63">
        <f t="shared" si="14"/>
        <v>0.73815321867757466</v>
      </c>
      <c r="AE17" s="63">
        <f t="shared" si="14"/>
        <v>0.389869152544285</v>
      </c>
      <c r="AF17" s="63">
        <f t="shared" si="14"/>
        <v>0.65773610275818062</v>
      </c>
      <c r="AG17" s="63">
        <f t="shared" si="14"/>
        <v>1.2602415260199598</v>
      </c>
      <c r="AH17" s="63">
        <f t="shared" si="14"/>
        <v>3.0460000000000003</v>
      </c>
      <c r="AI17" s="63">
        <f t="shared" si="14"/>
        <v>-0.24312244825983576</v>
      </c>
      <c r="AJ17" s="63">
        <f t="shared" si="14"/>
        <v>-0.13631931364661248</v>
      </c>
      <c r="AK17" s="63">
        <f t="shared" si="14"/>
        <v>-0.20799538933166342</v>
      </c>
      <c r="AL17" s="63">
        <f t="shared" si="14"/>
        <v>-0.41256284876188831</v>
      </c>
      <c r="AM17" s="63">
        <f t="shared" si="14"/>
        <v>-1</v>
      </c>
      <c r="AN17" s="63">
        <f t="shared" si="14"/>
        <v>1.7276656887453822E-8</v>
      </c>
      <c r="AO17" s="63">
        <f t="shared" si="14"/>
        <v>1.0000000000000009E-3</v>
      </c>
      <c r="AP17" s="63">
        <f t="shared" si="14"/>
        <v>-5.0999999999999997E-2</v>
      </c>
      <c r="AQ17" s="63">
        <f t="shared" si="14"/>
        <v>0</v>
      </c>
      <c r="AR17" s="63">
        <f t="shared" si="14"/>
        <v>0.23800000000000004</v>
      </c>
      <c r="AS17" s="63">
        <f t="shared" si="14"/>
        <v>0.64100000000000001</v>
      </c>
      <c r="AT17" s="63">
        <f t="shared" si="14"/>
        <v>0.82900001727665695</v>
      </c>
      <c r="AU17" s="63">
        <f t="shared" si="14"/>
        <v>0</v>
      </c>
      <c r="AV17" s="63">
        <f t="shared" si="14"/>
        <v>0</v>
      </c>
      <c r="AW17" s="63">
        <f t="shared" si="14"/>
        <v>0</v>
      </c>
      <c r="AX17" s="63">
        <f t="shared" si="14"/>
        <v>0</v>
      </c>
      <c r="AY17" s="63">
        <f t="shared" si="14"/>
        <v>0</v>
      </c>
      <c r="AZ17" s="63">
        <f t="shared" si="14"/>
        <v>0</v>
      </c>
      <c r="BA17" s="63">
        <f t="shared" si="14"/>
        <v>0</v>
      </c>
      <c r="BB17" s="63">
        <f t="shared" si="14"/>
        <v>0</v>
      </c>
      <c r="BC17" s="63">
        <f t="shared" si="14"/>
        <v>7.0000000000000007E-2</v>
      </c>
      <c r="BD17" s="63">
        <f t="shared" si="14"/>
        <v>0</v>
      </c>
      <c r="BE17" s="63">
        <f t="shared" si="14"/>
        <v>0.05</v>
      </c>
      <c r="BF17" s="63">
        <f t="shared" si="14"/>
        <v>0.38200000000000001</v>
      </c>
      <c r="BG17" s="63">
        <f t="shared" si="14"/>
        <v>0.84799999999999998</v>
      </c>
      <c r="BH17" s="63">
        <f t="shared" si="14"/>
        <v>1.35</v>
      </c>
      <c r="BI17" s="63">
        <f t="shared" si="14"/>
        <v>0</v>
      </c>
      <c r="BJ17" s="63">
        <f t="shared" si="14"/>
        <v>0</v>
      </c>
      <c r="BK17" s="63">
        <f t="shared" si="14"/>
        <v>0</v>
      </c>
      <c r="BL17" s="63">
        <f t="shared" si="14"/>
        <v>0</v>
      </c>
      <c r="BM17" s="63">
        <f t="shared" si="14"/>
        <v>0</v>
      </c>
      <c r="BN17" s="70">
        <f t="shared" si="14"/>
        <v>0</v>
      </c>
      <c r="BO17" s="63">
        <f t="shared" ref="BO17:BT17" si="15">+SUM(BO8:BO16)</f>
        <v>0</v>
      </c>
      <c r="BP17" s="63">
        <f t="shared" si="15"/>
        <v>0</v>
      </c>
      <c r="BQ17" s="63">
        <f t="shared" si="15"/>
        <v>0</v>
      </c>
      <c r="BR17" s="63">
        <f t="shared" si="15"/>
        <v>0</v>
      </c>
      <c r="BS17" s="63">
        <f t="shared" si="15"/>
        <v>0</v>
      </c>
      <c r="BT17" s="70">
        <f t="shared" si="15"/>
        <v>0</v>
      </c>
    </row>
    <row r="18" spans="1:72" s="227" customFormat="1">
      <c r="A18" s="269"/>
      <c r="B18" s="270"/>
      <c r="C18" s="270"/>
      <c r="D18" s="270"/>
      <c r="E18" s="271"/>
      <c r="F18" s="271"/>
      <c r="G18" s="271"/>
      <c r="H18" s="269"/>
      <c r="I18" s="269"/>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row>
    <row r="19" spans="1:72" s="267" customFormat="1" ht="13.5" customHeight="1">
      <c r="A19" s="209"/>
      <c r="B19" s="209" t="s">
        <v>553</v>
      </c>
      <c r="C19" s="276" t="s">
        <v>208</v>
      </c>
      <c r="D19" s="209"/>
      <c r="E19" s="209"/>
      <c r="F19" s="275">
        <f>SUMIF(J6:BT6, "&lt;&gt;Total", J19:BT19)</f>
        <v>1.4249376536568406</v>
      </c>
      <c r="G19" s="209"/>
      <c r="H19" s="209"/>
      <c r="I19" s="209"/>
      <c r="J19" s="274">
        <f>IF(J$1&lt;"2020-21",SUMIF($F$8:$F$16,"=Yes",J$8:J$16),(SUMIF($F$8:$F$16,"=No",J$8:J$16)*(-1)))</f>
        <v>-2.8472200748158386E-2</v>
      </c>
      <c r="K19" s="274">
        <f>IF(K$1&lt;"2020-21",SUMIF($F$8:$F$16,"=Yes",K$8:K$16),(SUMIF($F$8:$F$16,"=No",K$8:K$16)*(-1)))</f>
        <v>-4.559574468085105E-2</v>
      </c>
      <c r="L19" s="274">
        <f>IF(L$1&lt;"2020-21",SUMIF($F$8:$F$16,"=Yes",L$8:L$16),(SUMIF($F$8:$F$16,"=No",L$8:L$16)*(-1)))</f>
        <v>0.1753404255319149</v>
      </c>
      <c r="M19" s="274">
        <f>IF(M$1&lt;"2020-21",SUMIF($F$8:$F$16,"=Yes",M$8:M$16),(SUMIF($F$8:$F$16,"=No",M$8:M$16)*(-1)))</f>
        <v>0.2986651562772778</v>
      </c>
      <c r="N19" s="274">
        <f t="shared" ref="N19:BT19" si="16">IF(N$1&lt;"2020-21",SUMIF($F$8:$F$16,"=Yes",N$8:N$16),(SUMIF($F$8:$F$16,"=No",N$8:N$16)*(-1)))</f>
        <v>0.39993763638018343</v>
      </c>
      <c r="O19" s="274">
        <f t="shared" si="16"/>
        <v>-0.30499999999999999</v>
      </c>
      <c r="P19" s="274">
        <f t="shared" si="16"/>
        <v>-0.14499999999999999</v>
      </c>
      <c r="Q19" s="274">
        <f t="shared" si="16"/>
        <v>-0.255</v>
      </c>
      <c r="R19" s="274">
        <f t="shared" si="16"/>
        <v>-0.495</v>
      </c>
      <c r="S19" s="274">
        <f t="shared" si="16"/>
        <v>-1.2</v>
      </c>
      <c r="T19" s="274">
        <f t="shared" si="16"/>
        <v>-0.30923076923076925</v>
      </c>
      <c r="U19" s="274">
        <f t="shared" si="16"/>
        <v>-0.14769230769230771</v>
      </c>
      <c r="V19" s="274">
        <f t="shared" si="16"/>
        <v>-0.24923076923076923</v>
      </c>
      <c r="W19" s="274">
        <f t="shared" si="16"/>
        <v>-0.49384615384615382</v>
      </c>
      <c r="X19" s="274">
        <f t="shared" si="16"/>
        <v>-1.2000000000000002</v>
      </c>
      <c r="Y19" s="274">
        <f t="shared" si="16"/>
        <v>-0.20895522388059701</v>
      </c>
      <c r="Z19" s="274">
        <f t="shared" si="16"/>
        <v>-9.8507462686567168E-2</v>
      </c>
      <c r="AA19" s="274">
        <f t="shared" si="16"/>
        <v>-0.17014925373134329</v>
      </c>
      <c r="AB19" s="274">
        <f t="shared" si="16"/>
        <v>-0.32238805970149254</v>
      </c>
      <c r="AC19" s="274">
        <f t="shared" si="16"/>
        <v>-0.8</v>
      </c>
      <c r="AD19" s="274">
        <f t="shared" si="16"/>
        <v>0.73815321867757466</v>
      </c>
      <c r="AE19" s="274">
        <f t="shared" si="16"/>
        <v>0.389869152544285</v>
      </c>
      <c r="AF19" s="274">
        <f t="shared" si="16"/>
        <v>0.65773610275818062</v>
      </c>
      <c r="AG19" s="274">
        <f t="shared" si="16"/>
        <v>1.2602415260199598</v>
      </c>
      <c r="AH19" s="274">
        <f t="shared" si="16"/>
        <v>3.0460000000000003</v>
      </c>
      <c r="AI19" s="274">
        <f t="shared" si="16"/>
        <v>-0.24312244825983576</v>
      </c>
      <c r="AJ19" s="274">
        <f t="shared" si="16"/>
        <v>-0.13631931364661248</v>
      </c>
      <c r="AK19" s="274">
        <f t="shared" si="16"/>
        <v>-0.20799538933166342</v>
      </c>
      <c r="AL19" s="274">
        <f t="shared" si="16"/>
        <v>-0.41256284876188831</v>
      </c>
      <c r="AM19" s="274">
        <f t="shared" si="16"/>
        <v>-1</v>
      </c>
      <c r="AN19" s="274">
        <f t="shared" si="16"/>
        <v>1.7276656887453822E-8</v>
      </c>
      <c r="AO19" s="274">
        <f t="shared" si="16"/>
        <v>1.0000000000000009E-3</v>
      </c>
      <c r="AP19" s="274">
        <f t="shared" si="16"/>
        <v>-5.0999999999999997E-2</v>
      </c>
      <c r="AQ19" s="274">
        <f t="shared" si="16"/>
        <v>0</v>
      </c>
      <c r="AR19" s="274">
        <f t="shared" si="16"/>
        <v>0.23800000000000004</v>
      </c>
      <c r="AS19" s="274">
        <f t="shared" si="16"/>
        <v>0.64100000000000001</v>
      </c>
      <c r="AT19" s="274">
        <f t="shared" si="16"/>
        <v>0.82900001727665695</v>
      </c>
      <c r="AU19" s="274">
        <f t="shared" si="16"/>
        <v>0</v>
      </c>
      <c r="AV19" s="274">
        <f t="shared" si="16"/>
        <v>0</v>
      </c>
      <c r="AW19" s="274">
        <f t="shared" si="16"/>
        <v>0</v>
      </c>
      <c r="AX19" s="274">
        <f t="shared" si="16"/>
        <v>0</v>
      </c>
      <c r="AY19" s="274">
        <f t="shared" si="16"/>
        <v>0</v>
      </c>
      <c r="AZ19" s="274">
        <f t="shared" si="16"/>
        <v>0</v>
      </c>
      <c r="BA19" s="274">
        <f t="shared" si="16"/>
        <v>0</v>
      </c>
      <c r="BB19" s="274">
        <f t="shared" si="16"/>
        <v>0</v>
      </c>
      <c r="BC19" s="274">
        <f t="shared" si="16"/>
        <v>7.0000000000000007E-2</v>
      </c>
      <c r="BD19" s="274">
        <f t="shared" si="16"/>
        <v>0</v>
      </c>
      <c r="BE19" s="274">
        <f t="shared" si="16"/>
        <v>0.05</v>
      </c>
      <c r="BF19" s="274">
        <f t="shared" si="16"/>
        <v>0.38200000000000001</v>
      </c>
      <c r="BG19" s="274">
        <f t="shared" si="16"/>
        <v>0.84799999999999998</v>
      </c>
      <c r="BH19" s="274">
        <f t="shared" si="16"/>
        <v>1.35</v>
      </c>
      <c r="BI19" s="274">
        <f>IF(BI$1&lt;"2020-21",SUMIF($F$8:$F$16,"=Yes",BI$8:BI$16),(SUMIF($F$8:$F$16,"=No",BI$8:BI$16)*(-1)))</f>
        <v>0</v>
      </c>
      <c r="BJ19" s="274">
        <f t="shared" si="16"/>
        <v>0</v>
      </c>
      <c r="BK19" s="274">
        <f t="shared" si="16"/>
        <v>0</v>
      </c>
      <c r="BL19" s="274">
        <f t="shared" si="16"/>
        <v>0</v>
      </c>
      <c r="BM19" s="274">
        <f t="shared" si="16"/>
        <v>0</v>
      </c>
      <c r="BN19" s="274">
        <f t="shared" si="16"/>
        <v>0</v>
      </c>
      <c r="BO19" s="274">
        <f>IF(BO$1&lt;"2020-21",SUMIF($F$8:$F$16,"=Yes",BO$8:BO$16),(SUMIF($F$8:$F$16,"=No",BO$8:BO$16)*(-1)))</f>
        <v>0</v>
      </c>
      <c r="BP19" s="274">
        <f t="shared" si="16"/>
        <v>0</v>
      </c>
      <c r="BQ19" s="274">
        <f t="shared" si="16"/>
        <v>0</v>
      </c>
      <c r="BR19" s="274">
        <f t="shared" si="16"/>
        <v>0</v>
      </c>
      <c r="BS19" s="274">
        <f t="shared" si="16"/>
        <v>0</v>
      </c>
      <c r="BT19" s="274">
        <f t="shared" si="16"/>
        <v>0</v>
      </c>
    </row>
    <row r="20" spans="1:72" s="267" customFormat="1" ht="13.5" customHeight="1">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row>
    <row r="21" spans="1:72" ht="13.9">
      <c r="A21" s="33" t="s">
        <v>41</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row>
    <row r="22" spans="1:72" s="171" customFormat="1" ht="12">
      <c r="A22" s="47"/>
      <c r="B22" s="47"/>
      <c r="C22" s="47"/>
      <c r="D22" s="47"/>
      <c r="E22" s="47"/>
      <c r="F22" s="47"/>
      <c r="G22" s="47"/>
      <c r="H22" s="47"/>
      <c r="I22" s="47"/>
      <c r="J22" s="299" t="s">
        <v>1</v>
      </c>
      <c r="K22" s="299"/>
      <c r="L22" s="299"/>
      <c r="M22" s="299"/>
      <c r="N22" s="299"/>
      <c r="O22" s="299" t="s">
        <v>2</v>
      </c>
      <c r="P22" s="299"/>
      <c r="Q22" s="299"/>
      <c r="R22" s="299"/>
      <c r="S22" s="299"/>
      <c r="T22" s="299" t="s">
        <v>3</v>
      </c>
      <c r="U22" s="299"/>
      <c r="V22" s="299"/>
      <c r="W22" s="299"/>
      <c r="X22" s="299"/>
      <c r="Y22" s="299" t="s">
        <v>4</v>
      </c>
      <c r="Z22" s="299"/>
      <c r="AA22" s="299"/>
      <c r="AB22" s="299"/>
      <c r="AC22" s="299"/>
      <c r="AD22" s="299" t="s">
        <v>5</v>
      </c>
      <c r="AE22" s="299"/>
      <c r="AF22" s="299"/>
      <c r="AG22" s="299"/>
      <c r="AH22" s="299"/>
      <c r="AI22" s="299" t="s">
        <v>6</v>
      </c>
      <c r="AJ22" s="299"/>
      <c r="AK22" s="299"/>
      <c r="AL22" s="299"/>
      <c r="AM22" s="299"/>
      <c r="AN22" s="291" t="s">
        <v>7</v>
      </c>
      <c r="AO22" s="291"/>
      <c r="AP22" s="291"/>
      <c r="AQ22" s="291"/>
      <c r="AR22" s="291"/>
      <c r="AS22" s="291"/>
      <c r="AT22" s="291"/>
      <c r="AU22" s="291" t="s">
        <v>8</v>
      </c>
      <c r="AV22" s="291"/>
      <c r="AW22" s="291"/>
      <c r="AX22" s="291"/>
      <c r="AY22" s="291"/>
      <c r="AZ22" s="291"/>
      <c r="BA22" s="291"/>
      <c r="BB22" s="291" t="s">
        <v>9</v>
      </c>
      <c r="BC22" s="291"/>
      <c r="BD22" s="291"/>
      <c r="BE22" s="291"/>
      <c r="BF22" s="291"/>
      <c r="BG22" s="291"/>
      <c r="BH22" s="291"/>
      <c r="BI22" s="291" t="s">
        <v>10</v>
      </c>
      <c r="BJ22" s="291"/>
      <c r="BK22" s="291"/>
      <c r="BL22" s="291"/>
      <c r="BM22" s="291"/>
      <c r="BN22" s="291"/>
      <c r="BO22" s="291" t="s">
        <v>581</v>
      </c>
      <c r="BP22" s="291"/>
      <c r="BQ22" s="291"/>
      <c r="BR22" s="291"/>
      <c r="BS22" s="291"/>
      <c r="BT22" s="291"/>
    </row>
    <row r="23" spans="1:72" ht="14.75" customHeight="1">
      <c r="J23" s="49"/>
      <c r="K23" s="50"/>
      <c r="L23" s="50"/>
      <c r="M23" s="50"/>
      <c r="N23" s="50"/>
      <c r="O23" s="51"/>
      <c r="P23" s="50"/>
      <c r="Q23" s="50"/>
      <c r="R23" s="50"/>
      <c r="S23" s="50"/>
      <c r="T23" s="51"/>
      <c r="U23" s="50"/>
      <c r="V23" s="50"/>
      <c r="W23" s="50"/>
      <c r="X23" s="50"/>
      <c r="Y23" s="51"/>
      <c r="Z23" s="50"/>
      <c r="AA23" s="50"/>
      <c r="AB23" s="50"/>
      <c r="AC23" s="50"/>
      <c r="AD23" s="51"/>
      <c r="AE23" s="50"/>
      <c r="AF23" s="50"/>
      <c r="AG23" s="50"/>
      <c r="AH23" s="50"/>
      <c r="AI23" s="51"/>
      <c r="AJ23" s="50"/>
      <c r="AK23" s="50"/>
      <c r="AL23" s="50"/>
      <c r="AM23" s="52"/>
      <c r="AN23" s="297" t="s">
        <v>11</v>
      </c>
      <c r="AO23" s="298"/>
      <c r="AP23" s="292" t="s">
        <v>12</v>
      </c>
      <c r="AQ23" s="292"/>
      <c r="AR23" s="292"/>
      <c r="AS23" s="292"/>
      <c r="AT23" s="247" t="s">
        <v>13</v>
      </c>
      <c r="AU23" s="292" t="s">
        <v>11</v>
      </c>
      <c r="AV23" s="292"/>
      <c r="AW23" s="292" t="s">
        <v>12</v>
      </c>
      <c r="AX23" s="292"/>
      <c r="AY23" s="292"/>
      <c r="AZ23" s="292"/>
      <c r="BA23" s="247" t="s">
        <v>13</v>
      </c>
      <c r="BB23" s="292" t="s">
        <v>11</v>
      </c>
      <c r="BC23" s="292"/>
      <c r="BD23" s="292" t="s">
        <v>12</v>
      </c>
      <c r="BE23" s="292"/>
      <c r="BF23" s="292"/>
      <c r="BG23" s="292"/>
      <c r="BH23" s="247" t="s">
        <v>13</v>
      </c>
      <c r="BI23" s="244" t="s">
        <v>11</v>
      </c>
      <c r="BJ23" s="292" t="s">
        <v>12</v>
      </c>
      <c r="BK23" s="292"/>
      <c r="BL23" s="292"/>
      <c r="BM23" s="293"/>
      <c r="BN23" s="247" t="s">
        <v>13</v>
      </c>
      <c r="BO23" s="285" t="s">
        <v>11</v>
      </c>
      <c r="BP23" s="292" t="s">
        <v>12</v>
      </c>
      <c r="BQ23" s="292"/>
      <c r="BR23" s="292"/>
      <c r="BS23" s="293"/>
      <c r="BT23" s="247" t="s">
        <v>13</v>
      </c>
    </row>
    <row r="24" spans="1:72" s="172" customFormat="1" ht="48" customHeight="1">
      <c r="A24" s="45" t="s">
        <v>14</v>
      </c>
      <c r="B24" s="66" t="s">
        <v>15</v>
      </c>
      <c r="C24" s="179" t="s">
        <v>547</v>
      </c>
      <c r="D24" s="179" t="s">
        <v>548</v>
      </c>
      <c r="E24" s="174" t="s">
        <v>241</v>
      </c>
      <c r="F24" s="246" t="s">
        <v>258</v>
      </c>
      <c r="G24" s="230" t="s">
        <v>497</v>
      </c>
      <c r="H24" s="45" t="s">
        <v>16</v>
      </c>
      <c r="I24" s="45" t="s">
        <v>17</v>
      </c>
      <c r="J24" s="246" t="s">
        <v>11</v>
      </c>
      <c r="K24" s="246" t="s">
        <v>18</v>
      </c>
      <c r="L24" s="246" t="s">
        <v>19</v>
      </c>
      <c r="M24" s="246" t="s">
        <v>20</v>
      </c>
      <c r="N24" s="246" t="s">
        <v>13</v>
      </c>
      <c r="O24" s="246" t="s">
        <v>11</v>
      </c>
      <c r="P24" s="246" t="s">
        <v>18</v>
      </c>
      <c r="Q24" s="246" t="s">
        <v>19</v>
      </c>
      <c r="R24" s="246" t="s">
        <v>20</v>
      </c>
      <c r="S24" s="246" t="s">
        <v>13</v>
      </c>
      <c r="T24" s="246" t="s">
        <v>11</v>
      </c>
      <c r="U24" s="246" t="s">
        <v>18</v>
      </c>
      <c r="V24" s="246" t="s">
        <v>19</v>
      </c>
      <c r="W24" s="246" t="s">
        <v>20</v>
      </c>
      <c r="X24" s="246" t="s">
        <v>13</v>
      </c>
      <c r="Y24" s="246" t="s">
        <v>11</v>
      </c>
      <c r="Z24" s="246" t="s">
        <v>18</v>
      </c>
      <c r="AA24" s="246" t="s">
        <v>19</v>
      </c>
      <c r="AB24" s="246" t="s">
        <v>20</v>
      </c>
      <c r="AC24" s="246" t="s">
        <v>13</v>
      </c>
      <c r="AD24" s="246" t="s">
        <v>11</v>
      </c>
      <c r="AE24" s="246" t="s">
        <v>18</v>
      </c>
      <c r="AF24" s="246" t="s">
        <v>19</v>
      </c>
      <c r="AG24" s="246" t="s">
        <v>20</v>
      </c>
      <c r="AH24" s="246" t="s">
        <v>13</v>
      </c>
      <c r="AI24" s="246" t="s">
        <v>11</v>
      </c>
      <c r="AJ24" s="246" t="s">
        <v>18</v>
      </c>
      <c r="AK24" s="246" t="s">
        <v>19</v>
      </c>
      <c r="AL24" s="246" t="s">
        <v>20</v>
      </c>
      <c r="AM24" s="246" t="s">
        <v>13</v>
      </c>
      <c r="AN24" s="246" t="s">
        <v>21</v>
      </c>
      <c r="AO24" s="246" t="s">
        <v>22</v>
      </c>
      <c r="AP24" s="246" t="s">
        <v>23</v>
      </c>
      <c r="AQ24" s="246" t="s">
        <v>24</v>
      </c>
      <c r="AR24" s="246" t="s">
        <v>19</v>
      </c>
      <c r="AS24" s="246" t="s">
        <v>20</v>
      </c>
      <c r="AT24" s="247" t="s">
        <v>13</v>
      </c>
      <c r="AU24" s="246" t="s">
        <v>21</v>
      </c>
      <c r="AV24" s="246" t="s">
        <v>22</v>
      </c>
      <c r="AW24" s="246" t="s">
        <v>23</v>
      </c>
      <c r="AX24" s="246" t="s">
        <v>24</v>
      </c>
      <c r="AY24" s="246" t="s">
        <v>19</v>
      </c>
      <c r="AZ24" s="246" t="s">
        <v>20</v>
      </c>
      <c r="BA24" s="247" t="s">
        <v>13</v>
      </c>
      <c r="BB24" s="246" t="s">
        <v>21</v>
      </c>
      <c r="BC24" s="246" t="s">
        <v>22</v>
      </c>
      <c r="BD24" s="246" t="s">
        <v>23</v>
      </c>
      <c r="BE24" s="246" t="s">
        <v>24</v>
      </c>
      <c r="BF24" s="246" t="s">
        <v>19</v>
      </c>
      <c r="BG24" s="246" t="s">
        <v>20</v>
      </c>
      <c r="BH24" s="247" t="s">
        <v>13</v>
      </c>
      <c r="BI24" s="246" t="s">
        <v>22</v>
      </c>
      <c r="BJ24" s="246" t="s">
        <v>23</v>
      </c>
      <c r="BK24" s="246" t="s">
        <v>24</v>
      </c>
      <c r="BL24" s="246" t="s">
        <v>19</v>
      </c>
      <c r="BM24" s="245" t="s">
        <v>20</v>
      </c>
      <c r="BN24" s="247" t="s">
        <v>13</v>
      </c>
      <c r="BO24" s="286" t="s">
        <v>22</v>
      </c>
      <c r="BP24" s="286" t="s">
        <v>23</v>
      </c>
      <c r="BQ24" s="286" t="s">
        <v>24</v>
      </c>
      <c r="BR24" s="286" t="s">
        <v>19</v>
      </c>
      <c r="BS24" s="287" t="s">
        <v>20</v>
      </c>
      <c r="BT24" s="247" t="s">
        <v>13</v>
      </c>
    </row>
    <row r="25" spans="1:72">
      <c r="A25" s="45" t="s">
        <v>25</v>
      </c>
      <c r="B25" s="66" t="s">
        <v>26</v>
      </c>
      <c r="C25" s="66"/>
      <c r="D25" s="66"/>
      <c r="E25" s="104"/>
      <c r="F25" s="104"/>
      <c r="G25" s="104"/>
      <c r="H25" s="104"/>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106"/>
      <c r="BO25" s="58"/>
      <c r="BP25" s="58"/>
      <c r="BQ25" s="58"/>
      <c r="BR25" s="58"/>
      <c r="BS25" s="58"/>
      <c r="BT25" s="106"/>
    </row>
    <row r="26" spans="1:72" s="173" customFormat="1">
      <c r="A26" s="16">
        <v>25</v>
      </c>
      <c r="B26" s="4" t="s">
        <v>42</v>
      </c>
      <c r="C26" s="4" t="s">
        <v>263</v>
      </c>
      <c r="D26" s="4" t="s">
        <v>278</v>
      </c>
      <c r="E26" s="185">
        <f t="shared" ref="E26:E42" si="17">N26+S26+X26+AC26+AH26+AM26+AT26+BA26+BH26+BN26+BT26</f>
        <v>6.0169999999999995</v>
      </c>
      <c r="F26" s="259" t="s">
        <v>259</v>
      </c>
      <c r="G26" s="232" t="s">
        <v>504</v>
      </c>
      <c r="H26" s="17" t="s">
        <v>28</v>
      </c>
      <c r="I26" s="17">
        <v>3</v>
      </c>
      <c r="J26" s="18"/>
      <c r="K26" s="18"/>
      <c r="L26" s="18"/>
      <c r="M26" s="18"/>
      <c r="N26" s="19">
        <f t="shared" ref="N26:N42" si="18">SUM(J26:M26)</f>
        <v>0</v>
      </c>
      <c r="O26" s="18"/>
      <c r="P26" s="18"/>
      <c r="Q26" s="18"/>
      <c r="R26" s="18"/>
      <c r="S26" s="19">
        <f t="shared" ref="S26:S42" si="19">SUM(O26:R26)</f>
        <v>0</v>
      </c>
      <c r="T26" s="18"/>
      <c r="U26" s="18"/>
      <c r="V26" s="18"/>
      <c r="W26" s="18"/>
      <c r="X26" s="19">
        <f t="shared" ref="X26:X42" si="20">SUM(T26:W26)</f>
        <v>0</v>
      </c>
      <c r="Y26" s="18">
        <v>0.48699999999999999</v>
      </c>
      <c r="Z26" s="18">
        <v>2.4E-2</v>
      </c>
      <c r="AA26" s="18">
        <v>2.355</v>
      </c>
      <c r="AB26" s="18">
        <v>3.1509999999999998</v>
      </c>
      <c r="AC26" s="19">
        <f t="shared" ref="AC26:AC42" si="21">SUM(Y26:AB26)</f>
        <v>6.0169999999999995</v>
      </c>
      <c r="AD26" s="18"/>
      <c r="AE26" s="18"/>
      <c r="AF26" s="18"/>
      <c r="AG26" s="18"/>
      <c r="AH26" s="19">
        <f t="shared" ref="AH26:AH42" si="22">SUM(AD26:AG26)</f>
        <v>0</v>
      </c>
      <c r="AI26" s="18"/>
      <c r="AJ26" s="18"/>
      <c r="AK26" s="18"/>
      <c r="AL26" s="18"/>
      <c r="AM26" s="19">
        <f t="shared" ref="AM26:AM42" si="23">SUM(AI26:AL26)</f>
        <v>0</v>
      </c>
      <c r="AN26" s="3"/>
      <c r="AO26" s="3"/>
      <c r="AP26" s="3"/>
      <c r="AQ26" s="3"/>
      <c r="AR26" s="3"/>
      <c r="AS26" s="3"/>
      <c r="AT26" s="14">
        <f t="shared" ref="AT26:AT30" si="24">+SUM(AN26:AS26)</f>
        <v>0</v>
      </c>
      <c r="AU26" s="3"/>
      <c r="AV26" s="3"/>
      <c r="AW26" s="3"/>
      <c r="AX26" s="3"/>
      <c r="AY26" s="3"/>
      <c r="AZ26" s="3"/>
      <c r="BA26" s="14">
        <f t="shared" ref="BA26:BA42" si="25">+SUM(AU26:AZ26)</f>
        <v>0</v>
      </c>
      <c r="BB26" s="3"/>
      <c r="BC26" s="3"/>
      <c r="BD26" s="3"/>
      <c r="BE26" s="3"/>
      <c r="BF26" s="3"/>
      <c r="BG26" s="3"/>
      <c r="BH26" s="14">
        <f t="shared" ref="BH26:BH42" si="26">+SUM(BB26:BG26)</f>
        <v>0</v>
      </c>
      <c r="BI26" s="3"/>
      <c r="BJ26" s="3"/>
      <c r="BK26" s="3"/>
      <c r="BL26" s="3"/>
      <c r="BM26" s="3"/>
      <c r="BN26" s="36">
        <f>SUM(BI26:BM26)</f>
        <v>0</v>
      </c>
      <c r="BO26" s="3"/>
      <c r="BP26" s="3"/>
      <c r="BQ26" s="3"/>
      <c r="BR26" s="3"/>
      <c r="BS26" s="3"/>
      <c r="BT26" s="36">
        <f>SUM(BO26:BS26)</f>
        <v>0</v>
      </c>
    </row>
    <row r="27" spans="1:72" s="173" customFormat="1">
      <c r="A27" s="16">
        <v>26</v>
      </c>
      <c r="B27" s="4" t="s">
        <v>43</v>
      </c>
      <c r="C27" s="4" t="s">
        <v>264</v>
      </c>
      <c r="D27" s="4" t="s">
        <v>255</v>
      </c>
      <c r="E27" s="185">
        <f t="shared" si="17"/>
        <v>-20</v>
      </c>
      <c r="F27" s="259" t="s">
        <v>261</v>
      </c>
      <c r="G27" s="233" t="s">
        <v>552</v>
      </c>
      <c r="H27" s="17" t="s">
        <v>28</v>
      </c>
      <c r="I27" s="17">
        <v>3</v>
      </c>
      <c r="J27" s="18"/>
      <c r="K27" s="18"/>
      <c r="L27" s="18"/>
      <c r="M27" s="18"/>
      <c r="N27" s="19">
        <f t="shared" si="18"/>
        <v>0</v>
      </c>
      <c r="O27" s="18"/>
      <c r="P27" s="18"/>
      <c r="Q27" s="18"/>
      <c r="R27" s="18"/>
      <c r="S27" s="19">
        <f t="shared" si="19"/>
        <v>0</v>
      </c>
      <c r="T27" s="18"/>
      <c r="U27" s="18"/>
      <c r="V27" s="18"/>
      <c r="W27" s="18"/>
      <c r="X27" s="19">
        <f t="shared" si="20"/>
        <v>0</v>
      </c>
      <c r="Y27" s="18"/>
      <c r="Z27" s="18"/>
      <c r="AA27" s="18"/>
      <c r="AB27" s="18"/>
      <c r="AC27" s="19">
        <f t="shared" si="21"/>
        <v>0</v>
      </c>
      <c r="AD27" s="18">
        <v>-2</v>
      </c>
      <c r="AE27" s="18">
        <v>-0.4</v>
      </c>
      <c r="AF27" s="18">
        <v>-1.8</v>
      </c>
      <c r="AG27" s="18">
        <v>-15.8</v>
      </c>
      <c r="AH27" s="19">
        <f t="shared" si="22"/>
        <v>-20</v>
      </c>
      <c r="AI27" s="18"/>
      <c r="AJ27" s="18"/>
      <c r="AK27" s="18"/>
      <c r="AL27" s="18"/>
      <c r="AM27" s="19">
        <f t="shared" si="23"/>
        <v>0</v>
      </c>
      <c r="AN27" s="4"/>
      <c r="AO27" s="4"/>
      <c r="AP27" s="4"/>
      <c r="AQ27" s="4"/>
      <c r="AR27" s="4"/>
      <c r="AS27" s="4"/>
      <c r="AT27" s="14">
        <f t="shared" si="24"/>
        <v>0</v>
      </c>
      <c r="AU27" s="4"/>
      <c r="AV27" s="4"/>
      <c r="AW27" s="4"/>
      <c r="AX27" s="4"/>
      <c r="AY27" s="4"/>
      <c r="AZ27" s="4"/>
      <c r="BA27" s="14">
        <f t="shared" si="25"/>
        <v>0</v>
      </c>
      <c r="BB27" s="4"/>
      <c r="BC27" s="4"/>
      <c r="BD27" s="4"/>
      <c r="BE27" s="4"/>
      <c r="BF27" s="4"/>
      <c r="BG27" s="4"/>
      <c r="BH27" s="14">
        <f t="shared" si="26"/>
        <v>0</v>
      </c>
      <c r="BI27" s="4"/>
      <c r="BJ27" s="4"/>
      <c r="BK27" s="4"/>
      <c r="BL27" s="4"/>
      <c r="BM27" s="4"/>
      <c r="BN27" s="36">
        <f t="shared" ref="BN27:BN42" si="27">SUM(BI27:BM27)</f>
        <v>0</v>
      </c>
      <c r="BO27" s="4"/>
      <c r="BP27" s="4"/>
      <c r="BQ27" s="4"/>
      <c r="BR27" s="4"/>
      <c r="BS27" s="4"/>
      <c r="BT27" s="36">
        <f t="shared" ref="BT27:BT42" si="28">SUM(BO27:BS27)</f>
        <v>0</v>
      </c>
    </row>
    <row r="28" spans="1:72" s="173" customFormat="1">
      <c r="A28" s="16">
        <v>27</v>
      </c>
      <c r="B28" s="4" t="s">
        <v>44</v>
      </c>
      <c r="C28" s="4" t="s">
        <v>265</v>
      </c>
      <c r="D28" s="4" t="s">
        <v>279</v>
      </c>
      <c r="E28" s="185">
        <f t="shared" si="17"/>
        <v>-2.073</v>
      </c>
      <c r="F28" s="277" t="s">
        <v>259</v>
      </c>
      <c r="G28" s="257" t="s">
        <v>574</v>
      </c>
      <c r="H28" s="17" t="s">
        <v>28</v>
      </c>
      <c r="I28" s="17">
        <v>3</v>
      </c>
      <c r="J28" s="18"/>
      <c r="K28" s="18"/>
      <c r="L28" s="18"/>
      <c r="M28" s="18"/>
      <c r="N28" s="19">
        <f t="shared" si="18"/>
        <v>0</v>
      </c>
      <c r="O28" s="18"/>
      <c r="P28" s="18"/>
      <c r="Q28" s="18"/>
      <c r="R28" s="18"/>
      <c r="S28" s="19">
        <f t="shared" si="19"/>
        <v>0</v>
      </c>
      <c r="T28" s="18"/>
      <c r="U28" s="18"/>
      <c r="V28" s="18"/>
      <c r="W28" s="18"/>
      <c r="X28" s="19">
        <f t="shared" si="20"/>
        <v>0</v>
      </c>
      <c r="Y28" s="18"/>
      <c r="Z28" s="18"/>
      <c r="AA28" s="18"/>
      <c r="AB28" s="18"/>
      <c r="AC28" s="19">
        <f t="shared" si="21"/>
        <v>0</v>
      </c>
      <c r="AD28" s="18"/>
      <c r="AE28" s="18"/>
      <c r="AF28" s="18"/>
      <c r="AG28" s="18"/>
      <c r="AH28" s="19">
        <f t="shared" si="22"/>
        <v>0</v>
      </c>
      <c r="AI28" s="18">
        <v>-2.073</v>
      </c>
      <c r="AJ28" s="18">
        <v>0</v>
      </c>
      <c r="AK28" s="18">
        <v>0</v>
      </c>
      <c r="AL28" s="18">
        <v>0</v>
      </c>
      <c r="AM28" s="19">
        <f t="shared" si="23"/>
        <v>-2.073</v>
      </c>
      <c r="AN28" s="4"/>
      <c r="AO28" s="4"/>
      <c r="AP28" s="4"/>
      <c r="AQ28" s="4"/>
      <c r="AR28" s="4"/>
      <c r="AS28" s="4"/>
      <c r="AT28" s="14">
        <f t="shared" si="24"/>
        <v>0</v>
      </c>
      <c r="AU28" s="4"/>
      <c r="AV28" s="4"/>
      <c r="AW28" s="4"/>
      <c r="AX28" s="4"/>
      <c r="AY28" s="4"/>
      <c r="AZ28" s="4"/>
      <c r="BA28" s="14">
        <f t="shared" si="25"/>
        <v>0</v>
      </c>
      <c r="BB28" s="4"/>
      <c r="BC28" s="4"/>
      <c r="BD28" s="4"/>
      <c r="BE28" s="4"/>
      <c r="BF28" s="4"/>
      <c r="BG28" s="4"/>
      <c r="BH28" s="14">
        <f t="shared" si="26"/>
        <v>0</v>
      </c>
      <c r="BI28" s="4"/>
      <c r="BJ28" s="4"/>
      <c r="BK28" s="4"/>
      <c r="BL28" s="4"/>
      <c r="BM28" s="4"/>
      <c r="BN28" s="36">
        <f t="shared" si="27"/>
        <v>0</v>
      </c>
      <c r="BO28" s="4"/>
      <c r="BP28" s="4"/>
      <c r="BQ28" s="4"/>
      <c r="BR28" s="4"/>
      <c r="BS28" s="4"/>
      <c r="BT28" s="36">
        <f t="shared" si="28"/>
        <v>0</v>
      </c>
    </row>
    <row r="29" spans="1:72" s="173" customFormat="1">
      <c r="A29" s="16">
        <v>28</v>
      </c>
      <c r="B29" s="4" t="s">
        <v>45</v>
      </c>
      <c r="C29" s="4" t="s">
        <v>262</v>
      </c>
      <c r="D29" s="4" t="s">
        <v>277</v>
      </c>
      <c r="E29" s="185">
        <f t="shared" si="17"/>
        <v>6.024</v>
      </c>
      <c r="F29" s="259" t="s">
        <v>261</v>
      </c>
      <c r="G29" s="233" t="s">
        <v>552</v>
      </c>
      <c r="H29" s="17" t="s">
        <v>28</v>
      </c>
      <c r="I29" s="17">
        <v>3</v>
      </c>
      <c r="J29" s="18"/>
      <c r="K29" s="18"/>
      <c r="L29" s="18"/>
      <c r="M29" s="18"/>
      <c r="N29" s="19">
        <f t="shared" si="18"/>
        <v>0</v>
      </c>
      <c r="O29" s="18">
        <v>3.012</v>
      </c>
      <c r="P29" s="18">
        <v>3.012</v>
      </c>
      <c r="Q29" s="18">
        <v>0</v>
      </c>
      <c r="R29" s="18">
        <v>0</v>
      </c>
      <c r="S29" s="19">
        <f t="shared" si="19"/>
        <v>6.024</v>
      </c>
      <c r="T29" s="18"/>
      <c r="U29" s="18"/>
      <c r="V29" s="18"/>
      <c r="W29" s="18"/>
      <c r="X29" s="19">
        <f t="shared" si="20"/>
        <v>0</v>
      </c>
      <c r="Y29" s="18"/>
      <c r="Z29" s="18"/>
      <c r="AA29" s="18"/>
      <c r="AB29" s="18"/>
      <c r="AC29" s="19">
        <f t="shared" si="21"/>
        <v>0</v>
      </c>
      <c r="AD29" s="18"/>
      <c r="AE29" s="18"/>
      <c r="AF29" s="18"/>
      <c r="AG29" s="18"/>
      <c r="AH29" s="19">
        <f t="shared" si="22"/>
        <v>0</v>
      </c>
      <c r="AI29" s="18"/>
      <c r="AJ29" s="18"/>
      <c r="AK29" s="18"/>
      <c r="AL29" s="18"/>
      <c r="AM29" s="19">
        <f t="shared" si="23"/>
        <v>0</v>
      </c>
      <c r="AN29" s="4"/>
      <c r="AO29" s="4"/>
      <c r="AP29" s="4"/>
      <c r="AQ29" s="4"/>
      <c r="AR29" s="4"/>
      <c r="AS29" s="4"/>
      <c r="AT29" s="14">
        <f t="shared" si="24"/>
        <v>0</v>
      </c>
      <c r="AU29" s="4"/>
      <c r="AV29" s="4"/>
      <c r="AW29" s="4"/>
      <c r="AX29" s="4"/>
      <c r="AY29" s="4"/>
      <c r="AZ29" s="4"/>
      <c r="BA29" s="14">
        <f t="shared" si="25"/>
        <v>0</v>
      </c>
      <c r="BB29" s="4"/>
      <c r="BC29" s="4"/>
      <c r="BD29" s="4"/>
      <c r="BE29" s="4"/>
      <c r="BF29" s="4"/>
      <c r="BG29" s="4"/>
      <c r="BH29" s="14">
        <f t="shared" si="26"/>
        <v>0</v>
      </c>
      <c r="BI29" s="4"/>
      <c r="BJ29" s="4"/>
      <c r="BK29" s="4"/>
      <c r="BL29" s="4"/>
      <c r="BM29" s="4"/>
      <c r="BN29" s="36">
        <f t="shared" si="27"/>
        <v>0</v>
      </c>
      <c r="BO29" s="4"/>
      <c r="BP29" s="4"/>
      <c r="BQ29" s="4"/>
      <c r="BR29" s="4"/>
      <c r="BS29" s="4"/>
      <c r="BT29" s="36">
        <f t="shared" si="28"/>
        <v>0</v>
      </c>
    </row>
    <row r="30" spans="1:72" s="173" customFormat="1">
      <c r="A30" s="16">
        <v>29</v>
      </c>
      <c r="B30" s="4" t="s">
        <v>59</v>
      </c>
      <c r="C30" s="4" t="s">
        <v>266</v>
      </c>
      <c r="D30" s="4" t="s">
        <v>278</v>
      </c>
      <c r="E30" s="185">
        <f t="shared" si="17"/>
        <v>-1.4E-2</v>
      </c>
      <c r="F30" s="259" t="s">
        <v>259</v>
      </c>
      <c r="G30" s="232" t="s">
        <v>536</v>
      </c>
      <c r="H30" s="17" t="s">
        <v>28</v>
      </c>
      <c r="I30" s="17">
        <v>3</v>
      </c>
      <c r="J30" s="18"/>
      <c r="K30" s="18"/>
      <c r="L30" s="18"/>
      <c r="M30" s="18"/>
      <c r="N30" s="19">
        <f t="shared" si="18"/>
        <v>0</v>
      </c>
      <c r="O30" s="18"/>
      <c r="P30" s="18"/>
      <c r="Q30" s="18"/>
      <c r="R30" s="18"/>
      <c r="S30" s="19">
        <f t="shared" si="19"/>
        <v>0</v>
      </c>
      <c r="T30" s="18"/>
      <c r="U30" s="18"/>
      <c r="V30" s="18"/>
      <c r="W30" s="18"/>
      <c r="X30" s="19">
        <f t="shared" si="20"/>
        <v>0</v>
      </c>
      <c r="Y30" s="18"/>
      <c r="Z30" s="18"/>
      <c r="AA30" s="18"/>
      <c r="AB30" s="18"/>
      <c r="AC30" s="19">
        <f t="shared" si="21"/>
        <v>0</v>
      </c>
      <c r="AD30" s="18">
        <v>-1.4E-2</v>
      </c>
      <c r="AE30" s="18">
        <v>0</v>
      </c>
      <c r="AF30" s="18">
        <v>0</v>
      </c>
      <c r="AG30" s="18">
        <v>0</v>
      </c>
      <c r="AH30" s="19">
        <f t="shared" si="22"/>
        <v>-1.4E-2</v>
      </c>
      <c r="AI30" s="18"/>
      <c r="AJ30" s="18"/>
      <c r="AK30" s="18"/>
      <c r="AL30" s="18"/>
      <c r="AM30" s="19">
        <f t="shared" si="23"/>
        <v>0</v>
      </c>
      <c r="AN30" s="4"/>
      <c r="AO30" s="4"/>
      <c r="AP30" s="4"/>
      <c r="AQ30" s="4"/>
      <c r="AR30" s="4"/>
      <c r="AS30" s="4"/>
      <c r="AT30" s="14">
        <f t="shared" si="24"/>
        <v>0</v>
      </c>
      <c r="AU30" s="4"/>
      <c r="AV30" s="4"/>
      <c r="AW30" s="4"/>
      <c r="AX30" s="4"/>
      <c r="AY30" s="4"/>
      <c r="AZ30" s="4"/>
      <c r="BA30" s="14">
        <f t="shared" si="25"/>
        <v>0</v>
      </c>
      <c r="BB30" s="4"/>
      <c r="BC30" s="4"/>
      <c r="BD30" s="4"/>
      <c r="BE30" s="4"/>
      <c r="BF30" s="4"/>
      <c r="BG30" s="4"/>
      <c r="BH30" s="14">
        <f t="shared" si="26"/>
        <v>0</v>
      </c>
      <c r="BI30" s="4"/>
      <c r="BJ30" s="4"/>
      <c r="BK30" s="4"/>
      <c r="BL30" s="4"/>
      <c r="BM30" s="4"/>
      <c r="BN30" s="36">
        <f t="shared" si="27"/>
        <v>0</v>
      </c>
      <c r="BO30" s="4"/>
      <c r="BP30" s="4"/>
      <c r="BQ30" s="4"/>
      <c r="BR30" s="4"/>
      <c r="BS30" s="4"/>
      <c r="BT30" s="36">
        <f t="shared" si="28"/>
        <v>0</v>
      </c>
    </row>
    <row r="31" spans="1:72" s="173" customFormat="1">
      <c r="A31" s="20" t="s">
        <v>33</v>
      </c>
      <c r="B31" s="13" t="s">
        <v>46</v>
      </c>
      <c r="C31" s="13" t="s">
        <v>267</v>
      </c>
      <c r="D31" s="13" t="s">
        <v>280</v>
      </c>
      <c r="E31" s="185">
        <f t="shared" si="17"/>
        <v>7.3120000000000003</v>
      </c>
      <c r="F31" s="259" t="s">
        <v>259</v>
      </c>
      <c r="G31" s="232" t="s">
        <v>501</v>
      </c>
      <c r="H31" s="21" t="s">
        <v>28</v>
      </c>
      <c r="I31" s="21">
        <v>3</v>
      </c>
      <c r="J31" s="18"/>
      <c r="K31" s="18"/>
      <c r="L31" s="18"/>
      <c r="M31" s="18"/>
      <c r="N31" s="19">
        <f t="shared" si="18"/>
        <v>0</v>
      </c>
      <c r="O31" s="18"/>
      <c r="P31" s="18"/>
      <c r="Q31" s="18"/>
      <c r="R31" s="18"/>
      <c r="S31" s="19">
        <f t="shared" si="19"/>
        <v>0</v>
      </c>
      <c r="T31" s="18"/>
      <c r="U31" s="18"/>
      <c r="V31" s="18"/>
      <c r="W31" s="18"/>
      <c r="X31" s="19">
        <f t="shared" si="20"/>
        <v>0</v>
      </c>
      <c r="Y31" s="18"/>
      <c r="Z31" s="18"/>
      <c r="AA31" s="18"/>
      <c r="AB31" s="18"/>
      <c r="AC31" s="19">
        <f t="shared" si="21"/>
        <v>0</v>
      </c>
      <c r="AD31" s="18"/>
      <c r="AE31" s="18"/>
      <c r="AF31" s="18"/>
      <c r="AG31" s="18"/>
      <c r="AH31" s="19">
        <f t="shared" si="22"/>
        <v>0</v>
      </c>
      <c r="AI31" s="18"/>
      <c r="AJ31" s="18"/>
      <c r="AK31" s="18"/>
      <c r="AL31" s="18"/>
      <c r="AM31" s="19">
        <f t="shared" si="23"/>
        <v>0</v>
      </c>
      <c r="AN31" s="13">
        <v>0</v>
      </c>
      <c r="AO31" s="13">
        <v>0</v>
      </c>
      <c r="AP31" s="13">
        <v>0</v>
      </c>
      <c r="AQ31" s="13">
        <v>0</v>
      </c>
      <c r="AR31" s="13">
        <v>0</v>
      </c>
      <c r="AS31" s="13">
        <v>7.3120000000000003</v>
      </c>
      <c r="AT31" s="14">
        <f t="shared" ref="AT31:AT42" si="29">+SUM(AN31:AS31)</f>
        <v>7.3120000000000003</v>
      </c>
      <c r="AU31" s="4"/>
      <c r="AV31" s="4"/>
      <c r="AW31" s="4"/>
      <c r="AX31" s="4"/>
      <c r="AY31" s="4"/>
      <c r="AZ31" s="4"/>
      <c r="BA31" s="14">
        <f t="shared" si="25"/>
        <v>0</v>
      </c>
      <c r="BB31" s="4"/>
      <c r="BC31" s="4"/>
      <c r="BD31" s="4"/>
      <c r="BE31" s="4"/>
      <c r="BF31" s="4"/>
      <c r="BG31" s="4"/>
      <c r="BH31" s="14">
        <f t="shared" si="26"/>
        <v>0</v>
      </c>
      <c r="BI31" s="4"/>
      <c r="BJ31" s="4"/>
      <c r="BK31" s="4"/>
      <c r="BL31" s="4"/>
      <c r="BM31" s="4"/>
      <c r="BN31" s="36">
        <f t="shared" si="27"/>
        <v>0</v>
      </c>
      <c r="BO31" s="4"/>
      <c r="BP31" s="4"/>
      <c r="BQ31" s="4"/>
      <c r="BR31" s="4"/>
      <c r="BS31" s="4"/>
      <c r="BT31" s="36">
        <f t="shared" si="28"/>
        <v>0</v>
      </c>
    </row>
    <row r="32" spans="1:72" s="173" customFormat="1">
      <c r="A32" s="20" t="s">
        <v>33</v>
      </c>
      <c r="B32" s="34" t="s">
        <v>47</v>
      </c>
      <c r="C32" s="13" t="s">
        <v>268</v>
      </c>
      <c r="D32" s="13" t="s">
        <v>281</v>
      </c>
      <c r="E32" s="185">
        <f t="shared" si="17"/>
        <v>19.98</v>
      </c>
      <c r="F32" s="259" t="s">
        <v>259</v>
      </c>
      <c r="G32" s="232" t="s">
        <v>501</v>
      </c>
      <c r="H32" s="21" t="s">
        <v>28</v>
      </c>
      <c r="I32" s="21">
        <v>3</v>
      </c>
      <c r="J32" s="18"/>
      <c r="K32" s="18"/>
      <c r="L32" s="18"/>
      <c r="M32" s="18"/>
      <c r="N32" s="19">
        <f t="shared" si="18"/>
        <v>0</v>
      </c>
      <c r="O32" s="18"/>
      <c r="P32" s="18"/>
      <c r="Q32" s="18"/>
      <c r="R32" s="18"/>
      <c r="S32" s="19">
        <f t="shared" si="19"/>
        <v>0</v>
      </c>
      <c r="T32" s="18"/>
      <c r="U32" s="18"/>
      <c r="V32" s="18"/>
      <c r="W32" s="18"/>
      <c r="X32" s="19">
        <f t="shared" si="20"/>
        <v>0</v>
      </c>
      <c r="Y32" s="18"/>
      <c r="Z32" s="18"/>
      <c r="AA32" s="18"/>
      <c r="AB32" s="18"/>
      <c r="AC32" s="19">
        <f t="shared" si="21"/>
        <v>0</v>
      </c>
      <c r="AD32" s="18"/>
      <c r="AE32" s="18"/>
      <c r="AF32" s="18"/>
      <c r="AG32" s="18"/>
      <c r="AH32" s="19">
        <f t="shared" si="22"/>
        <v>0</v>
      </c>
      <c r="AI32" s="18"/>
      <c r="AJ32" s="18"/>
      <c r="AK32" s="18"/>
      <c r="AL32" s="18"/>
      <c r="AM32" s="19">
        <f t="shared" si="23"/>
        <v>0</v>
      </c>
      <c r="AN32" s="13"/>
      <c r="AO32" s="13"/>
      <c r="AP32" s="13"/>
      <c r="AQ32" s="13"/>
      <c r="AR32" s="13"/>
      <c r="AS32" s="13"/>
      <c r="AT32" s="14">
        <f t="shared" si="29"/>
        <v>0</v>
      </c>
      <c r="AU32" s="13">
        <v>0</v>
      </c>
      <c r="AV32" s="13">
        <v>0</v>
      </c>
      <c r="AW32" s="13">
        <v>0</v>
      </c>
      <c r="AX32" s="13">
        <v>0</v>
      </c>
      <c r="AY32" s="13">
        <v>1.3</v>
      </c>
      <c r="AZ32" s="13">
        <v>18.68</v>
      </c>
      <c r="BA32" s="14">
        <f t="shared" ref="BA32" si="30">+SUM(AU32:AZ32)</f>
        <v>19.98</v>
      </c>
      <c r="BB32" s="4"/>
      <c r="BC32" s="4"/>
      <c r="BD32" s="4"/>
      <c r="BE32" s="4"/>
      <c r="BF32" s="4"/>
      <c r="BG32" s="4"/>
      <c r="BH32" s="14">
        <f t="shared" si="26"/>
        <v>0</v>
      </c>
      <c r="BI32" s="4"/>
      <c r="BJ32" s="4"/>
      <c r="BK32" s="4"/>
      <c r="BL32" s="4"/>
      <c r="BM32" s="4"/>
      <c r="BN32" s="36">
        <f t="shared" si="27"/>
        <v>0</v>
      </c>
      <c r="BO32" s="4"/>
      <c r="BP32" s="4"/>
      <c r="BQ32" s="4"/>
      <c r="BR32" s="4"/>
      <c r="BS32" s="4"/>
      <c r="BT32" s="36">
        <f t="shared" si="28"/>
        <v>0</v>
      </c>
    </row>
    <row r="33" spans="1:72" s="173" customFormat="1" ht="14.75" customHeight="1">
      <c r="A33" s="20" t="s">
        <v>35</v>
      </c>
      <c r="B33" s="13" t="s">
        <v>48</v>
      </c>
      <c r="C33" s="13" t="s">
        <v>269</v>
      </c>
      <c r="D33" s="34" t="s">
        <v>277</v>
      </c>
      <c r="E33" s="185">
        <f t="shared" si="17"/>
        <v>-0.76900000000000002</v>
      </c>
      <c r="F33" s="259" t="s">
        <v>261</v>
      </c>
      <c r="G33" s="233" t="s">
        <v>552</v>
      </c>
      <c r="H33" s="21" t="s">
        <v>28</v>
      </c>
      <c r="I33" s="21">
        <v>3</v>
      </c>
      <c r="J33" s="18"/>
      <c r="K33" s="18"/>
      <c r="L33" s="18"/>
      <c r="M33" s="18"/>
      <c r="N33" s="19">
        <f t="shared" si="18"/>
        <v>0</v>
      </c>
      <c r="O33" s="18"/>
      <c r="P33" s="18"/>
      <c r="Q33" s="18"/>
      <c r="R33" s="18"/>
      <c r="S33" s="19">
        <f t="shared" si="19"/>
        <v>0</v>
      </c>
      <c r="T33" s="18"/>
      <c r="U33" s="18"/>
      <c r="V33" s="18"/>
      <c r="W33" s="18"/>
      <c r="X33" s="19">
        <f t="shared" si="20"/>
        <v>0</v>
      </c>
      <c r="Y33" s="18"/>
      <c r="Z33" s="18"/>
      <c r="AA33" s="18"/>
      <c r="AB33" s="18"/>
      <c r="AC33" s="19">
        <f t="shared" si="21"/>
        <v>0</v>
      </c>
      <c r="AD33" s="18"/>
      <c r="AE33" s="18"/>
      <c r="AF33" s="18"/>
      <c r="AG33" s="18"/>
      <c r="AH33" s="19">
        <f t="shared" si="22"/>
        <v>0</v>
      </c>
      <c r="AI33" s="18"/>
      <c r="AJ33" s="18"/>
      <c r="AK33" s="18"/>
      <c r="AL33" s="18"/>
      <c r="AM33" s="19">
        <f t="shared" si="23"/>
        <v>0</v>
      </c>
      <c r="AN33" s="13"/>
      <c r="AO33" s="13"/>
      <c r="AP33" s="13"/>
      <c r="AQ33" s="13"/>
      <c r="AR33" s="13"/>
      <c r="AS33" s="13"/>
      <c r="AT33" s="14">
        <f t="shared" si="29"/>
        <v>0</v>
      </c>
      <c r="AU33" s="13">
        <v>0</v>
      </c>
      <c r="AV33" s="13">
        <v>-0.76900000000000002</v>
      </c>
      <c r="AW33" s="13">
        <v>0</v>
      </c>
      <c r="AX33" s="13">
        <v>0</v>
      </c>
      <c r="AY33" s="13">
        <v>0</v>
      </c>
      <c r="AZ33" s="13">
        <v>0</v>
      </c>
      <c r="BA33" s="14">
        <f t="shared" si="25"/>
        <v>-0.76900000000000002</v>
      </c>
      <c r="BB33" s="4"/>
      <c r="BC33" s="4"/>
      <c r="BD33" s="4"/>
      <c r="BE33" s="4"/>
      <c r="BF33" s="4"/>
      <c r="BG33" s="4"/>
      <c r="BH33" s="14">
        <f t="shared" si="26"/>
        <v>0</v>
      </c>
      <c r="BI33" s="4"/>
      <c r="BJ33" s="4"/>
      <c r="BK33" s="4"/>
      <c r="BL33" s="4"/>
      <c r="BM33" s="4"/>
      <c r="BN33" s="36">
        <f t="shared" si="27"/>
        <v>0</v>
      </c>
      <c r="BO33" s="4"/>
      <c r="BP33" s="4"/>
      <c r="BQ33" s="4"/>
      <c r="BR33" s="4"/>
      <c r="BS33" s="4"/>
      <c r="BT33" s="36">
        <f t="shared" si="28"/>
        <v>0</v>
      </c>
    </row>
    <row r="34" spans="1:72" s="173" customFormat="1" ht="23.25">
      <c r="A34" s="20" t="s">
        <v>33</v>
      </c>
      <c r="B34" s="34" t="s">
        <v>49</v>
      </c>
      <c r="C34" s="13" t="s">
        <v>270</v>
      </c>
      <c r="D34" s="13" t="s">
        <v>429</v>
      </c>
      <c r="E34" s="185">
        <f t="shared" si="17"/>
        <v>3.0700000000000003</v>
      </c>
      <c r="F34" s="259" t="s">
        <v>259</v>
      </c>
      <c r="G34" s="232" t="s">
        <v>501</v>
      </c>
      <c r="H34" s="21" t="s">
        <v>28</v>
      </c>
      <c r="I34" s="21">
        <v>3</v>
      </c>
      <c r="J34" s="18"/>
      <c r="K34" s="18"/>
      <c r="L34" s="18"/>
      <c r="M34" s="18"/>
      <c r="N34" s="19">
        <f t="shared" si="18"/>
        <v>0</v>
      </c>
      <c r="O34" s="18"/>
      <c r="P34" s="18"/>
      <c r="Q34" s="18"/>
      <c r="R34" s="18"/>
      <c r="S34" s="19">
        <f t="shared" si="19"/>
        <v>0</v>
      </c>
      <c r="T34" s="18"/>
      <c r="U34" s="18"/>
      <c r="V34" s="18"/>
      <c r="W34" s="18"/>
      <c r="X34" s="19">
        <f t="shared" si="20"/>
        <v>0</v>
      </c>
      <c r="Y34" s="18"/>
      <c r="Z34" s="18"/>
      <c r="AA34" s="18"/>
      <c r="AB34" s="18"/>
      <c r="AC34" s="19">
        <f t="shared" si="21"/>
        <v>0</v>
      </c>
      <c r="AD34" s="18"/>
      <c r="AE34" s="18"/>
      <c r="AF34" s="18"/>
      <c r="AG34" s="18"/>
      <c r="AH34" s="19">
        <f t="shared" si="22"/>
        <v>0</v>
      </c>
      <c r="AI34" s="18"/>
      <c r="AJ34" s="18"/>
      <c r="AK34" s="18"/>
      <c r="AL34" s="18"/>
      <c r="AM34" s="19">
        <f t="shared" si="23"/>
        <v>0</v>
      </c>
      <c r="AN34" s="13"/>
      <c r="AO34" s="13"/>
      <c r="AP34" s="13"/>
      <c r="AQ34" s="13"/>
      <c r="AR34" s="13"/>
      <c r="AS34" s="13"/>
      <c r="AT34" s="14">
        <f t="shared" si="29"/>
        <v>0</v>
      </c>
      <c r="AU34" s="13"/>
      <c r="AV34" s="13"/>
      <c r="AW34" s="13"/>
      <c r="AX34" s="13"/>
      <c r="AY34" s="13"/>
      <c r="AZ34" s="13"/>
      <c r="BA34" s="14">
        <f t="shared" si="25"/>
        <v>0</v>
      </c>
      <c r="BB34" s="13">
        <v>0</v>
      </c>
      <c r="BC34" s="13">
        <v>0.01</v>
      </c>
      <c r="BD34" s="13">
        <v>1E-3</v>
      </c>
      <c r="BE34" s="13">
        <v>1E-3</v>
      </c>
      <c r="BF34" s="13">
        <v>0.71599999999999997</v>
      </c>
      <c r="BG34" s="13">
        <v>2.3420000000000001</v>
      </c>
      <c r="BH34" s="14">
        <f t="shared" ref="BH34" si="31">+SUM(BB34:BG34)</f>
        <v>3.0700000000000003</v>
      </c>
      <c r="BI34" s="4"/>
      <c r="BJ34" s="4"/>
      <c r="BK34" s="4"/>
      <c r="BL34" s="4"/>
      <c r="BM34" s="4"/>
      <c r="BN34" s="36">
        <f t="shared" si="27"/>
        <v>0</v>
      </c>
      <c r="BO34" s="4"/>
      <c r="BP34" s="4"/>
      <c r="BQ34" s="4"/>
      <c r="BR34" s="4"/>
      <c r="BS34" s="4"/>
      <c r="BT34" s="36">
        <f t="shared" si="28"/>
        <v>0</v>
      </c>
    </row>
    <row r="35" spans="1:72" s="173" customFormat="1">
      <c r="A35" s="20" t="s">
        <v>35</v>
      </c>
      <c r="B35" s="34" t="s">
        <v>50</v>
      </c>
      <c r="C35" s="13" t="s">
        <v>271</v>
      </c>
      <c r="D35" s="13" t="s">
        <v>278</v>
      </c>
      <c r="E35" s="185">
        <f t="shared" si="17"/>
        <v>3.9540000000000002</v>
      </c>
      <c r="F35" s="259" t="s">
        <v>259</v>
      </c>
      <c r="G35" s="232" t="s">
        <v>536</v>
      </c>
      <c r="H35" s="21" t="s">
        <v>28</v>
      </c>
      <c r="I35" s="21">
        <v>3</v>
      </c>
      <c r="J35" s="18"/>
      <c r="K35" s="18"/>
      <c r="L35" s="18"/>
      <c r="M35" s="18"/>
      <c r="N35" s="19">
        <f t="shared" si="18"/>
        <v>0</v>
      </c>
      <c r="O35" s="18"/>
      <c r="P35" s="18"/>
      <c r="Q35" s="18"/>
      <c r="R35" s="18"/>
      <c r="S35" s="19">
        <f t="shared" si="19"/>
        <v>0</v>
      </c>
      <c r="T35" s="18"/>
      <c r="U35" s="18"/>
      <c r="V35" s="18"/>
      <c r="W35" s="18"/>
      <c r="X35" s="19">
        <f t="shared" si="20"/>
        <v>0</v>
      </c>
      <c r="Y35" s="18"/>
      <c r="Z35" s="18"/>
      <c r="AA35" s="18"/>
      <c r="AB35" s="18"/>
      <c r="AC35" s="19">
        <f t="shared" si="21"/>
        <v>0</v>
      </c>
      <c r="AD35" s="18"/>
      <c r="AE35" s="18"/>
      <c r="AF35" s="18"/>
      <c r="AG35" s="18"/>
      <c r="AH35" s="19">
        <f t="shared" si="22"/>
        <v>0</v>
      </c>
      <c r="AI35" s="18"/>
      <c r="AJ35" s="18"/>
      <c r="AK35" s="18"/>
      <c r="AL35" s="18"/>
      <c r="AM35" s="19">
        <f t="shared" si="23"/>
        <v>0</v>
      </c>
      <c r="AN35" s="13"/>
      <c r="AO35" s="13"/>
      <c r="AP35" s="13"/>
      <c r="AQ35" s="13"/>
      <c r="AR35" s="13"/>
      <c r="AS35" s="13"/>
      <c r="AT35" s="14">
        <f t="shared" si="29"/>
        <v>0</v>
      </c>
      <c r="AU35" s="13"/>
      <c r="AV35" s="13"/>
      <c r="AW35" s="13"/>
      <c r="AX35" s="13"/>
      <c r="AY35" s="13"/>
      <c r="AZ35" s="13"/>
      <c r="BA35" s="14">
        <f t="shared" si="25"/>
        <v>0</v>
      </c>
      <c r="BB35" s="13">
        <v>0</v>
      </c>
      <c r="BC35" s="13">
        <v>0.23400000000000001</v>
      </c>
      <c r="BD35" s="13">
        <v>1.7999999999999999E-2</v>
      </c>
      <c r="BE35" s="13">
        <v>1.0999999999999999E-2</v>
      </c>
      <c r="BF35" s="13">
        <v>1.909</v>
      </c>
      <c r="BG35" s="13">
        <v>1.782</v>
      </c>
      <c r="BH35" s="14">
        <f t="shared" si="26"/>
        <v>3.9540000000000002</v>
      </c>
      <c r="BI35" s="4"/>
      <c r="BJ35" s="4"/>
      <c r="BK35" s="4"/>
      <c r="BL35" s="4"/>
      <c r="BM35" s="4"/>
      <c r="BN35" s="36">
        <f t="shared" si="27"/>
        <v>0</v>
      </c>
      <c r="BO35" s="4"/>
      <c r="BP35" s="4"/>
      <c r="BQ35" s="4"/>
      <c r="BR35" s="4"/>
      <c r="BS35" s="4"/>
      <c r="BT35" s="36">
        <f t="shared" si="28"/>
        <v>0</v>
      </c>
    </row>
    <row r="36" spans="1:72" s="173" customFormat="1">
      <c r="A36" s="20" t="s">
        <v>37</v>
      </c>
      <c r="B36" s="34" t="s">
        <v>51</v>
      </c>
      <c r="C36" s="13" t="s">
        <v>272</v>
      </c>
      <c r="D36" s="13" t="s">
        <v>278</v>
      </c>
      <c r="E36" s="185">
        <f t="shared" si="17"/>
        <v>0.27</v>
      </c>
      <c r="F36" s="259" t="s">
        <v>260</v>
      </c>
      <c r="G36" s="232" t="s">
        <v>502</v>
      </c>
      <c r="H36" s="21" t="s">
        <v>28</v>
      </c>
      <c r="I36" s="21">
        <v>3</v>
      </c>
      <c r="J36" s="18"/>
      <c r="K36" s="18"/>
      <c r="L36" s="18"/>
      <c r="M36" s="18"/>
      <c r="N36" s="19">
        <f t="shared" si="18"/>
        <v>0</v>
      </c>
      <c r="O36" s="18"/>
      <c r="P36" s="18"/>
      <c r="Q36" s="18"/>
      <c r="R36" s="18"/>
      <c r="S36" s="19">
        <f t="shared" si="19"/>
        <v>0</v>
      </c>
      <c r="T36" s="18"/>
      <c r="U36" s="18"/>
      <c r="V36" s="18"/>
      <c r="W36" s="18"/>
      <c r="X36" s="19">
        <f t="shared" si="20"/>
        <v>0</v>
      </c>
      <c r="Y36" s="18"/>
      <c r="Z36" s="18"/>
      <c r="AA36" s="18"/>
      <c r="AB36" s="18"/>
      <c r="AC36" s="19">
        <f t="shared" si="21"/>
        <v>0</v>
      </c>
      <c r="AD36" s="18"/>
      <c r="AE36" s="18"/>
      <c r="AF36" s="18"/>
      <c r="AG36" s="18"/>
      <c r="AH36" s="19">
        <f t="shared" si="22"/>
        <v>0</v>
      </c>
      <c r="AI36" s="18"/>
      <c r="AJ36" s="18"/>
      <c r="AK36" s="18"/>
      <c r="AL36" s="18"/>
      <c r="AM36" s="19">
        <f t="shared" si="23"/>
        <v>0</v>
      </c>
      <c r="AN36" s="13"/>
      <c r="AO36" s="13"/>
      <c r="AP36" s="13"/>
      <c r="AQ36" s="13"/>
      <c r="AR36" s="13"/>
      <c r="AS36" s="13"/>
      <c r="AT36" s="14">
        <f t="shared" si="29"/>
        <v>0</v>
      </c>
      <c r="AU36" s="13"/>
      <c r="AV36" s="13"/>
      <c r="AW36" s="13"/>
      <c r="AX36" s="13"/>
      <c r="AY36" s="13"/>
      <c r="AZ36" s="13"/>
      <c r="BA36" s="14">
        <f t="shared" si="25"/>
        <v>0</v>
      </c>
      <c r="BB36" s="13">
        <v>0</v>
      </c>
      <c r="BC36" s="13">
        <v>7.0000000000000001E-3</v>
      </c>
      <c r="BD36" s="13">
        <v>7.0000000000000001E-3</v>
      </c>
      <c r="BE36" s="13">
        <v>1E-3</v>
      </c>
      <c r="BF36" s="13">
        <v>3.2000000000000001E-2</v>
      </c>
      <c r="BG36" s="13">
        <v>0.223</v>
      </c>
      <c r="BH36" s="14">
        <f t="shared" si="26"/>
        <v>0.27</v>
      </c>
      <c r="BI36" s="4"/>
      <c r="BJ36" s="4"/>
      <c r="BK36" s="4"/>
      <c r="BL36" s="4"/>
      <c r="BM36" s="4"/>
      <c r="BN36" s="36">
        <f t="shared" si="27"/>
        <v>0</v>
      </c>
      <c r="BO36" s="4"/>
      <c r="BP36" s="4"/>
      <c r="BQ36" s="4"/>
      <c r="BR36" s="4"/>
      <c r="BS36" s="4"/>
      <c r="BT36" s="36">
        <f t="shared" si="28"/>
        <v>0</v>
      </c>
    </row>
    <row r="37" spans="1:72" s="173" customFormat="1">
      <c r="A37" s="20" t="s">
        <v>52</v>
      </c>
      <c r="B37" s="34" t="s">
        <v>53</v>
      </c>
      <c r="C37" s="13" t="s">
        <v>273</v>
      </c>
      <c r="D37" s="13" t="s">
        <v>430</v>
      </c>
      <c r="E37" s="185">
        <f t="shared" si="17"/>
        <v>9.1429999999999989</v>
      </c>
      <c r="F37" s="259" t="s">
        <v>260</v>
      </c>
      <c r="G37" s="232" t="s">
        <v>502</v>
      </c>
      <c r="H37" s="21" t="s">
        <v>28</v>
      </c>
      <c r="I37" s="21">
        <v>3</v>
      </c>
      <c r="J37" s="18"/>
      <c r="K37" s="18"/>
      <c r="L37" s="18"/>
      <c r="M37" s="18"/>
      <c r="N37" s="19">
        <f t="shared" si="18"/>
        <v>0</v>
      </c>
      <c r="O37" s="18"/>
      <c r="P37" s="18"/>
      <c r="Q37" s="18"/>
      <c r="R37" s="18"/>
      <c r="S37" s="19">
        <f t="shared" si="19"/>
        <v>0</v>
      </c>
      <c r="T37" s="18"/>
      <c r="U37" s="18"/>
      <c r="V37" s="18"/>
      <c r="W37" s="18"/>
      <c r="X37" s="19">
        <f t="shared" si="20"/>
        <v>0</v>
      </c>
      <c r="Y37" s="18"/>
      <c r="Z37" s="18"/>
      <c r="AA37" s="18"/>
      <c r="AB37" s="18"/>
      <c r="AC37" s="19">
        <f t="shared" si="21"/>
        <v>0</v>
      </c>
      <c r="AD37" s="18"/>
      <c r="AE37" s="18"/>
      <c r="AF37" s="18"/>
      <c r="AG37" s="18"/>
      <c r="AH37" s="19">
        <f t="shared" si="22"/>
        <v>0</v>
      </c>
      <c r="AI37" s="18"/>
      <c r="AJ37" s="18"/>
      <c r="AK37" s="18"/>
      <c r="AL37" s="18"/>
      <c r="AM37" s="19">
        <f t="shared" si="23"/>
        <v>0</v>
      </c>
      <c r="AN37" s="13"/>
      <c r="AO37" s="13"/>
      <c r="AP37" s="13"/>
      <c r="AQ37" s="13"/>
      <c r="AR37" s="13"/>
      <c r="AS37" s="13"/>
      <c r="AT37" s="14">
        <f t="shared" si="29"/>
        <v>0</v>
      </c>
      <c r="AU37" s="13"/>
      <c r="AV37" s="13"/>
      <c r="AW37" s="13"/>
      <c r="AX37" s="13"/>
      <c r="AY37" s="13"/>
      <c r="AZ37" s="13"/>
      <c r="BA37" s="14">
        <f t="shared" si="25"/>
        <v>0</v>
      </c>
      <c r="BB37" s="13"/>
      <c r="BC37" s="13"/>
      <c r="BD37" s="13"/>
      <c r="BE37" s="13"/>
      <c r="BF37" s="13"/>
      <c r="BG37" s="13"/>
      <c r="BH37" s="14">
        <f t="shared" si="26"/>
        <v>0</v>
      </c>
      <c r="BI37" s="4">
        <v>0.50900000000000001</v>
      </c>
      <c r="BJ37" s="4">
        <v>0.32400000000000001</v>
      </c>
      <c r="BK37" s="4">
        <v>1.7000000000000001E-2</v>
      </c>
      <c r="BL37" s="4">
        <v>1.9330000000000001</v>
      </c>
      <c r="BM37" s="4">
        <v>6.3599999999999994</v>
      </c>
      <c r="BN37" s="36">
        <f t="shared" si="27"/>
        <v>9.1429999999999989</v>
      </c>
      <c r="BO37" s="4"/>
      <c r="BP37" s="4"/>
      <c r="BQ37" s="4"/>
      <c r="BR37" s="4"/>
      <c r="BS37" s="4"/>
      <c r="BT37" s="36">
        <f t="shared" si="28"/>
        <v>0</v>
      </c>
    </row>
    <row r="38" spans="1:72" s="173" customFormat="1" ht="23.25">
      <c r="A38" s="20" t="s">
        <v>54</v>
      </c>
      <c r="B38" s="34" t="s">
        <v>55</v>
      </c>
      <c r="C38" s="13" t="s">
        <v>274</v>
      </c>
      <c r="D38" s="13" t="s">
        <v>431</v>
      </c>
      <c r="E38" s="185">
        <f t="shared" si="17"/>
        <v>2.7469999999999999</v>
      </c>
      <c r="F38" s="259" t="s">
        <v>259</v>
      </c>
      <c r="G38" s="232" t="s">
        <v>501</v>
      </c>
      <c r="H38" s="21" t="s">
        <v>28</v>
      </c>
      <c r="I38" s="21">
        <v>3</v>
      </c>
      <c r="J38" s="18"/>
      <c r="K38" s="18"/>
      <c r="L38" s="18"/>
      <c r="M38" s="18"/>
      <c r="N38" s="19">
        <f t="shared" si="18"/>
        <v>0</v>
      </c>
      <c r="O38" s="18"/>
      <c r="P38" s="18"/>
      <c r="Q38" s="18"/>
      <c r="R38" s="18"/>
      <c r="S38" s="19">
        <f t="shared" si="19"/>
        <v>0</v>
      </c>
      <c r="T38" s="18"/>
      <c r="U38" s="18"/>
      <c r="V38" s="18"/>
      <c r="W38" s="18"/>
      <c r="X38" s="19">
        <f t="shared" si="20"/>
        <v>0</v>
      </c>
      <c r="Y38" s="18"/>
      <c r="Z38" s="18"/>
      <c r="AA38" s="18"/>
      <c r="AB38" s="18"/>
      <c r="AC38" s="19">
        <f t="shared" si="21"/>
        <v>0</v>
      </c>
      <c r="AD38" s="18"/>
      <c r="AE38" s="18"/>
      <c r="AF38" s="18"/>
      <c r="AG38" s="18"/>
      <c r="AH38" s="19">
        <f t="shared" si="22"/>
        <v>0</v>
      </c>
      <c r="AI38" s="18"/>
      <c r="AJ38" s="18"/>
      <c r="AK38" s="18"/>
      <c r="AL38" s="18"/>
      <c r="AM38" s="19">
        <f t="shared" si="23"/>
        <v>0</v>
      </c>
      <c r="AN38" s="13"/>
      <c r="AO38" s="13"/>
      <c r="AP38" s="13"/>
      <c r="AQ38" s="13"/>
      <c r="AR38" s="13"/>
      <c r="AS38" s="13"/>
      <c r="AT38" s="14">
        <f t="shared" si="29"/>
        <v>0</v>
      </c>
      <c r="AU38" s="13"/>
      <c r="AV38" s="13"/>
      <c r="AW38" s="13"/>
      <c r="AX38" s="13"/>
      <c r="AY38" s="13"/>
      <c r="AZ38" s="13"/>
      <c r="BA38" s="14">
        <f t="shared" si="25"/>
        <v>0</v>
      </c>
      <c r="BB38" s="13"/>
      <c r="BC38" s="13"/>
      <c r="BD38" s="13"/>
      <c r="BE38" s="13"/>
      <c r="BF38" s="13"/>
      <c r="BG38" s="13"/>
      <c r="BH38" s="14">
        <f t="shared" si="26"/>
        <v>0</v>
      </c>
      <c r="BI38" s="4">
        <v>6.9000000000000006E-2</v>
      </c>
      <c r="BJ38" s="4">
        <v>3.5999999999999997E-2</v>
      </c>
      <c r="BK38" s="4">
        <v>8.0000000000000002E-3</v>
      </c>
      <c r="BL38" s="4">
        <v>0.86</v>
      </c>
      <c r="BM38" s="4">
        <v>1.774</v>
      </c>
      <c r="BN38" s="36">
        <f t="shared" si="27"/>
        <v>2.7469999999999999</v>
      </c>
      <c r="BO38" s="4"/>
      <c r="BP38" s="4"/>
      <c r="BQ38" s="4"/>
      <c r="BR38" s="4"/>
      <c r="BS38" s="4"/>
      <c r="BT38" s="36">
        <f t="shared" si="28"/>
        <v>0</v>
      </c>
    </row>
    <row r="39" spans="1:72" s="173" customFormat="1" ht="23.25">
      <c r="A39" s="20" t="s">
        <v>56</v>
      </c>
      <c r="B39" s="34" t="s">
        <v>57</v>
      </c>
      <c r="C39" s="13" t="s">
        <v>275</v>
      </c>
      <c r="D39" s="13" t="s">
        <v>432</v>
      </c>
      <c r="E39" s="185">
        <f t="shared" si="17"/>
        <v>1.994</v>
      </c>
      <c r="F39" s="259" t="s">
        <v>259</v>
      </c>
      <c r="G39" s="232" t="s">
        <v>501</v>
      </c>
      <c r="H39" s="21" t="s">
        <v>28</v>
      </c>
      <c r="I39" s="21">
        <v>3</v>
      </c>
      <c r="J39" s="18"/>
      <c r="K39" s="18"/>
      <c r="L39" s="18"/>
      <c r="M39" s="18"/>
      <c r="N39" s="19">
        <f t="shared" si="18"/>
        <v>0</v>
      </c>
      <c r="O39" s="18"/>
      <c r="P39" s="18"/>
      <c r="Q39" s="18"/>
      <c r="R39" s="18"/>
      <c r="S39" s="19">
        <f t="shared" si="19"/>
        <v>0</v>
      </c>
      <c r="T39" s="18"/>
      <c r="U39" s="18"/>
      <c r="V39" s="18"/>
      <c r="W39" s="18"/>
      <c r="X39" s="19">
        <f t="shared" si="20"/>
        <v>0</v>
      </c>
      <c r="Y39" s="18"/>
      <c r="Z39" s="18"/>
      <c r="AA39" s="18"/>
      <c r="AB39" s="18"/>
      <c r="AC39" s="19">
        <f t="shared" si="21"/>
        <v>0</v>
      </c>
      <c r="AD39" s="18"/>
      <c r="AE39" s="18"/>
      <c r="AF39" s="18"/>
      <c r="AG39" s="18"/>
      <c r="AH39" s="19">
        <f t="shared" si="22"/>
        <v>0</v>
      </c>
      <c r="AI39" s="18"/>
      <c r="AJ39" s="18"/>
      <c r="AK39" s="18"/>
      <c r="AL39" s="18"/>
      <c r="AM39" s="19">
        <f t="shared" si="23"/>
        <v>0</v>
      </c>
      <c r="AN39" s="13"/>
      <c r="AO39" s="13"/>
      <c r="AP39" s="13"/>
      <c r="AQ39" s="13"/>
      <c r="AR39" s="13"/>
      <c r="AS39" s="13"/>
      <c r="AT39" s="14">
        <f t="shared" si="29"/>
        <v>0</v>
      </c>
      <c r="AU39" s="13"/>
      <c r="AV39" s="13"/>
      <c r="AW39" s="13"/>
      <c r="AX39" s="13"/>
      <c r="AY39" s="13"/>
      <c r="AZ39" s="13"/>
      <c r="BA39" s="14">
        <f t="shared" si="25"/>
        <v>0</v>
      </c>
      <c r="BB39" s="13"/>
      <c r="BC39" s="13"/>
      <c r="BD39" s="13"/>
      <c r="BE39" s="13"/>
      <c r="BF39" s="13"/>
      <c r="BG39" s="13"/>
      <c r="BH39" s="14">
        <f t="shared" si="26"/>
        <v>0</v>
      </c>
      <c r="BI39" s="4">
        <v>4.4999999999999998E-2</v>
      </c>
      <c r="BJ39" s="4">
        <v>6.6000000000000003E-2</v>
      </c>
      <c r="BK39" s="4">
        <v>0</v>
      </c>
      <c r="BL39" s="4">
        <v>0.371</v>
      </c>
      <c r="BM39" s="4">
        <v>1.512</v>
      </c>
      <c r="BN39" s="36">
        <f t="shared" si="27"/>
        <v>1.994</v>
      </c>
      <c r="BO39" s="4"/>
      <c r="BP39" s="4"/>
      <c r="BQ39" s="4"/>
      <c r="BR39" s="4"/>
      <c r="BS39" s="4"/>
      <c r="BT39" s="36">
        <f t="shared" si="28"/>
        <v>0</v>
      </c>
    </row>
    <row r="40" spans="1:72" s="173" customFormat="1">
      <c r="A40" s="20" t="s">
        <v>58</v>
      </c>
      <c r="B40" s="34" t="s">
        <v>59</v>
      </c>
      <c r="C40" s="13" t="s">
        <v>276</v>
      </c>
      <c r="D40" s="34" t="s">
        <v>291</v>
      </c>
      <c r="E40" s="185">
        <f t="shared" si="17"/>
        <v>3.8489999999999998</v>
      </c>
      <c r="F40" s="259" t="s">
        <v>259</v>
      </c>
      <c r="G40" s="232" t="s">
        <v>536</v>
      </c>
      <c r="H40" s="21" t="s">
        <v>28</v>
      </c>
      <c r="I40" s="21">
        <v>3</v>
      </c>
      <c r="J40" s="18"/>
      <c r="K40" s="18"/>
      <c r="L40" s="18"/>
      <c r="M40" s="18"/>
      <c r="N40" s="19">
        <f t="shared" si="18"/>
        <v>0</v>
      </c>
      <c r="O40" s="18"/>
      <c r="P40" s="18"/>
      <c r="Q40" s="18"/>
      <c r="R40" s="18"/>
      <c r="S40" s="19">
        <f t="shared" si="19"/>
        <v>0</v>
      </c>
      <c r="T40" s="18"/>
      <c r="U40" s="18"/>
      <c r="V40" s="18"/>
      <c r="W40" s="18"/>
      <c r="X40" s="19">
        <f t="shared" si="20"/>
        <v>0</v>
      </c>
      <c r="Y40" s="18"/>
      <c r="Z40" s="18"/>
      <c r="AA40" s="18"/>
      <c r="AB40" s="18"/>
      <c r="AC40" s="19">
        <f t="shared" si="21"/>
        <v>0</v>
      </c>
      <c r="AD40" s="18"/>
      <c r="AE40" s="18"/>
      <c r="AF40" s="18"/>
      <c r="AG40" s="18"/>
      <c r="AH40" s="19">
        <f t="shared" si="22"/>
        <v>0</v>
      </c>
      <c r="AI40" s="18"/>
      <c r="AJ40" s="18"/>
      <c r="AK40" s="18"/>
      <c r="AL40" s="18"/>
      <c r="AM40" s="19">
        <f t="shared" si="23"/>
        <v>0</v>
      </c>
      <c r="AN40" s="13"/>
      <c r="AO40" s="13"/>
      <c r="AP40" s="13"/>
      <c r="AQ40" s="13"/>
      <c r="AR40" s="13"/>
      <c r="AS40" s="13"/>
      <c r="AT40" s="14">
        <f t="shared" si="29"/>
        <v>0</v>
      </c>
      <c r="AU40" s="13"/>
      <c r="AV40" s="13"/>
      <c r="AW40" s="13"/>
      <c r="AX40" s="13"/>
      <c r="AY40" s="13"/>
      <c r="AZ40" s="13"/>
      <c r="BA40" s="14">
        <f t="shared" si="25"/>
        <v>0</v>
      </c>
      <c r="BB40" s="13"/>
      <c r="BC40" s="13"/>
      <c r="BD40" s="13"/>
      <c r="BE40" s="13"/>
      <c r="BF40" s="13"/>
      <c r="BG40" s="13"/>
      <c r="BH40" s="14">
        <f t="shared" si="26"/>
        <v>0</v>
      </c>
      <c r="BI40" s="4">
        <v>0.192</v>
      </c>
      <c r="BJ40" s="4">
        <v>7.0000000000000001E-3</v>
      </c>
      <c r="BK40" s="4">
        <v>2E-3</v>
      </c>
      <c r="BL40" s="4">
        <v>3.1829999999999998</v>
      </c>
      <c r="BM40" s="4">
        <v>0.46500000000000002</v>
      </c>
      <c r="BN40" s="36">
        <f t="shared" si="27"/>
        <v>3.8489999999999998</v>
      </c>
      <c r="BO40" s="4"/>
      <c r="BP40" s="4"/>
      <c r="BQ40" s="4"/>
      <c r="BR40" s="4"/>
      <c r="BS40" s="4"/>
      <c r="BT40" s="36">
        <f t="shared" si="28"/>
        <v>0</v>
      </c>
    </row>
    <row r="41" spans="1:72" s="173" customFormat="1">
      <c r="A41" s="20" t="s">
        <v>52</v>
      </c>
      <c r="B41" s="34" t="s">
        <v>53</v>
      </c>
      <c r="C41" s="13"/>
      <c r="D41" s="34" t="s">
        <v>588</v>
      </c>
      <c r="E41" s="185">
        <f t="shared" si="17"/>
        <v>0.76100000000000001</v>
      </c>
      <c r="F41" s="259" t="s">
        <v>260</v>
      </c>
      <c r="G41" s="232" t="s">
        <v>502</v>
      </c>
      <c r="H41" s="21" t="s">
        <v>28</v>
      </c>
      <c r="I41" s="21">
        <v>3</v>
      </c>
      <c r="J41" s="18"/>
      <c r="K41" s="18"/>
      <c r="L41" s="18"/>
      <c r="M41" s="18"/>
      <c r="N41" s="19">
        <f t="shared" ref="N41" si="32">SUM(J41:M41)</f>
        <v>0</v>
      </c>
      <c r="O41" s="18"/>
      <c r="P41" s="18"/>
      <c r="Q41" s="18"/>
      <c r="R41" s="18"/>
      <c r="S41" s="19">
        <f t="shared" ref="S41" si="33">SUM(O41:R41)</f>
        <v>0</v>
      </c>
      <c r="T41" s="18"/>
      <c r="U41" s="18"/>
      <c r="V41" s="18"/>
      <c r="W41" s="18"/>
      <c r="X41" s="19">
        <f t="shared" ref="X41" si="34">SUM(T41:W41)</f>
        <v>0</v>
      </c>
      <c r="Y41" s="18"/>
      <c r="Z41" s="18"/>
      <c r="AA41" s="18"/>
      <c r="AB41" s="18"/>
      <c r="AC41" s="19">
        <f t="shared" ref="AC41" si="35">SUM(Y41:AB41)</f>
        <v>0</v>
      </c>
      <c r="AD41" s="18"/>
      <c r="AE41" s="18"/>
      <c r="AF41" s="18"/>
      <c r="AG41" s="18"/>
      <c r="AH41" s="19">
        <f t="shared" ref="AH41" si="36">SUM(AD41:AG41)</f>
        <v>0</v>
      </c>
      <c r="AI41" s="18"/>
      <c r="AJ41" s="18"/>
      <c r="AK41" s="18"/>
      <c r="AL41" s="18"/>
      <c r="AM41" s="19">
        <f t="shared" ref="AM41" si="37">SUM(AI41:AL41)</f>
        <v>0</v>
      </c>
      <c r="AN41" s="13"/>
      <c r="AO41" s="13"/>
      <c r="AP41" s="13"/>
      <c r="AQ41" s="13"/>
      <c r="AR41" s="13"/>
      <c r="AS41" s="13"/>
      <c r="AT41" s="14">
        <f t="shared" ref="AT41" si="38">+SUM(AN41:AS41)</f>
        <v>0</v>
      </c>
      <c r="AU41" s="13"/>
      <c r="AV41" s="13"/>
      <c r="AW41" s="13"/>
      <c r="AX41" s="13"/>
      <c r="AY41" s="13"/>
      <c r="AZ41" s="13"/>
      <c r="BA41" s="14">
        <f t="shared" ref="BA41" si="39">+SUM(AU41:AZ41)</f>
        <v>0</v>
      </c>
      <c r="BB41" s="13"/>
      <c r="BC41" s="13"/>
      <c r="BD41" s="13"/>
      <c r="BE41" s="13"/>
      <c r="BF41" s="13"/>
      <c r="BG41" s="13"/>
      <c r="BH41" s="14">
        <f t="shared" ref="BH41" si="40">+SUM(BB41:BG41)</f>
        <v>0</v>
      </c>
      <c r="BI41" s="4"/>
      <c r="BJ41" s="4"/>
      <c r="BK41" s="4"/>
      <c r="BL41" s="4"/>
      <c r="BM41" s="4"/>
      <c r="BN41" s="36">
        <f t="shared" ref="BN41" si="41">SUM(BI41:BM41)</f>
        <v>0</v>
      </c>
      <c r="BO41" s="4">
        <v>0</v>
      </c>
      <c r="BP41" s="4">
        <v>0</v>
      </c>
      <c r="BQ41" s="4">
        <v>0</v>
      </c>
      <c r="BR41" s="4">
        <v>0</v>
      </c>
      <c r="BS41" s="4">
        <v>0.76100000000000001</v>
      </c>
      <c r="BT41" s="36">
        <f t="shared" ref="BT41" si="42">SUM(BO41:BS41)</f>
        <v>0.76100000000000001</v>
      </c>
    </row>
    <row r="42" spans="1:72" s="173" customFormat="1">
      <c r="A42" s="20" t="s">
        <v>54</v>
      </c>
      <c r="B42" s="34" t="s">
        <v>596</v>
      </c>
      <c r="C42" s="13"/>
      <c r="D42" s="34" t="s">
        <v>588</v>
      </c>
      <c r="E42" s="185">
        <f t="shared" si="17"/>
        <v>-1.8159999999999998</v>
      </c>
      <c r="F42" s="259" t="s">
        <v>259</v>
      </c>
      <c r="G42" s="232" t="s">
        <v>536</v>
      </c>
      <c r="H42" s="21" t="s">
        <v>28</v>
      </c>
      <c r="I42" s="21">
        <v>3</v>
      </c>
      <c r="J42" s="18"/>
      <c r="K42" s="18"/>
      <c r="L42" s="18"/>
      <c r="M42" s="18"/>
      <c r="N42" s="19">
        <f t="shared" si="18"/>
        <v>0</v>
      </c>
      <c r="O42" s="18"/>
      <c r="P42" s="18"/>
      <c r="Q42" s="18"/>
      <c r="R42" s="18"/>
      <c r="S42" s="19">
        <f t="shared" si="19"/>
        <v>0</v>
      </c>
      <c r="T42" s="18"/>
      <c r="U42" s="18"/>
      <c r="V42" s="18"/>
      <c r="W42" s="18"/>
      <c r="X42" s="19">
        <f t="shared" si="20"/>
        <v>0</v>
      </c>
      <c r="Y42" s="18"/>
      <c r="Z42" s="18"/>
      <c r="AA42" s="18"/>
      <c r="AB42" s="18"/>
      <c r="AC42" s="19">
        <f t="shared" si="21"/>
        <v>0</v>
      </c>
      <c r="AD42" s="18"/>
      <c r="AE42" s="18"/>
      <c r="AF42" s="18"/>
      <c r="AG42" s="18"/>
      <c r="AH42" s="19">
        <f t="shared" si="22"/>
        <v>0</v>
      </c>
      <c r="AI42" s="18"/>
      <c r="AJ42" s="18"/>
      <c r="AK42" s="18"/>
      <c r="AL42" s="18"/>
      <c r="AM42" s="19">
        <f t="shared" si="23"/>
        <v>0</v>
      </c>
      <c r="AN42" s="13"/>
      <c r="AO42" s="13"/>
      <c r="AP42" s="13"/>
      <c r="AQ42" s="13"/>
      <c r="AR42" s="13"/>
      <c r="AS42" s="13"/>
      <c r="AT42" s="14">
        <f t="shared" si="29"/>
        <v>0</v>
      </c>
      <c r="AU42" s="13"/>
      <c r="AV42" s="13"/>
      <c r="AW42" s="13"/>
      <c r="AX42" s="13"/>
      <c r="AY42" s="13"/>
      <c r="AZ42" s="13"/>
      <c r="BA42" s="14">
        <f t="shared" si="25"/>
        <v>0</v>
      </c>
      <c r="BB42" s="13"/>
      <c r="BC42" s="13"/>
      <c r="BD42" s="13"/>
      <c r="BE42" s="13"/>
      <c r="BF42" s="13"/>
      <c r="BG42" s="13"/>
      <c r="BH42" s="14">
        <f t="shared" si="26"/>
        <v>0</v>
      </c>
      <c r="BI42" s="4"/>
      <c r="BJ42" s="4"/>
      <c r="BK42" s="4"/>
      <c r="BL42" s="4"/>
      <c r="BM42" s="4"/>
      <c r="BN42" s="36">
        <f t="shared" si="27"/>
        <v>0</v>
      </c>
      <c r="BO42" s="4">
        <v>-0.107</v>
      </c>
      <c r="BP42" s="4">
        <v>-8.9999999999999993E-3</v>
      </c>
      <c r="BQ42" s="4">
        <v>-5.0000000000000001E-3</v>
      </c>
      <c r="BR42" s="4">
        <v>-0.877</v>
      </c>
      <c r="BS42" s="4">
        <v>-0.81799999999999995</v>
      </c>
      <c r="BT42" s="36">
        <f t="shared" si="28"/>
        <v>-1.8159999999999998</v>
      </c>
    </row>
    <row r="43" spans="1:72">
      <c r="A43" s="16"/>
      <c r="B43" s="97" t="s">
        <v>40</v>
      </c>
      <c r="C43" s="97"/>
      <c r="D43" s="97"/>
      <c r="E43" s="214"/>
      <c r="F43" s="185">
        <f>SUMIF(F26:F42, "=Yes", E26:E42)</f>
        <v>45.019999999999996</v>
      </c>
      <c r="G43" s="17"/>
      <c r="H43" s="17" t="s">
        <v>28</v>
      </c>
      <c r="I43" s="17">
        <v>3</v>
      </c>
      <c r="J43" s="5">
        <f t="shared" ref="J43:AO43" si="43">+SUM(J26:J42)</f>
        <v>0</v>
      </c>
      <c r="K43" s="5">
        <f t="shared" si="43"/>
        <v>0</v>
      </c>
      <c r="L43" s="5">
        <f t="shared" si="43"/>
        <v>0</v>
      </c>
      <c r="M43" s="5">
        <f t="shared" si="43"/>
        <v>0</v>
      </c>
      <c r="N43" s="5">
        <f t="shared" si="43"/>
        <v>0</v>
      </c>
      <c r="O43" s="5">
        <f t="shared" si="43"/>
        <v>3.012</v>
      </c>
      <c r="P43" s="5">
        <f t="shared" si="43"/>
        <v>3.012</v>
      </c>
      <c r="Q43" s="5">
        <f t="shared" si="43"/>
        <v>0</v>
      </c>
      <c r="R43" s="5">
        <f t="shared" si="43"/>
        <v>0</v>
      </c>
      <c r="S43" s="5">
        <f t="shared" si="43"/>
        <v>6.024</v>
      </c>
      <c r="T43" s="5">
        <f t="shared" si="43"/>
        <v>0</v>
      </c>
      <c r="U43" s="5">
        <f t="shared" si="43"/>
        <v>0</v>
      </c>
      <c r="V43" s="5">
        <f t="shared" si="43"/>
        <v>0</v>
      </c>
      <c r="W43" s="5">
        <f t="shared" si="43"/>
        <v>0</v>
      </c>
      <c r="X43" s="5">
        <f t="shared" si="43"/>
        <v>0</v>
      </c>
      <c r="Y43" s="5">
        <f t="shared" si="43"/>
        <v>0.48699999999999999</v>
      </c>
      <c r="Z43" s="5">
        <f t="shared" si="43"/>
        <v>2.4E-2</v>
      </c>
      <c r="AA43" s="5">
        <f t="shared" si="43"/>
        <v>2.355</v>
      </c>
      <c r="AB43" s="5">
        <f t="shared" si="43"/>
        <v>3.1509999999999998</v>
      </c>
      <c r="AC43" s="5">
        <f t="shared" si="43"/>
        <v>6.0169999999999995</v>
      </c>
      <c r="AD43" s="5">
        <f t="shared" si="43"/>
        <v>-2.0139999999999998</v>
      </c>
      <c r="AE43" s="5">
        <f t="shared" si="43"/>
        <v>-0.4</v>
      </c>
      <c r="AF43" s="5">
        <f t="shared" si="43"/>
        <v>-1.8</v>
      </c>
      <c r="AG43" s="5">
        <f t="shared" si="43"/>
        <v>-15.8</v>
      </c>
      <c r="AH43" s="5">
        <f t="shared" si="43"/>
        <v>-20.013999999999999</v>
      </c>
      <c r="AI43" s="5">
        <f t="shared" si="43"/>
        <v>-2.073</v>
      </c>
      <c r="AJ43" s="5">
        <f t="shared" si="43"/>
        <v>0</v>
      </c>
      <c r="AK43" s="5">
        <f t="shared" si="43"/>
        <v>0</v>
      </c>
      <c r="AL43" s="5">
        <f t="shared" si="43"/>
        <v>0</v>
      </c>
      <c r="AM43" s="5">
        <f t="shared" si="43"/>
        <v>-2.073</v>
      </c>
      <c r="AN43" s="5">
        <f t="shared" si="43"/>
        <v>0</v>
      </c>
      <c r="AO43" s="5">
        <f t="shared" si="43"/>
        <v>0</v>
      </c>
      <c r="AP43" s="5">
        <f t="shared" ref="AP43:BT43" si="44">+SUM(AP26:AP42)</f>
        <v>0</v>
      </c>
      <c r="AQ43" s="5">
        <f t="shared" si="44"/>
        <v>0</v>
      </c>
      <c r="AR43" s="5">
        <f t="shared" si="44"/>
        <v>0</v>
      </c>
      <c r="AS43" s="5">
        <f t="shared" si="44"/>
        <v>7.3120000000000003</v>
      </c>
      <c r="AT43" s="5">
        <f t="shared" si="44"/>
        <v>7.3120000000000003</v>
      </c>
      <c r="AU43" s="5">
        <f t="shared" si="44"/>
        <v>0</v>
      </c>
      <c r="AV43" s="5">
        <f t="shared" si="44"/>
        <v>-0.76900000000000002</v>
      </c>
      <c r="AW43" s="5">
        <f t="shared" si="44"/>
        <v>0</v>
      </c>
      <c r="AX43" s="5">
        <f t="shared" si="44"/>
        <v>0</v>
      </c>
      <c r="AY43" s="5">
        <f t="shared" si="44"/>
        <v>1.3</v>
      </c>
      <c r="AZ43" s="5">
        <f t="shared" si="44"/>
        <v>18.68</v>
      </c>
      <c r="BA43" s="5">
        <f t="shared" si="44"/>
        <v>19.211000000000002</v>
      </c>
      <c r="BB43" s="5">
        <f t="shared" si="44"/>
        <v>0</v>
      </c>
      <c r="BC43" s="5">
        <f t="shared" si="44"/>
        <v>0.251</v>
      </c>
      <c r="BD43" s="5">
        <f t="shared" si="44"/>
        <v>2.5999999999999999E-2</v>
      </c>
      <c r="BE43" s="5">
        <f t="shared" si="44"/>
        <v>1.3000000000000001E-2</v>
      </c>
      <c r="BF43" s="5">
        <f t="shared" si="44"/>
        <v>2.657</v>
      </c>
      <c r="BG43" s="5">
        <f t="shared" si="44"/>
        <v>4.3470000000000004</v>
      </c>
      <c r="BH43" s="5">
        <f t="shared" si="44"/>
        <v>7.2940000000000005</v>
      </c>
      <c r="BI43" s="5">
        <f t="shared" si="44"/>
        <v>0.81500000000000017</v>
      </c>
      <c r="BJ43" s="5">
        <f t="shared" si="44"/>
        <v>0.433</v>
      </c>
      <c r="BK43" s="5">
        <f t="shared" si="44"/>
        <v>2.7000000000000003E-2</v>
      </c>
      <c r="BL43" s="5">
        <f t="shared" si="44"/>
        <v>6.3469999999999995</v>
      </c>
      <c r="BM43" s="5">
        <f t="shared" si="44"/>
        <v>10.111000000000001</v>
      </c>
      <c r="BN43" s="5">
        <f t="shared" si="44"/>
        <v>17.732999999999997</v>
      </c>
      <c r="BO43" s="5">
        <f t="shared" si="44"/>
        <v>-0.107</v>
      </c>
      <c r="BP43" s="5">
        <f t="shared" si="44"/>
        <v>-8.9999999999999993E-3</v>
      </c>
      <c r="BQ43" s="5">
        <f t="shared" si="44"/>
        <v>-5.0000000000000001E-3</v>
      </c>
      <c r="BR43" s="5">
        <f t="shared" si="44"/>
        <v>-0.877</v>
      </c>
      <c r="BS43" s="5">
        <f t="shared" si="44"/>
        <v>-5.699999999999994E-2</v>
      </c>
      <c r="BT43" s="5">
        <f t="shared" si="44"/>
        <v>-1.0549999999999997</v>
      </c>
    </row>
    <row r="45" spans="1:72" s="267" customFormat="1" ht="13.5" customHeight="1">
      <c r="A45" s="209"/>
      <c r="B45" s="209" t="s">
        <v>553</v>
      </c>
      <c r="C45" s="276" t="s">
        <v>208</v>
      </c>
      <c r="D45" s="209"/>
      <c r="E45" s="209"/>
      <c r="F45" s="275">
        <f>SUMIF(J24:BT24, "&lt;&gt;Total", J45:BT45)</f>
        <v>28.342000000000002</v>
      </c>
      <c r="G45" s="209"/>
      <c r="H45" s="209"/>
      <c r="I45" s="209"/>
      <c r="J45" s="274">
        <f t="shared" ref="J45:AO45" si="45">IF(J$1&lt;"2020-21",SUMIF($F$26:$F$42,"=Yes",J$26:J$42), (SUMIF($F$26:$F$42,"=No",J$26:J$42)*(-1)))</f>
        <v>0</v>
      </c>
      <c r="K45" s="274">
        <f t="shared" si="45"/>
        <v>0</v>
      </c>
      <c r="L45" s="274">
        <f t="shared" si="45"/>
        <v>0</v>
      </c>
      <c r="M45" s="274">
        <f t="shared" si="45"/>
        <v>0</v>
      </c>
      <c r="N45" s="274">
        <f t="shared" si="45"/>
        <v>0</v>
      </c>
      <c r="O45" s="274">
        <f t="shared" si="45"/>
        <v>0</v>
      </c>
      <c r="P45" s="274">
        <f t="shared" si="45"/>
        <v>0</v>
      </c>
      <c r="Q45" s="274">
        <f t="shared" si="45"/>
        <v>0</v>
      </c>
      <c r="R45" s="274">
        <f t="shared" si="45"/>
        <v>0</v>
      </c>
      <c r="S45" s="274">
        <f t="shared" si="45"/>
        <v>0</v>
      </c>
      <c r="T45" s="274">
        <f t="shared" si="45"/>
        <v>0</v>
      </c>
      <c r="U45" s="274">
        <f t="shared" si="45"/>
        <v>0</v>
      </c>
      <c r="V45" s="274">
        <f t="shared" si="45"/>
        <v>0</v>
      </c>
      <c r="W45" s="274">
        <f t="shared" si="45"/>
        <v>0</v>
      </c>
      <c r="X45" s="274">
        <f t="shared" si="45"/>
        <v>0</v>
      </c>
      <c r="Y45" s="274">
        <f t="shared" si="45"/>
        <v>0.48699999999999999</v>
      </c>
      <c r="Z45" s="274">
        <f t="shared" si="45"/>
        <v>2.4E-2</v>
      </c>
      <c r="AA45" s="274">
        <f t="shared" si="45"/>
        <v>2.355</v>
      </c>
      <c r="AB45" s="274">
        <f t="shared" si="45"/>
        <v>3.1509999999999998</v>
      </c>
      <c r="AC45" s="274">
        <f t="shared" si="45"/>
        <v>6.0169999999999995</v>
      </c>
      <c r="AD45" s="274">
        <f t="shared" si="45"/>
        <v>-1.4E-2</v>
      </c>
      <c r="AE45" s="274">
        <f t="shared" si="45"/>
        <v>0</v>
      </c>
      <c r="AF45" s="274">
        <f t="shared" si="45"/>
        <v>0</v>
      </c>
      <c r="AG45" s="274">
        <f t="shared" si="45"/>
        <v>0</v>
      </c>
      <c r="AH45" s="274">
        <f t="shared" si="45"/>
        <v>-1.4E-2</v>
      </c>
      <c r="AI45" s="274">
        <f t="shared" si="45"/>
        <v>-2.073</v>
      </c>
      <c r="AJ45" s="274">
        <f t="shared" si="45"/>
        <v>0</v>
      </c>
      <c r="AK45" s="274">
        <f t="shared" si="45"/>
        <v>0</v>
      </c>
      <c r="AL45" s="274">
        <f t="shared" si="45"/>
        <v>0</v>
      </c>
      <c r="AM45" s="274">
        <f t="shared" si="45"/>
        <v>-2.073</v>
      </c>
      <c r="AN45" s="274">
        <f t="shared" si="45"/>
        <v>0</v>
      </c>
      <c r="AO45" s="274">
        <f t="shared" si="45"/>
        <v>0</v>
      </c>
      <c r="AP45" s="274">
        <f t="shared" ref="AP45:BT45" si="46">IF(AP$1&lt;"2020-21",SUMIF($F$26:$F$42,"=Yes",AP$26:AP$42), (SUMIF($F$26:$F$42,"=No",AP$26:AP$42)*(-1)))</f>
        <v>0</v>
      </c>
      <c r="AQ45" s="274">
        <f t="shared" si="46"/>
        <v>0</v>
      </c>
      <c r="AR45" s="274">
        <f t="shared" si="46"/>
        <v>0</v>
      </c>
      <c r="AS45" s="274">
        <f t="shared" si="46"/>
        <v>7.3120000000000003</v>
      </c>
      <c r="AT45" s="274">
        <f t="shared" si="46"/>
        <v>7.3120000000000003</v>
      </c>
      <c r="AU45" s="274">
        <f t="shared" si="46"/>
        <v>0</v>
      </c>
      <c r="AV45" s="274">
        <f t="shared" si="46"/>
        <v>0</v>
      </c>
      <c r="AW45" s="274">
        <f t="shared" si="46"/>
        <v>0</v>
      </c>
      <c r="AX45" s="274">
        <f t="shared" si="46"/>
        <v>0</v>
      </c>
      <c r="AY45" s="274">
        <f t="shared" si="46"/>
        <v>1.3</v>
      </c>
      <c r="AZ45" s="274">
        <f t="shared" si="46"/>
        <v>18.68</v>
      </c>
      <c r="BA45" s="274">
        <f t="shared" si="46"/>
        <v>19.98</v>
      </c>
      <c r="BB45" s="274">
        <f t="shared" si="46"/>
        <v>0</v>
      </c>
      <c r="BC45" s="274">
        <f t="shared" si="46"/>
        <v>0.24400000000000002</v>
      </c>
      <c r="BD45" s="274">
        <f t="shared" si="46"/>
        <v>1.9E-2</v>
      </c>
      <c r="BE45" s="274">
        <f t="shared" si="46"/>
        <v>1.2E-2</v>
      </c>
      <c r="BF45" s="274">
        <f t="shared" si="46"/>
        <v>2.625</v>
      </c>
      <c r="BG45" s="274">
        <f t="shared" si="46"/>
        <v>4.1240000000000006</v>
      </c>
      <c r="BH45" s="274">
        <f t="shared" si="46"/>
        <v>7.0240000000000009</v>
      </c>
      <c r="BI45" s="274">
        <f t="shared" si="46"/>
        <v>-0.50900000000000001</v>
      </c>
      <c r="BJ45" s="274">
        <f t="shared" si="46"/>
        <v>-0.32400000000000001</v>
      </c>
      <c r="BK45" s="274">
        <f t="shared" si="46"/>
        <v>-1.7000000000000001E-2</v>
      </c>
      <c r="BL45" s="274">
        <f t="shared" si="46"/>
        <v>-1.9330000000000001</v>
      </c>
      <c r="BM45" s="274">
        <f t="shared" si="46"/>
        <v>-6.3599999999999994</v>
      </c>
      <c r="BN45" s="274">
        <f t="shared" si="46"/>
        <v>-9.1429999999999989</v>
      </c>
      <c r="BO45" s="274">
        <f t="shared" si="46"/>
        <v>0</v>
      </c>
      <c r="BP45" s="274">
        <f t="shared" si="46"/>
        <v>0</v>
      </c>
      <c r="BQ45" s="274">
        <f t="shared" si="46"/>
        <v>0</v>
      </c>
      <c r="BR45" s="274">
        <f t="shared" si="46"/>
        <v>0</v>
      </c>
      <c r="BS45" s="274">
        <f t="shared" si="46"/>
        <v>-0.76100000000000001</v>
      </c>
      <c r="BT45" s="274">
        <f t="shared" si="46"/>
        <v>-0.76100000000000001</v>
      </c>
    </row>
    <row r="46" spans="1:72" s="267" customFormat="1" ht="13.5" customHeight="1">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8"/>
      <c r="BR46" s="268"/>
      <c r="BS46" s="268"/>
      <c r="BT46" s="268"/>
    </row>
    <row r="47" spans="1:72" ht="13.9">
      <c r="A47" s="33" t="s">
        <v>60</v>
      </c>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row>
    <row r="48" spans="1:72">
      <c r="A48" s="47"/>
      <c r="B48" s="47"/>
      <c r="C48" s="47"/>
      <c r="D48" s="47"/>
      <c r="E48" s="47"/>
      <c r="F48" s="47"/>
      <c r="G48" s="47"/>
      <c r="H48" s="47"/>
      <c r="I48" s="47"/>
      <c r="J48" s="299" t="s">
        <v>1</v>
      </c>
      <c r="K48" s="299"/>
      <c r="L48" s="299"/>
      <c r="M48" s="299"/>
      <c r="N48" s="299"/>
      <c r="O48" s="299" t="s">
        <v>2</v>
      </c>
      <c r="P48" s="299"/>
      <c r="Q48" s="299"/>
      <c r="R48" s="299"/>
      <c r="S48" s="299"/>
      <c r="T48" s="299" t="s">
        <v>3</v>
      </c>
      <c r="U48" s="299"/>
      <c r="V48" s="299"/>
      <c r="W48" s="299"/>
      <c r="X48" s="299"/>
      <c r="Y48" s="299" t="s">
        <v>4</v>
      </c>
      <c r="Z48" s="299"/>
      <c r="AA48" s="299"/>
      <c r="AB48" s="299"/>
      <c r="AC48" s="299"/>
      <c r="AD48" s="299" t="s">
        <v>5</v>
      </c>
      <c r="AE48" s="299"/>
      <c r="AF48" s="299"/>
      <c r="AG48" s="299"/>
      <c r="AH48" s="299"/>
      <c r="AI48" s="299" t="s">
        <v>6</v>
      </c>
      <c r="AJ48" s="299"/>
      <c r="AK48" s="299"/>
      <c r="AL48" s="299"/>
      <c r="AM48" s="299"/>
      <c r="AN48" s="291" t="s">
        <v>7</v>
      </c>
      <c r="AO48" s="291"/>
      <c r="AP48" s="291"/>
      <c r="AQ48" s="291"/>
      <c r="AR48" s="291"/>
      <c r="AS48" s="291"/>
      <c r="AT48" s="291"/>
      <c r="AU48" s="291" t="s">
        <v>8</v>
      </c>
      <c r="AV48" s="291"/>
      <c r="AW48" s="291"/>
      <c r="AX48" s="291"/>
      <c r="AY48" s="291"/>
      <c r="AZ48" s="291"/>
      <c r="BA48" s="291"/>
      <c r="BB48" s="291" t="s">
        <v>9</v>
      </c>
      <c r="BC48" s="291"/>
      <c r="BD48" s="291"/>
      <c r="BE48" s="291"/>
      <c r="BF48" s="291"/>
      <c r="BG48" s="291"/>
      <c r="BH48" s="291"/>
      <c r="BI48" s="291" t="s">
        <v>10</v>
      </c>
      <c r="BJ48" s="291"/>
      <c r="BK48" s="291"/>
      <c r="BL48" s="291"/>
      <c r="BM48" s="291"/>
      <c r="BN48" s="291"/>
      <c r="BO48" s="291" t="s">
        <v>581</v>
      </c>
      <c r="BP48" s="291"/>
      <c r="BQ48" s="291"/>
      <c r="BR48" s="291"/>
      <c r="BS48" s="291"/>
      <c r="BT48" s="291"/>
    </row>
    <row r="49" spans="1:72" ht="14.75" customHeight="1">
      <c r="J49" s="49"/>
      <c r="K49" s="50"/>
      <c r="L49" s="50"/>
      <c r="M49" s="50"/>
      <c r="N49" s="50"/>
      <c r="O49" s="51"/>
      <c r="P49" s="50"/>
      <c r="Q49" s="50"/>
      <c r="R49" s="50"/>
      <c r="S49" s="50"/>
      <c r="T49" s="51"/>
      <c r="U49" s="50"/>
      <c r="V49" s="50"/>
      <c r="W49" s="50"/>
      <c r="X49" s="50"/>
      <c r="Y49" s="51"/>
      <c r="Z49" s="50"/>
      <c r="AA49" s="50"/>
      <c r="AB49" s="50"/>
      <c r="AC49" s="50"/>
      <c r="AD49" s="51"/>
      <c r="AE49" s="50"/>
      <c r="AF49" s="50"/>
      <c r="AG49" s="50"/>
      <c r="AH49" s="50"/>
      <c r="AI49" s="51"/>
      <c r="AJ49" s="50"/>
      <c r="AK49" s="50"/>
      <c r="AL49" s="50"/>
      <c r="AM49" s="52"/>
      <c r="AN49" s="297" t="s">
        <v>11</v>
      </c>
      <c r="AO49" s="298"/>
      <c r="AP49" s="292" t="s">
        <v>12</v>
      </c>
      <c r="AQ49" s="292"/>
      <c r="AR49" s="292"/>
      <c r="AS49" s="292"/>
      <c r="AT49" s="247" t="s">
        <v>13</v>
      </c>
      <c r="AU49" s="292" t="s">
        <v>11</v>
      </c>
      <c r="AV49" s="292"/>
      <c r="AW49" s="292" t="s">
        <v>12</v>
      </c>
      <c r="AX49" s="292"/>
      <c r="AY49" s="292"/>
      <c r="AZ49" s="292"/>
      <c r="BA49" s="247" t="s">
        <v>13</v>
      </c>
      <c r="BB49" s="292" t="s">
        <v>11</v>
      </c>
      <c r="BC49" s="292"/>
      <c r="BD49" s="292" t="s">
        <v>12</v>
      </c>
      <c r="BE49" s="292"/>
      <c r="BF49" s="292"/>
      <c r="BG49" s="292"/>
      <c r="BH49" s="247" t="s">
        <v>13</v>
      </c>
      <c r="BI49" s="244" t="s">
        <v>11</v>
      </c>
      <c r="BJ49" s="292" t="s">
        <v>12</v>
      </c>
      <c r="BK49" s="292"/>
      <c r="BL49" s="292"/>
      <c r="BM49" s="293"/>
      <c r="BN49" s="247" t="s">
        <v>13</v>
      </c>
      <c r="BO49" s="285" t="s">
        <v>11</v>
      </c>
      <c r="BP49" s="292" t="s">
        <v>12</v>
      </c>
      <c r="BQ49" s="292"/>
      <c r="BR49" s="292"/>
      <c r="BS49" s="293"/>
      <c r="BT49" s="247" t="s">
        <v>13</v>
      </c>
    </row>
    <row r="50" spans="1:72" ht="48" customHeight="1">
      <c r="A50" s="291" t="s">
        <v>15</v>
      </c>
      <c r="B50" s="291"/>
      <c r="C50" s="179" t="s">
        <v>547</v>
      </c>
      <c r="D50" s="179" t="s">
        <v>548</v>
      </c>
      <c r="E50" s="174" t="s">
        <v>241</v>
      </c>
      <c r="F50" s="175" t="s">
        <v>258</v>
      </c>
      <c r="G50" s="230" t="s">
        <v>497</v>
      </c>
      <c r="H50" s="45" t="s">
        <v>16</v>
      </c>
      <c r="I50" s="91" t="s">
        <v>17</v>
      </c>
      <c r="J50" s="246" t="s">
        <v>11</v>
      </c>
      <c r="K50" s="246" t="s">
        <v>18</v>
      </c>
      <c r="L50" s="246" t="s">
        <v>19</v>
      </c>
      <c r="M50" s="246" t="s">
        <v>20</v>
      </c>
      <c r="N50" s="246" t="s">
        <v>13</v>
      </c>
      <c r="O50" s="246" t="s">
        <v>11</v>
      </c>
      <c r="P50" s="246" t="s">
        <v>18</v>
      </c>
      <c r="Q50" s="246" t="s">
        <v>19</v>
      </c>
      <c r="R50" s="246" t="s">
        <v>20</v>
      </c>
      <c r="S50" s="246" t="s">
        <v>13</v>
      </c>
      <c r="T50" s="246" t="s">
        <v>11</v>
      </c>
      <c r="U50" s="246" t="s">
        <v>18</v>
      </c>
      <c r="V50" s="246" t="s">
        <v>19</v>
      </c>
      <c r="W50" s="246" t="s">
        <v>20</v>
      </c>
      <c r="X50" s="246" t="s">
        <v>13</v>
      </c>
      <c r="Y50" s="246" t="s">
        <v>11</v>
      </c>
      <c r="Z50" s="246" t="s">
        <v>18</v>
      </c>
      <c r="AA50" s="246" t="s">
        <v>19</v>
      </c>
      <c r="AB50" s="246" t="s">
        <v>20</v>
      </c>
      <c r="AC50" s="246" t="s">
        <v>13</v>
      </c>
      <c r="AD50" s="246" t="s">
        <v>11</v>
      </c>
      <c r="AE50" s="246" t="s">
        <v>18</v>
      </c>
      <c r="AF50" s="246" t="s">
        <v>19</v>
      </c>
      <c r="AG50" s="246" t="s">
        <v>20</v>
      </c>
      <c r="AH50" s="246" t="s">
        <v>13</v>
      </c>
      <c r="AI50" s="246" t="s">
        <v>11</v>
      </c>
      <c r="AJ50" s="246" t="s">
        <v>18</v>
      </c>
      <c r="AK50" s="246" t="s">
        <v>19</v>
      </c>
      <c r="AL50" s="246" t="s">
        <v>20</v>
      </c>
      <c r="AM50" s="246" t="s">
        <v>13</v>
      </c>
      <c r="AN50" s="246" t="s">
        <v>21</v>
      </c>
      <c r="AO50" s="246" t="s">
        <v>22</v>
      </c>
      <c r="AP50" s="246" t="s">
        <v>23</v>
      </c>
      <c r="AQ50" s="246" t="s">
        <v>24</v>
      </c>
      <c r="AR50" s="246" t="s">
        <v>19</v>
      </c>
      <c r="AS50" s="246" t="s">
        <v>20</v>
      </c>
      <c r="AT50" s="247" t="s">
        <v>13</v>
      </c>
      <c r="AU50" s="246" t="s">
        <v>21</v>
      </c>
      <c r="AV50" s="246" t="s">
        <v>22</v>
      </c>
      <c r="AW50" s="246" t="s">
        <v>23</v>
      </c>
      <c r="AX50" s="246" t="s">
        <v>24</v>
      </c>
      <c r="AY50" s="246" t="s">
        <v>19</v>
      </c>
      <c r="AZ50" s="246" t="s">
        <v>20</v>
      </c>
      <c r="BA50" s="247" t="s">
        <v>13</v>
      </c>
      <c r="BB50" s="246" t="s">
        <v>21</v>
      </c>
      <c r="BC50" s="246" t="s">
        <v>22</v>
      </c>
      <c r="BD50" s="246" t="s">
        <v>23</v>
      </c>
      <c r="BE50" s="246" t="s">
        <v>24</v>
      </c>
      <c r="BF50" s="246" t="s">
        <v>19</v>
      </c>
      <c r="BG50" s="246" t="s">
        <v>20</v>
      </c>
      <c r="BH50" s="247" t="s">
        <v>13</v>
      </c>
      <c r="BI50" s="246" t="s">
        <v>22</v>
      </c>
      <c r="BJ50" s="246" t="s">
        <v>23</v>
      </c>
      <c r="BK50" s="246" t="s">
        <v>24</v>
      </c>
      <c r="BL50" s="246" t="s">
        <v>19</v>
      </c>
      <c r="BM50" s="245" t="s">
        <v>20</v>
      </c>
      <c r="BN50" s="247" t="s">
        <v>13</v>
      </c>
      <c r="BO50" s="286" t="s">
        <v>22</v>
      </c>
      <c r="BP50" s="286" t="s">
        <v>23</v>
      </c>
      <c r="BQ50" s="286" t="s">
        <v>24</v>
      </c>
      <c r="BR50" s="286" t="s">
        <v>19</v>
      </c>
      <c r="BS50" s="287" t="s">
        <v>20</v>
      </c>
      <c r="BT50" s="247" t="s">
        <v>13</v>
      </c>
    </row>
    <row r="51" spans="1:72">
      <c r="A51" s="44" t="s">
        <v>25</v>
      </c>
      <c r="B51" s="101" t="s">
        <v>26</v>
      </c>
      <c r="C51" s="101"/>
      <c r="D51" s="101"/>
      <c r="E51" s="17"/>
      <c r="F51" s="17"/>
      <c r="G51" s="17"/>
      <c r="H51" s="17"/>
      <c r="I51" s="17"/>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107"/>
      <c r="BO51" s="48"/>
      <c r="BP51" s="48"/>
      <c r="BQ51" s="48"/>
      <c r="BR51" s="48"/>
      <c r="BS51" s="48"/>
      <c r="BT51" s="107"/>
    </row>
    <row r="52" spans="1:72" ht="20.25" customHeight="1">
      <c r="A52" s="16" t="s">
        <v>33</v>
      </c>
      <c r="B52" s="4" t="s">
        <v>61</v>
      </c>
      <c r="C52" s="4" t="s">
        <v>282</v>
      </c>
      <c r="D52" s="4" t="s">
        <v>278</v>
      </c>
      <c r="E52" s="185">
        <f t="shared" ref="E52:E53" si="47">N52+S52+X52+AC52+AH52+AM52+AT52+BA52+BH52+BN52+BT52</f>
        <v>0.36099999999999999</v>
      </c>
      <c r="F52" s="259" t="s">
        <v>259</v>
      </c>
      <c r="G52" s="232" t="s">
        <v>533</v>
      </c>
      <c r="H52" s="17" t="s">
        <v>28</v>
      </c>
      <c r="I52" s="17">
        <v>3</v>
      </c>
      <c r="J52" s="236"/>
      <c r="K52" s="236"/>
      <c r="L52" s="236"/>
      <c r="M52" s="236"/>
      <c r="N52" s="234"/>
      <c r="O52" s="236"/>
      <c r="P52" s="236"/>
      <c r="Q52" s="236"/>
      <c r="R52" s="236"/>
      <c r="S52" s="234"/>
      <c r="T52" s="236"/>
      <c r="U52" s="236"/>
      <c r="V52" s="236"/>
      <c r="W52" s="236"/>
      <c r="X52" s="234"/>
      <c r="Y52" s="236"/>
      <c r="Z52" s="236"/>
      <c r="AA52" s="236"/>
      <c r="AB52" s="236"/>
      <c r="AC52" s="234"/>
      <c r="AD52" s="236"/>
      <c r="AE52" s="236"/>
      <c r="AF52" s="236"/>
      <c r="AG52" s="236"/>
      <c r="AH52" s="234"/>
      <c r="AI52" s="236"/>
      <c r="AJ52" s="236"/>
      <c r="AK52" s="236"/>
      <c r="AL52" s="236"/>
      <c r="AM52" s="234"/>
      <c r="AN52" s="237"/>
      <c r="AO52" s="237"/>
      <c r="AP52" s="237"/>
      <c r="AQ52" s="237"/>
      <c r="AR52" s="237"/>
      <c r="AS52" s="237"/>
      <c r="AT52" s="105"/>
      <c r="AU52" s="4">
        <v>0</v>
      </c>
      <c r="AV52" s="4">
        <v>0.04</v>
      </c>
      <c r="AW52" s="4">
        <v>0.01</v>
      </c>
      <c r="AX52" s="4">
        <v>0</v>
      </c>
      <c r="AY52" s="4">
        <v>0.20499999999999999</v>
      </c>
      <c r="AZ52" s="4">
        <v>0.106</v>
      </c>
      <c r="BA52" s="12">
        <v>0.36099999999999999</v>
      </c>
      <c r="BB52" s="4"/>
      <c r="BC52" s="4"/>
      <c r="BD52" s="4"/>
      <c r="BE52" s="4"/>
      <c r="BF52" s="4"/>
      <c r="BG52" s="4"/>
      <c r="BH52" s="12">
        <f>SUM(BB52:BF52)</f>
        <v>0</v>
      </c>
      <c r="BI52" s="4"/>
      <c r="BJ52" s="4"/>
      <c r="BK52" s="4"/>
      <c r="BL52" s="4"/>
      <c r="BM52" s="4"/>
      <c r="BN52" s="36">
        <f>SUM(BI52:BM52)</f>
        <v>0</v>
      </c>
      <c r="BO52" s="4"/>
      <c r="BP52" s="4"/>
      <c r="BQ52" s="4"/>
      <c r="BR52" s="4"/>
      <c r="BS52" s="4"/>
      <c r="BT52" s="36">
        <f>SUM(BO52:BS52)</f>
        <v>0</v>
      </c>
    </row>
    <row r="53" spans="1:72">
      <c r="A53" s="16" t="s">
        <v>35</v>
      </c>
      <c r="B53" s="4" t="s">
        <v>62</v>
      </c>
      <c r="C53" s="4" t="s">
        <v>283</v>
      </c>
      <c r="D53" s="4" t="s">
        <v>284</v>
      </c>
      <c r="E53" s="185">
        <f t="shared" si="47"/>
        <v>66.126999999999995</v>
      </c>
      <c r="F53" s="259" t="s">
        <v>260</v>
      </c>
      <c r="G53" s="232" t="s">
        <v>505</v>
      </c>
      <c r="H53" s="17" t="s">
        <v>28</v>
      </c>
      <c r="I53" s="17">
        <v>3</v>
      </c>
      <c r="J53" s="236"/>
      <c r="K53" s="236"/>
      <c r="L53" s="236"/>
      <c r="M53" s="236"/>
      <c r="N53" s="234"/>
      <c r="O53" s="236"/>
      <c r="P53" s="236"/>
      <c r="Q53" s="236"/>
      <c r="R53" s="236"/>
      <c r="S53" s="234"/>
      <c r="T53" s="236"/>
      <c r="U53" s="236"/>
      <c r="V53" s="236"/>
      <c r="W53" s="236"/>
      <c r="X53" s="234"/>
      <c r="Y53" s="236"/>
      <c r="Z53" s="236"/>
      <c r="AA53" s="236"/>
      <c r="AB53" s="236"/>
      <c r="AC53" s="234"/>
      <c r="AD53" s="236"/>
      <c r="AE53" s="236"/>
      <c r="AF53" s="236"/>
      <c r="AG53" s="236"/>
      <c r="AH53" s="234"/>
      <c r="AI53" s="236"/>
      <c r="AJ53" s="236"/>
      <c r="AK53" s="236"/>
      <c r="AL53" s="236"/>
      <c r="AM53" s="234"/>
      <c r="AN53" s="237"/>
      <c r="AO53" s="237"/>
      <c r="AP53" s="237"/>
      <c r="AQ53" s="237"/>
      <c r="AR53" s="237"/>
      <c r="AS53" s="237"/>
      <c r="AT53" s="105"/>
      <c r="AU53" s="4">
        <v>0</v>
      </c>
      <c r="AV53" s="4">
        <v>4.87</v>
      </c>
      <c r="AW53" s="4">
        <v>0</v>
      </c>
      <c r="AX53" s="4">
        <v>0</v>
      </c>
      <c r="AY53" s="4">
        <v>3.82</v>
      </c>
      <c r="AZ53" s="4">
        <v>57.436999999999998</v>
      </c>
      <c r="BA53" s="12">
        <v>66.126999999999995</v>
      </c>
      <c r="BB53" s="4"/>
      <c r="BC53" s="4"/>
      <c r="BD53" s="4"/>
      <c r="BE53" s="4"/>
      <c r="BF53" s="4"/>
      <c r="BG53" s="4"/>
      <c r="BH53" s="12">
        <f>SUM(BB53:BF53)</f>
        <v>0</v>
      </c>
      <c r="BI53" s="4"/>
      <c r="BJ53" s="4"/>
      <c r="BK53" s="4"/>
      <c r="BL53" s="4"/>
      <c r="BM53" s="4"/>
      <c r="BN53" s="36">
        <f>SUM(BI53:BM53)</f>
        <v>0</v>
      </c>
      <c r="BO53" s="4"/>
      <c r="BP53" s="4"/>
      <c r="BQ53" s="4"/>
      <c r="BR53" s="4"/>
      <c r="BS53" s="4"/>
      <c r="BT53" s="36">
        <f>SUM(BO53:BS53)</f>
        <v>0</v>
      </c>
    </row>
    <row r="54" spans="1:72">
      <c r="A54" s="16"/>
      <c r="B54" s="97" t="s">
        <v>40</v>
      </c>
      <c r="C54" s="97"/>
      <c r="D54" s="97"/>
      <c r="E54" s="97"/>
      <c r="F54" s="185">
        <f>SUMIF(F52:F53, "=Yes", E52:E53)</f>
        <v>0.36099999999999999</v>
      </c>
      <c r="G54" s="17"/>
      <c r="H54" s="17" t="s">
        <v>28</v>
      </c>
      <c r="I54" s="17">
        <v>3</v>
      </c>
      <c r="J54" s="237"/>
      <c r="K54" s="237"/>
      <c r="L54" s="237"/>
      <c r="M54" s="237"/>
      <c r="N54" s="105"/>
      <c r="O54" s="237"/>
      <c r="P54" s="237"/>
      <c r="Q54" s="237"/>
      <c r="R54" s="237"/>
      <c r="S54" s="105"/>
      <c r="T54" s="237"/>
      <c r="U54" s="237"/>
      <c r="V54" s="237"/>
      <c r="W54" s="237"/>
      <c r="X54" s="105"/>
      <c r="Y54" s="237"/>
      <c r="Z54" s="237"/>
      <c r="AA54" s="237"/>
      <c r="AB54" s="237"/>
      <c r="AC54" s="105"/>
      <c r="AD54" s="237"/>
      <c r="AE54" s="237"/>
      <c r="AF54" s="237"/>
      <c r="AG54" s="237"/>
      <c r="AH54" s="105"/>
      <c r="AI54" s="237"/>
      <c r="AJ54" s="237"/>
      <c r="AK54" s="237"/>
      <c r="AL54" s="237"/>
      <c r="AM54" s="237"/>
      <c r="AN54" s="237"/>
      <c r="AO54" s="237"/>
      <c r="AP54" s="237"/>
      <c r="AQ54" s="237"/>
      <c r="AR54" s="237"/>
      <c r="AS54" s="237"/>
      <c r="AT54" s="237"/>
      <c r="AU54" s="5">
        <f>SUM(AU52:AU53)</f>
        <v>0</v>
      </c>
      <c r="AV54" s="5">
        <f t="shared" ref="AV54:BN54" si="48">SUM(AV52:AV53)</f>
        <v>4.91</v>
      </c>
      <c r="AW54" s="5">
        <f t="shared" si="48"/>
        <v>0.01</v>
      </c>
      <c r="AX54" s="5">
        <f t="shared" si="48"/>
        <v>0</v>
      </c>
      <c r="AY54" s="5">
        <f t="shared" si="48"/>
        <v>4.0249999999999995</v>
      </c>
      <c r="AZ54" s="5">
        <f t="shared" si="48"/>
        <v>57.542999999999999</v>
      </c>
      <c r="BA54" s="5">
        <f t="shared" si="48"/>
        <v>66.488</v>
      </c>
      <c r="BB54" s="5">
        <f t="shared" si="48"/>
        <v>0</v>
      </c>
      <c r="BC54" s="5">
        <f t="shared" si="48"/>
        <v>0</v>
      </c>
      <c r="BD54" s="5">
        <f t="shared" si="48"/>
        <v>0</v>
      </c>
      <c r="BE54" s="5">
        <f t="shared" si="48"/>
        <v>0</v>
      </c>
      <c r="BF54" s="5">
        <f t="shared" si="48"/>
        <v>0</v>
      </c>
      <c r="BG54" s="5">
        <f t="shared" si="48"/>
        <v>0</v>
      </c>
      <c r="BH54" s="5">
        <f t="shared" si="48"/>
        <v>0</v>
      </c>
      <c r="BI54" s="5">
        <f t="shared" si="48"/>
        <v>0</v>
      </c>
      <c r="BJ54" s="5">
        <f t="shared" si="48"/>
        <v>0</v>
      </c>
      <c r="BK54" s="5">
        <f t="shared" si="48"/>
        <v>0</v>
      </c>
      <c r="BL54" s="5">
        <f t="shared" si="48"/>
        <v>0</v>
      </c>
      <c r="BM54" s="5">
        <f t="shared" si="48"/>
        <v>0</v>
      </c>
      <c r="BN54" s="35">
        <f t="shared" si="48"/>
        <v>0</v>
      </c>
      <c r="BO54" s="5">
        <f t="shared" ref="BO54:BT54" si="49">SUM(BO52:BO53)</f>
        <v>0</v>
      </c>
      <c r="BP54" s="5">
        <f t="shared" si="49"/>
        <v>0</v>
      </c>
      <c r="BQ54" s="5">
        <f t="shared" si="49"/>
        <v>0</v>
      </c>
      <c r="BR54" s="5">
        <f t="shared" si="49"/>
        <v>0</v>
      </c>
      <c r="BS54" s="5">
        <f t="shared" si="49"/>
        <v>0</v>
      </c>
      <c r="BT54" s="35">
        <f t="shared" si="49"/>
        <v>0</v>
      </c>
    </row>
    <row r="56" spans="1:72" s="267" customFormat="1" ht="13.5" customHeight="1">
      <c r="A56" s="209"/>
      <c r="B56" s="209" t="s">
        <v>553</v>
      </c>
      <c r="C56" s="276" t="s">
        <v>208</v>
      </c>
      <c r="D56" s="209"/>
      <c r="E56" s="209"/>
      <c r="F56" s="273">
        <f>SUMIF(J50:BT50, "&lt;&gt;Total", J56:BT56)</f>
        <v>0.36099999999999999</v>
      </c>
      <c r="G56" s="209"/>
      <c r="H56" s="209"/>
      <c r="I56" s="209"/>
      <c r="J56" s="274">
        <f t="shared" ref="J56:AO56" si="50">IF(J$1&lt;"2020-21",SUMIF($F$52:$F$53,"=Yes",J$52:J$53), (SUMIF($F$52:$F$53,"=No",J$52:J$53)*(-1)))</f>
        <v>0</v>
      </c>
      <c r="K56" s="274">
        <f t="shared" si="50"/>
        <v>0</v>
      </c>
      <c r="L56" s="274">
        <f t="shared" si="50"/>
        <v>0</v>
      </c>
      <c r="M56" s="274">
        <f t="shared" si="50"/>
        <v>0</v>
      </c>
      <c r="N56" s="274">
        <f t="shared" si="50"/>
        <v>0</v>
      </c>
      <c r="O56" s="274">
        <f t="shared" si="50"/>
        <v>0</v>
      </c>
      <c r="P56" s="274">
        <f t="shared" si="50"/>
        <v>0</v>
      </c>
      <c r="Q56" s="274">
        <f t="shared" si="50"/>
        <v>0</v>
      </c>
      <c r="R56" s="274">
        <f t="shared" si="50"/>
        <v>0</v>
      </c>
      <c r="S56" s="274">
        <f t="shared" si="50"/>
        <v>0</v>
      </c>
      <c r="T56" s="274">
        <f t="shared" si="50"/>
        <v>0</v>
      </c>
      <c r="U56" s="274">
        <f t="shared" si="50"/>
        <v>0</v>
      </c>
      <c r="V56" s="274">
        <f t="shared" si="50"/>
        <v>0</v>
      </c>
      <c r="W56" s="274">
        <f t="shared" si="50"/>
        <v>0</v>
      </c>
      <c r="X56" s="274">
        <f t="shared" si="50"/>
        <v>0</v>
      </c>
      <c r="Y56" s="274">
        <f t="shared" si="50"/>
        <v>0</v>
      </c>
      <c r="Z56" s="274">
        <f t="shared" si="50"/>
        <v>0</v>
      </c>
      <c r="AA56" s="274">
        <f t="shared" si="50"/>
        <v>0</v>
      </c>
      <c r="AB56" s="274">
        <f t="shared" si="50"/>
        <v>0</v>
      </c>
      <c r="AC56" s="274">
        <f t="shared" si="50"/>
        <v>0</v>
      </c>
      <c r="AD56" s="274">
        <f t="shared" si="50"/>
        <v>0</v>
      </c>
      <c r="AE56" s="274">
        <f t="shared" si="50"/>
        <v>0</v>
      </c>
      <c r="AF56" s="274">
        <f t="shared" si="50"/>
        <v>0</v>
      </c>
      <c r="AG56" s="274">
        <f t="shared" si="50"/>
        <v>0</v>
      </c>
      <c r="AH56" s="274">
        <f t="shared" si="50"/>
        <v>0</v>
      </c>
      <c r="AI56" s="274">
        <f t="shared" si="50"/>
        <v>0</v>
      </c>
      <c r="AJ56" s="274">
        <f t="shared" si="50"/>
        <v>0</v>
      </c>
      <c r="AK56" s="274">
        <f t="shared" si="50"/>
        <v>0</v>
      </c>
      <c r="AL56" s="274">
        <f t="shared" si="50"/>
        <v>0</v>
      </c>
      <c r="AM56" s="274">
        <f t="shared" si="50"/>
        <v>0</v>
      </c>
      <c r="AN56" s="274">
        <f t="shared" si="50"/>
        <v>0</v>
      </c>
      <c r="AO56" s="274">
        <f t="shared" si="50"/>
        <v>0</v>
      </c>
      <c r="AP56" s="274">
        <f t="shared" ref="AP56:BT56" si="51">IF(AP$1&lt;"2020-21",SUMIF($F$52:$F$53,"=Yes",AP$52:AP$53), (SUMIF($F$52:$F$53,"=No",AP$52:AP$53)*(-1)))</f>
        <v>0</v>
      </c>
      <c r="AQ56" s="274">
        <f t="shared" si="51"/>
        <v>0</v>
      </c>
      <c r="AR56" s="274">
        <f t="shared" si="51"/>
        <v>0</v>
      </c>
      <c r="AS56" s="274">
        <f t="shared" si="51"/>
        <v>0</v>
      </c>
      <c r="AT56" s="274">
        <f t="shared" si="51"/>
        <v>0</v>
      </c>
      <c r="AU56" s="274">
        <f t="shared" si="51"/>
        <v>0</v>
      </c>
      <c r="AV56" s="274">
        <f t="shared" si="51"/>
        <v>0.04</v>
      </c>
      <c r="AW56" s="274">
        <f t="shared" si="51"/>
        <v>0.01</v>
      </c>
      <c r="AX56" s="274">
        <f t="shared" si="51"/>
        <v>0</v>
      </c>
      <c r="AY56" s="274">
        <f t="shared" si="51"/>
        <v>0.20499999999999999</v>
      </c>
      <c r="AZ56" s="274">
        <f t="shared" si="51"/>
        <v>0.106</v>
      </c>
      <c r="BA56" s="274">
        <f t="shared" si="51"/>
        <v>0.36099999999999999</v>
      </c>
      <c r="BB56" s="274">
        <f t="shared" si="51"/>
        <v>0</v>
      </c>
      <c r="BC56" s="274">
        <f t="shared" si="51"/>
        <v>0</v>
      </c>
      <c r="BD56" s="274">
        <f t="shared" si="51"/>
        <v>0</v>
      </c>
      <c r="BE56" s="274">
        <f t="shared" si="51"/>
        <v>0</v>
      </c>
      <c r="BF56" s="274">
        <f t="shared" si="51"/>
        <v>0</v>
      </c>
      <c r="BG56" s="274">
        <f t="shared" si="51"/>
        <v>0</v>
      </c>
      <c r="BH56" s="274">
        <f t="shared" si="51"/>
        <v>0</v>
      </c>
      <c r="BI56" s="274">
        <f t="shared" si="51"/>
        <v>0</v>
      </c>
      <c r="BJ56" s="274">
        <f t="shared" si="51"/>
        <v>0</v>
      </c>
      <c r="BK56" s="274">
        <f t="shared" si="51"/>
        <v>0</v>
      </c>
      <c r="BL56" s="274">
        <f t="shared" si="51"/>
        <v>0</v>
      </c>
      <c r="BM56" s="274">
        <f t="shared" si="51"/>
        <v>0</v>
      </c>
      <c r="BN56" s="274">
        <f t="shared" si="51"/>
        <v>0</v>
      </c>
      <c r="BO56" s="274">
        <f t="shared" si="51"/>
        <v>0</v>
      </c>
      <c r="BP56" s="274">
        <f t="shared" si="51"/>
        <v>0</v>
      </c>
      <c r="BQ56" s="274">
        <f t="shared" si="51"/>
        <v>0</v>
      </c>
      <c r="BR56" s="274">
        <f t="shared" si="51"/>
        <v>0</v>
      </c>
      <c r="BS56" s="274">
        <f t="shared" si="51"/>
        <v>0</v>
      </c>
      <c r="BT56" s="274">
        <f t="shared" si="51"/>
        <v>0</v>
      </c>
    </row>
    <row r="57" spans="1:72" s="267" customFormat="1" ht="13.5" customHeight="1">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row>
    <row r="58" spans="1:72" ht="13.9">
      <c r="A58" s="33" t="s">
        <v>63</v>
      </c>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row>
    <row r="59" spans="1:72">
      <c r="A59" s="47"/>
      <c r="B59" s="47"/>
      <c r="C59" s="47"/>
      <c r="D59" s="47"/>
      <c r="E59" s="47"/>
      <c r="F59" s="47"/>
      <c r="G59" s="47"/>
      <c r="H59" s="47"/>
      <c r="I59" s="47"/>
      <c r="J59" s="299" t="s">
        <v>1</v>
      </c>
      <c r="K59" s="299"/>
      <c r="L59" s="299"/>
      <c r="M59" s="299"/>
      <c r="N59" s="299"/>
      <c r="O59" s="299" t="s">
        <v>2</v>
      </c>
      <c r="P59" s="299"/>
      <c r="Q59" s="299"/>
      <c r="R59" s="299"/>
      <c r="S59" s="299"/>
      <c r="T59" s="299" t="s">
        <v>3</v>
      </c>
      <c r="U59" s="299"/>
      <c r="V59" s="299"/>
      <c r="W59" s="299"/>
      <c r="X59" s="299"/>
      <c r="Y59" s="299" t="s">
        <v>4</v>
      </c>
      <c r="Z59" s="299"/>
      <c r="AA59" s="299"/>
      <c r="AB59" s="299"/>
      <c r="AC59" s="299"/>
      <c r="AD59" s="299" t="s">
        <v>5</v>
      </c>
      <c r="AE59" s="299"/>
      <c r="AF59" s="299"/>
      <c r="AG59" s="299"/>
      <c r="AH59" s="299"/>
      <c r="AI59" s="299" t="s">
        <v>6</v>
      </c>
      <c r="AJ59" s="299"/>
      <c r="AK59" s="299"/>
      <c r="AL59" s="299"/>
      <c r="AM59" s="299"/>
      <c r="AN59" s="291" t="s">
        <v>7</v>
      </c>
      <c r="AO59" s="291"/>
      <c r="AP59" s="291"/>
      <c r="AQ59" s="291"/>
      <c r="AR59" s="291"/>
      <c r="AS59" s="291"/>
      <c r="AT59" s="291"/>
      <c r="AU59" s="291" t="s">
        <v>8</v>
      </c>
      <c r="AV59" s="291"/>
      <c r="AW59" s="291"/>
      <c r="AX59" s="291"/>
      <c r="AY59" s="291"/>
      <c r="AZ59" s="291"/>
      <c r="BA59" s="291"/>
      <c r="BB59" s="291" t="s">
        <v>9</v>
      </c>
      <c r="BC59" s="291"/>
      <c r="BD59" s="291"/>
      <c r="BE59" s="291"/>
      <c r="BF59" s="291"/>
      <c r="BG59" s="291"/>
      <c r="BH59" s="291"/>
      <c r="BI59" s="291" t="s">
        <v>10</v>
      </c>
      <c r="BJ59" s="291"/>
      <c r="BK59" s="291"/>
      <c r="BL59" s="291"/>
      <c r="BM59" s="291"/>
      <c r="BN59" s="291"/>
      <c r="BO59" s="291" t="s">
        <v>581</v>
      </c>
      <c r="BP59" s="291"/>
      <c r="BQ59" s="291"/>
      <c r="BR59" s="291"/>
      <c r="BS59" s="291"/>
      <c r="BT59" s="291"/>
    </row>
    <row r="60" spans="1:72" ht="14.75" customHeight="1">
      <c r="A60" s="47"/>
      <c r="B60" s="47"/>
      <c r="C60" s="47"/>
      <c r="D60" s="47"/>
      <c r="E60" s="47"/>
      <c r="F60" s="47"/>
      <c r="G60" s="47"/>
      <c r="H60" s="47"/>
      <c r="I60" s="47"/>
      <c r="J60" s="49"/>
      <c r="K60" s="50"/>
      <c r="L60" s="50"/>
      <c r="M60" s="50"/>
      <c r="N60" s="50"/>
      <c r="O60" s="51"/>
      <c r="P60" s="50"/>
      <c r="Q60" s="50"/>
      <c r="R60" s="50"/>
      <c r="S60" s="50"/>
      <c r="T60" s="51"/>
      <c r="U60" s="50"/>
      <c r="V60" s="50"/>
      <c r="W60" s="50"/>
      <c r="X60" s="50"/>
      <c r="Y60" s="51"/>
      <c r="Z60" s="50"/>
      <c r="AA60" s="50"/>
      <c r="AB60" s="50"/>
      <c r="AC60" s="50"/>
      <c r="AD60" s="51"/>
      <c r="AE60" s="50"/>
      <c r="AF60" s="50"/>
      <c r="AG60" s="50"/>
      <c r="AH60" s="50"/>
      <c r="AI60" s="51"/>
      <c r="AJ60" s="50"/>
      <c r="AK60" s="50"/>
      <c r="AL60" s="50"/>
      <c r="AM60" s="52"/>
      <c r="AN60" s="297" t="s">
        <v>11</v>
      </c>
      <c r="AO60" s="298"/>
      <c r="AP60" s="292" t="s">
        <v>12</v>
      </c>
      <c r="AQ60" s="292"/>
      <c r="AR60" s="292"/>
      <c r="AS60" s="292"/>
      <c r="AT60" s="247" t="s">
        <v>13</v>
      </c>
      <c r="AU60" s="292" t="s">
        <v>11</v>
      </c>
      <c r="AV60" s="292"/>
      <c r="AW60" s="292" t="s">
        <v>12</v>
      </c>
      <c r="AX60" s="292"/>
      <c r="AY60" s="292"/>
      <c r="AZ60" s="292"/>
      <c r="BA60" s="247" t="s">
        <v>13</v>
      </c>
      <c r="BB60" s="292" t="s">
        <v>11</v>
      </c>
      <c r="BC60" s="292"/>
      <c r="BD60" s="292" t="s">
        <v>12</v>
      </c>
      <c r="BE60" s="292"/>
      <c r="BF60" s="292"/>
      <c r="BG60" s="292"/>
      <c r="BH60" s="247" t="s">
        <v>13</v>
      </c>
      <c r="BI60" s="244" t="s">
        <v>11</v>
      </c>
      <c r="BJ60" s="292" t="s">
        <v>12</v>
      </c>
      <c r="BK60" s="292"/>
      <c r="BL60" s="292"/>
      <c r="BM60" s="293"/>
      <c r="BN60" s="247" t="s">
        <v>13</v>
      </c>
      <c r="BO60" s="285" t="s">
        <v>11</v>
      </c>
      <c r="BP60" s="292" t="s">
        <v>12</v>
      </c>
      <c r="BQ60" s="292"/>
      <c r="BR60" s="292"/>
      <c r="BS60" s="293"/>
      <c r="BT60" s="247" t="s">
        <v>13</v>
      </c>
    </row>
    <row r="61" spans="1:72" ht="48" customHeight="1">
      <c r="A61" s="45" t="s">
        <v>14</v>
      </c>
      <c r="B61" s="66" t="s">
        <v>15</v>
      </c>
      <c r="C61" s="179" t="s">
        <v>547</v>
      </c>
      <c r="D61" s="179" t="s">
        <v>548</v>
      </c>
      <c r="E61" s="174" t="s">
        <v>241</v>
      </c>
      <c r="F61" s="175" t="s">
        <v>258</v>
      </c>
      <c r="G61" s="231" t="s">
        <v>497</v>
      </c>
      <c r="H61" s="45" t="s">
        <v>16</v>
      </c>
      <c r="I61" s="45" t="s">
        <v>17</v>
      </c>
      <c r="J61" s="246" t="s">
        <v>11</v>
      </c>
      <c r="K61" s="246" t="s">
        <v>18</v>
      </c>
      <c r="L61" s="246" t="s">
        <v>19</v>
      </c>
      <c r="M61" s="246" t="s">
        <v>20</v>
      </c>
      <c r="N61" s="246" t="s">
        <v>13</v>
      </c>
      <c r="O61" s="246" t="s">
        <v>11</v>
      </c>
      <c r="P61" s="246" t="s">
        <v>18</v>
      </c>
      <c r="Q61" s="246" t="s">
        <v>19</v>
      </c>
      <c r="R61" s="246" t="s">
        <v>20</v>
      </c>
      <c r="S61" s="246" t="s">
        <v>13</v>
      </c>
      <c r="T61" s="246" t="s">
        <v>11</v>
      </c>
      <c r="U61" s="246" t="s">
        <v>18</v>
      </c>
      <c r="V61" s="246" t="s">
        <v>19</v>
      </c>
      <c r="W61" s="246" t="s">
        <v>20</v>
      </c>
      <c r="X61" s="246" t="s">
        <v>13</v>
      </c>
      <c r="Y61" s="246" t="s">
        <v>11</v>
      </c>
      <c r="Z61" s="246" t="s">
        <v>18</v>
      </c>
      <c r="AA61" s="246" t="s">
        <v>19</v>
      </c>
      <c r="AB61" s="246" t="s">
        <v>20</v>
      </c>
      <c r="AC61" s="246" t="s">
        <v>13</v>
      </c>
      <c r="AD61" s="246" t="s">
        <v>11</v>
      </c>
      <c r="AE61" s="246" t="s">
        <v>18</v>
      </c>
      <c r="AF61" s="246" t="s">
        <v>19</v>
      </c>
      <c r="AG61" s="246" t="s">
        <v>20</v>
      </c>
      <c r="AH61" s="246" t="s">
        <v>13</v>
      </c>
      <c r="AI61" s="246" t="s">
        <v>11</v>
      </c>
      <c r="AJ61" s="246" t="s">
        <v>18</v>
      </c>
      <c r="AK61" s="246" t="s">
        <v>19</v>
      </c>
      <c r="AL61" s="246" t="s">
        <v>20</v>
      </c>
      <c r="AM61" s="246" t="s">
        <v>13</v>
      </c>
      <c r="AN61" s="246" t="s">
        <v>21</v>
      </c>
      <c r="AO61" s="246" t="s">
        <v>22</v>
      </c>
      <c r="AP61" s="246" t="s">
        <v>23</v>
      </c>
      <c r="AQ61" s="246" t="s">
        <v>24</v>
      </c>
      <c r="AR61" s="246" t="s">
        <v>19</v>
      </c>
      <c r="AS61" s="246" t="s">
        <v>20</v>
      </c>
      <c r="AT61" s="247" t="s">
        <v>13</v>
      </c>
      <c r="AU61" s="246" t="s">
        <v>21</v>
      </c>
      <c r="AV61" s="246" t="s">
        <v>22</v>
      </c>
      <c r="AW61" s="246" t="s">
        <v>23</v>
      </c>
      <c r="AX61" s="246" t="s">
        <v>24</v>
      </c>
      <c r="AY61" s="246" t="s">
        <v>19</v>
      </c>
      <c r="AZ61" s="246" t="s">
        <v>20</v>
      </c>
      <c r="BA61" s="247" t="s">
        <v>13</v>
      </c>
      <c r="BB61" s="246" t="s">
        <v>21</v>
      </c>
      <c r="BC61" s="246" t="s">
        <v>22</v>
      </c>
      <c r="BD61" s="246" t="s">
        <v>23</v>
      </c>
      <c r="BE61" s="246" t="s">
        <v>24</v>
      </c>
      <c r="BF61" s="246" t="s">
        <v>19</v>
      </c>
      <c r="BG61" s="246" t="s">
        <v>20</v>
      </c>
      <c r="BH61" s="247" t="s">
        <v>13</v>
      </c>
      <c r="BI61" s="246" t="s">
        <v>22</v>
      </c>
      <c r="BJ61" s="246" t="s">
        <v>23</v>
      </c>
      <c r="BK61" s="246" t="s">
        <v>24</v>
      </c>
      <c r="BL61" s="246" t="s">
        <v>19</v>
      </c>
      <c r="BM61" s="245" t="s">
        <v>20</v>
      </c>
      <c r="BN61" s="247" t="s">
        <v>13</v>
      </c>
      <c r="BO61" s="286" t="s">
        <v>22</v>
      </c>
      <c r="BP61" s="286" t="s">
        <v>23</v>
      </c>
      <c r="BQ61" s="286" t="s">
        <v>24</v>
      </c>
      <c r="BR61" s="286" t="s">
        <v>19</v>
      </c>
      <c r="BS61" s="287" t="s">
        <v>20</v>
      </c>
      <c r="BT61" s="247" t="s">
        <v>13</v>
      </c>
    </row>
    <row r="62" spans="1:72">
      <c r="A62" s="67" t="s">
        <v>25</v>
      </c>
      <c r="B62" s="68" t="s">
        <v>26</v>
      </c>
      <c r="C62" s="177"/>
      <c r="D62" s="177"/>
      <c r="E62" s="56"/>
      <c r="F62" s="56"/>
      <c r="G62" s="56"/>
      <c r="H62" s="56"/>
      <c r="I62" s="56"/>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8"/>
      <c r="AO62" s="58"/>
      <c r="AP62" s="58"/>
      <c r="AQ62" s="58"/>
      <c r="AR62" s="58"/>
      <c r="AS62" s="58"/>
      <c r="AT62" s="59"/>
      <c r="AU62" s="59"/>
      <c r="AV62" s="59"/>
      <c r="AW62" s="59"/>
      <c r="AX62" s="59"/>
      <c r="AY62" s="59"/>
      <c r="AZ62" s="59"/>
      <c r="BA62" s="59"/>
      <c r="BB62" s="59"/>
      <c r="BC62" s="59"/>
      <c r="BD62" s="59"/>
      <c r="BE62" s="59"/>
      <c r="BF62" s="59"/>
      <c r="BG62" s="59"/>
      <c r="BH62" s="59"/>
      <c r="BI62" s="59"/>
      <c r="BJ62" s="59"/>
      <c r="BK62" s="59"/>
      <c r="BL62" s="59"/>
      <c r="BM62" s="59"/>
      <c r="BN62" s="106"/>
      <c r="BO62" s="59"/>
      <c r="BP62" s="59"/>
      <c r="BQ62" s="59"/>
      <c r="BR62" s="59"/>
      <c r="BS62" s="59"/>
      <c r="BT62" s="106"/>
    </row>
    <row r="63" spans="1:72">
      <c r="A63" s="60">
        <v>25</v>
      </c>
      <c r="B63" s="192" t="s">
        <v>64</v>
      </c>
      <c r="C63" s="74" t="s">
        <v>287</v>
      </c>
      <c r="D63" s="74" t="s">
        <v>278</v>
      </c>
      <c r="E63" s="185">
        <f t="shared" ref="E63:E66" si="52">N63+S63+X63+AC63+AH63+AM63+AT63+BA63+BH63+BN63+BT63</f>
        <v>-19.743000000000002</v>
      </c>
      <c r="F63" s="259" t="s">
        <v>260</v>
      </c>
      <c r="G63" s="232" t="s">
        <v>507</v>
      </c>
      <c r="H63" s="60" t="s">
        <v>28</v>
      </c>
      <c r="I63" s="60">
        <v>3</v>
      </c>
      <c r="J63" s="37"/>
      <c r="K63" s="37"/>
      <c r="L63" s="37"/>
      <c r="M63" s="37"/>
      <c r="N63" s="38">
        <f>SUM(J63:M63)</f>
        <v>0</v>
      </c>
      <c r="O63" s="37"/>
      <c r="P63" s="37"/>
      <c r="Q63" s="37"/>
      <c r="R63" s="37"/>
      <c r="S63" s="38">
        <f>SUM(O63:R63)</f>
        <v>0</v>
      </c>
      <c r="T63" s="37"/>
      <c r="U63" s="37"/>
      <c r="V63" s="37"/>
      <c r="W63" s="37"/>
      <c r="X63" s="38">
        <f>SUM(T63:W63)</f>
        <v>0</v>
      </c>
      <c r="Y63" s="37"/>
      <c r="Z63" s="37"/>
      <c r="AA63" s="37"/>
      <c r="AB63" s="37"/>
      <c r="AC63" s="38">
        <f>SUM(Y63:AB63)</f>
        <v>0</v>
      </c>
      <c r="AD63" s="37">
        <v>-2.4510000000000001</v>
      </c>
      <c r="AE63" s="37">
        <v>-0.14799999999999999</v>
      </c>
      <c r="AF63" s="37">
        <v>-5.4930000000000003</v>
      </c>
      <c r="AG63" s="37">
        <v>-11.651</v>
      </c>
      <c r="AH63" s="38">
        <f>SUM(AD63:AG63)</f>
        <v>-19.743000000000002</v>
      </c>
      <c r="AI63" s="37"/>
      <c r="AJ63" s="37"/>
      <c r="AK63" s="37"/>
      <c r="AL63" s="37"/>
      <c r="AM63" s="38">
        <f>SUM(AI63:AL63)</f>
        <v>0</v>
      </c>
      <c r="AN63" s="37"/>
      <c r="AO63" s="37"/>
      <c r="AP63" s="37"/>
      <c r="AQ63" s="37"/>
      <c r="AR63" s="37"/>
      <c r="AS63" s="37"/>
      <c r="AT63" s="38">
        <f>SUM(AN63:AS63)</f>
        <v>0</v>
      </c>
      <c r="AU63" s="37"/>
      <c r="AV63" s="37"/>
      <c r="AW63" s="37"/>
      <c r="AX63" s="37"/>
      <c r="AY63" s="37"/>
      <c r="AZ63" s="37"/>
      <c r="BA63" s="38">
        <f>SUM(AU63:AZ63)</f>
        <v>0</v>
      </c>
      <c r="BB63" s="37"/>
      <c r="BC63" s="37"/>
      <c r="BD63" s="37"/>
      <c r="BE63" s="37"/>
      <c r="BF63" s="37"/>
      <c r="BG63" s="37"/>
      <c r="BH63" s="38">
        <f>SUM(BB63:BG63)</f>
        <v>0</v>
      </c>
      <c r="BI63" s="37"/>
      <c r="BJ63" s="37"/>
      <c r="BK63" s="37"/>
      <c r="BL63" s="37"/>
      <c r="BM63" s="72"/>
      <c r="BN63" s="69">
        <f>SUM(BI63:BM63)</f>
        <v>0</v>
      </c>
      <c r="BO63" s="37"/>
      <c r="BP63" s="37"/>
      <c r="BQ63" s="37"/>
      <c r="BR63" s="37"/>
      <c r="BS63" s="72"/>
      <c r="BT63" s="69">
        <f>SUM(BO63:BS63)</f>
        <v>0</v>
      </c>
    </row>
    <row r="64" spans="1:72">
      <c r="A64" s="60">
        <v>26</v>
      </c>
      <c r="B64" s="192" t="s">
        <v>65</v>
      </c>
      <c r="C64" s="74" t="s">
        <v>288</v>
      </c>
      <c r="D64" s="74" t="s">
        <v>255</v>
      </c>
      <c r="E64" s="185">
        <f t="shared" si="52"/>
        <v>-10.661999999999999</v>
      </c>
      <c r="F64" s="259" t="s">
        <v>261</v>
      </c>
      <c r="G64" s="233" t="s">
        <v>552</v>
      </c>
      <c r="H64" s="60" t="s">
        <v>28</v>
      </c>
      <c r="I64" s="60">
        <v>3</v>
      </c>
      <c r="J64" s="37"/>
      <c r="K64" s="37"/>
      <c r="L64" s="37"/>
      <c r="M64" s="37"/>
      <c r="N64" s="38">
        <f t="shared" ref="N64:N66" si="53">SUM(J64:M64)</f>
        <v>0</v>
      </c>
      <c r="O64" s="37"/>
      <c r="P64" s="37"/>
      <c r="Q64" s="37"/>
      <c r="R64" s="37"/>
      <c r="S64" s="38">
        <f t="shared" ref="S64:S66" si="54">SUM(O64:R64)</f>
        <v>0</v>
      </c>
      <c r="T64" s="37"/>
      <c r="U64" s="37"/>
      <c r="V64" s="37"/>
      <c r="W64" s="37"/>
      <c r="X64" s="38">
        <f t="shared" ref="X64:X66" si="55">SUM(T64:W64)</f>
        <v>0</v>
      </c>
      <c r="Y64" s="37"/>
      <c r="Z64" s="37"/>
      <c r="AA64" s="37"/>
      <c r="AB64" s="37"/>
      <c r="AC64" s="38">
        <f t="shared" ref="AC64:AC66" si="56">SUM(Y64:AB64)</f>
        <v>0</v>
      </c>
      <c r="AD64" s="37"/>
      <c r="AE64" s="37"/>
      <c r="AF64" s="37"/>
      <c r="AG64" s="37"/>
      <c r="AH64" s="38">
        <f t="shared" ref="AH64:AH66" si="57">SUM(AD64:AG64)</f>
        <v>0</v>
      </c>
      <c r="AI64" s="37">
        <v>-1.4590000000000001</v>
      </c>
      <c r="AJ64" s="37">
        <v>-1.014</v>
      </c>
      <c r="AK64" s="37">
        <v>-1.3819999999999999</v>
      </c>
      <c r="AL64" s="37">
        <v>-6.8070000000000004</v>
      </c>
      <c r="AM64" s="38">
        <f t="shared" ref="AM64:AM66" si="58">SUM(AI64:AL64)</f>
        <v>-10.661999999999999</v>
      </c>
      <c r="AN64" s="37"/>
      <c r="AO64" s="37"/>
      <c r="AP64" s="37"/>
      <c r="AQ64" s="37"/>
      <c r="AR64" s="37"/>
      <c r="AS64" s="37"/>
      <c r="AT64" s="38">
        <f t="shared" ref="AT64:AT66" si="59">SUM(AN64:AS64)</f>
        <v>0</v>
      </c>
      <c r="AU64" s="37"/>
      <c r="AV64" s="37"/>
      <c r="AW64" s="37"/>
      <c r="AX64" s="37"/>
      <c r="AY64" s="37"/>
      <c r="AZ64" s="37"/>
      <c r="BA64" s="38">
        <f t="shared" ref="BA64:BA66" si="60">SUM(AU64:AZ64)</f>
        <v>0</v>
      </c>
      <c r="BB64" s="37"/>
      <c r="BC64" s="37"/>
      <c r="BD64" s="37"/>
      <c r="BE64" s="37"/>
      <c r="BF64" s="37"/>
      <c r="BG64" s="37"/>
      <c r="BH64" s="38">
        <f t="shared" ref="BH64:BH66" si="61">SUM(BB64:BG64)</f>
        <v>0</v>
      </c>
      <c r="BI64" s="37"/>
      <c r="BJ64" s="37"/>
      <c r="BK64" s="37"/>
      <c r="BL64" s="37"/>
      <c r="BM64" s="72"/>
      <c r="BN64" s="69">
        <f t="shared" ref="BN64:BN66" si="62">SUM(BI64:BM64)</f>
        <v>0</v>
      </c>
      <c r="BO64" s="37"/>
      <c r="BP64" s="37"/>
      <c r="BQ64" s="37"/>
      <c r="BR64" s="37"/>
      <c r="BS64" s="72"/>
      <c r="BT64" s="69">
        <f t="shared" ref="BT64:BT66" si="63">SUM(BO64:BS64)</f>
        <v>0</v>
      </c>
    </row>
    <row r="65" spans="1:72">
      <c r="A65" s="60">
        <v>27</v>
      </c>
      <c r="B65" s="192" t="s">
        <v>66</v>
      </c>
      <c r="C65" s="74" t="s">
        <v>286</v>
      </c>
      <c r="D65" s="74" t="s">
        <v>290</v>
      </c>
      <c r="E65" s="185">
        <f t="shared" si="52"/>
        <v>-1.62</v>
      </c>
      <c r="F65" s="259" t="s">
        <v>261</v>
      </c>
      <c r="G65" s="233" t="s">
        <v>552</v>
      </c>
      <c r="H65" s="60" t="s">
        <v>28</v>
      </c>
      <c r="I65" s="60">
        <v>3</v>
      </c>
      <c r="J65" s="37"/>
      <c r="K65" s="37"/>
      <c r="L65" s="37"/>
      <c r="M65" s="37"/>
      <c r="N65" s="38">
        <f t="shared" si="53"/>
        <v>0</v>
      </c>
      <c r="O65" s="37"/>
      <c r="P65" s="37"/>
      <c r="Q65" s="37"/>
      <c r="R65" s="37"/>
      <c r="S65" s="38">
        <f t="shared" si="54"/>
        <v>0</v>
      </c>
      <c r="T65" s="37"/>
      <c r="U65" s="37"/>
      <c r="V65" s="37"/>
      <c r="W65" s="37"/>
      <c r="X65" s="38">
        <f t="shared" si="55"/>
        <v>0</v>
      </c>
      <c r="Y65" s="37">
        <v>-1.62</v>
      </c>
      <c r="Z65" s="37">
        <v>0</v>
      </c>
      <c r="AA65" s="37">
        <v>0</v>
      </c>
      <c r="AB65" s="37">
        <v>0</v>
      </c>
      <c r="AC65" s="38">
        <f t="shared" si="56"/>
        <v>-1.62</v>
      </c>
      <c r="AD65" s="37"/>
      <c r="AE65" s="37"/>
      <c r="AF65" s="37"/>
      <c r="AG65" s="37"/>
      <c r="AH65" s="38">
        <f t="shared" si="57"/>
        <v>0</v>
      </c>
      <c r="AI65" s="37"/>
      <c r="AJ65" s="37"/>
      <c r="AK65" s="37"/>
      <c r="AL65" s="37"/>
      <c r="AM65" s="38">
        <f t="shared" si="58"/>
        <v>0</v>
      </c>
      <c r="AN65" s="37"/>
      <c r="AO65" s="37"/>
      <c r="AP65" s="37"/>
      <c r="AQ65" s="37"/>
      <c r="AR65" s="37"/>
      <c r="AS65" s="37"/>
      <c r="AT65" s="38">
        <f t="shared" si="59"/>
        <v>0</v>
      </c>
      <c r="AU65" s="37"/>
      <c r="AV65" s="37"/>
      <c r="AW65" s="37"/>
      <c r="AX65" s="37"/>
      <c r="AY65" s="37"/>
      <c r="AZ65" s="37"/>
      <c r="BA65" s="38">
        <f t="shared" si="60"/>
        <v>0</v>
      </c>
      <c r="BB65" s="37"/>
      <c r="BC65" s="37"/>
      <c r="BD65" s="37"/>
      <c r="BE65" s="37"/>
      <c r="BF65" s="37"/>
      <c r="BG65" s="37"/>
      <c r="BH65" s="38">
        <f t="shared" si="61"/>
        <v>0</v>
      </c>
      <c r="BI65" s="37"/>
      <c r="BJ65" s="37"/>
      <c r="BK65" s="37"/>
      <c r="BL65" s="37"/>
      <c r="BM65" s="72"/>
      <c r="BN65" s="69">
        <f t="shared" si="62"/>
        <v>0</v>
      </c>
      <c r="BO65" s="37"/>
      <c r="BP65" s="37"/>
      <c r="BQ65" s="37"/>
      <c r="BR65" s="37"/>
      <c r="BS65" s="72"/>
      <c r="BT65" s="69">
        <f t="shared" si="63"/>
        <v>0</v>
      </c>
    </row>
    <row r="66" spans="1:72">
      <c r="A66" s="60" t="s">
        <v>52</v>
      </c>
      <c r="B66" s="73" t="s">
        <v>67</v>
      </c>
      <c r="C66" s="74" t="s">
        <v>289</v>
      </c>
      <c r="D66" s="74" t="s">
        <v>278</v>
      </c>
      <c r="E66" s="185">
        <f t="shared" si="52"/>
        <v>3.2620000000000005</v>
      </c>
      <c r="F66" s="259" t="s">
        <v>260</v>
      </c>
      <c r="G66" s="232" t="s">
        <v>530</v>
      </c>
      <c r="H66" s="60" t="s">
        <v>28</v>
      </c>
      <c r="I66" s="60">
        <v>3</v>
      </c>
      <c r="J66" s="37"/>
      <c r="K66" s="37"/>
      <c r="L66" s="37"/>
      <c r="M66" s="37"/>
      <c r="N66" s="38">
        <f t="shared" si="53"/>
        <v>0</v>
      </c>
      <c r="O66" s="37"/>
      <c r="P66" s="37"/>
      <c r="Q66" s="37"/>
      <c r="R66" s="37"/>
      <c r="S66" s="38">
        <f t="shared" si="54"/>
        <v>0</v>
      </c>
      <c r="T66" s="37"/>
      <c r="U66" s="37"/>
      <c r="V66" s="37"/>
      <c r="W66" s="37"/>
      <c r="X66" s="38">
        <f t="shared" si="55"/>
        <v>0</v>
      </c>
      <c r="Y66" s="37"/>
      <c r="Z66" s="37"/>
      <c r="AA66" s="37"/>
      <c r="AB66" s="37"/>
      <c r="AC66" s="38">
        <f t="shared" si="56"/>
        <v>0</v>
      </c>
      <c r="AD66" s="37"/>
      <c r="AE66" s="37"/>
      <c r="AF66" s="37"/>
      <c r="AG66" s="37"/>
      <c r="AH66" s="38">
        <f t="shared" si="57"/>
        <v>0</v>
      </c>
      <c r="AI66" s="37"/>
      <c r="AJ66" s="37"/>
      <c r="AK66" s="37"/>
      <c r="AL66" s="37"/>
      <c r="AM66" s="38">
        <f t="shared" si="58"/>
        <v>0</v>
      </c>
      <c r="AN66" s="37"/>
      <c r="AO66" s="37"/>
      <c r="AP66" s="37"/>
      <c r="AQ66" s="37"/>
      <c r="AR66" s="37"/>
      <c r="AS66" s="37"/>
      <c r="AT66" s="38">
        <f t="shared" si="59"/>
        <v>0</v>
      </c>
      <c r="AU66" s="37"/>
      <c r="AV66" s="37"/>
      <c r="AW66" s="37"/>
      <c r="AX66" s="37"/>
      <c r="AY66" s="37"/>
      <c r="AZ66" s="37"/>
      <c r="BA66" s="38">
        <f t="shared" si="60"/>
        <v>0</v>
      </c>
      <c r="BB66" s="37"/>
      <c r="BC66" s="37"/>
      <c r="BD66" s="37"/>
      <c r="BE66" s="37"/>
      <c r="BF66" s="37"/>
      <c r="BG66" s="37"/>
      <c r="BH66" s="38">
        <f t="shared" si="61"/>
        <v>0</v>
      </c>
      <c r="BI66" s="37">
        <v>0.158</v>
      </c>
      <c r="BJ66" s="37">
        <v>1.2E-2</v>
      </c>
      <c r="BK66" s="37">
        <v>8.0000000000000002E-3</v>
      </c>
      <c r="BL66" s="37">
        <v>0.751</v>
      </c>
      <c r="BM66" s="72">
        <v>2.3330000000000002</v>
      </c>
      <c r="BN66" s="69">
        <f t="shared" si="62"/>
        <v>3.2620000000000005</v>
      </c>
      <c r="BO66" s="37"/>
      <c r="BP66" s="37"/>
      <c r="BQ66" s="37"/>
      <c r="BR66" s="37"/>
      <c r="BS66" s="72"/>
      <c r="BT66" s="69">
        <f t="shared" si="63"/>
        <v>0</v>
      </c>
    </row>
    <row r="67" spans="1:72">
      <c r="A67" s="60"/>
      <c r="B67" s="65" t="s">
        <v>40</v>
      </c>
      <c r="C67" s="65"/>
      <c r="D67" s="65"/>
      <c r="E67" s="60"/>
      <c r="F67" s="185">
        <f>SUMIF(F63:F66, "=Yes", E63:E66)</f>
        <v>0</v>
      </c>
      <c r="G67" s="60"/>
      <c r="H67" s="60" t="s">
        <v>28</v>
      </c>
      <c r="I67" s="60">
        <v>3</v>
      </c>
      <c r="J67" s="63">
        <f>SUM(J63:J66)</f>
        <v>0</v>
      </c>
      <c r="K67" s="63">
        <f t="shared" ref="K67:BN67" si="64">SUM(K63:K66)</f>
        <v>0</v>
      </c>
      <c r="L67" s="63">
        <f t="shared" si="64"/>
        <v>0</v>
      </c>
      <c r="M67" s="63">
        <f t="shared" si="64"/>
        <v>0</v>
      </c>
      <c r="N67" s="63">
        <f t="shared" si="64"/>
        <v>0</v>
      </c>
      <c r="O67" s="63">
        <f t="shared" si="64"/>
        <v>0</v>
      </c>
      <c r="P67" s="63">
        <f t="shared" si="64"/>
        <v>0</v>
      </c>
      <c r="Q67" s="63">
        <f t="shared" si="64"/>
        <v>0</v>
      </c>
      <c r="R67" s="63">
        <f t="shared" si="64"/>
        <v>0</v>
      </c>
      <c r="S67" s="63">
        <f t="shared" si="64"/>
        <v>0</v>
      </c>
      <c r="T67" s="63">
        <f t="shared" si="64"/>
        <v>0</v>
      </c>
      <c r="U67" s="63">
        <f t="shared" si="64"/>
        <v>0</v>
      </c>
      <c r="V67" s="63">
        <f t="shared" si="64"/>
        <v>0</v>
      </c>
      <c r="W67" s="63">
        <f t="shared" si="64"/>
        <v>0</v>
      </c>
      <c r="X67" s="63">
        <f t="shared" si="64"/>
        <v>0</v>
      </c>
      <c r="Y67" s="63">
        <f t="shared" si="64"/>
        <v>-1.62</v>
      </c>
      <c r="Z67" s="63">
        <f t="shared" si="64"/>
        <v>0</v>
      </c>
      <c r="AA67" s="63">
        <f t="shared" si="64"/>
        <v>0</v>
      </c>
      <c r="AB67" s="63">
        <f t="shared" si="64"/>
        <v>0</v>
      </c>
      <c r="AC67" s="63">
        <f t="shared" si="64"/>
        <v>-1.62</v>
      </c>
      <c r="AD67" s="63">
        <f t="shared" si="64"/>
        <v>-2.4510000000000001</v>
      </c>
      <c r="AE67" s="63">
        <f t="shared" si="64"/>
        <v>-0.14799999999999999</v>
      </c>
      <c r="AF67" s="63">
        <f t="shared" si="64"/>
        <v>-5.4930000000000003</v>
      </c>
      <c r="AG67" s="63">
        <f t="shared" si="64"/>
        <v>-11.651</v>
      </c>
      <c r="AH67" s="63">
        <f t="shared" si="64"/>
        <v>-19.743000000000002</v>
      </c>
      <c r="AI67" s="63">
        <f t="shared" si="64"/>
        <v>-1.4590000000000001</v>
      </c>
      <c r="AJ67" s="63">
        <f t="shared" si="64"/>
        <v>-1.014</v>
      </c>
      <c r="AK67" s="63">
        <f t="shared" si="64"/>
        <v>-1.3819999999999999</v>
      </c>
      <c r="AL67" s="63">
        <f t="shared" si="64"/>
        <v>-6.8070000000000004</v>
      </c>
      <c r="AM67" s="63">
        <f t="shared" si="64"/>
        <v>-10.661999999999999</v>
      </c>
      <c r="AN67" s="63">
        <f t="shared" si="64"/>
        <v>0</v>
      </c>
      <c r="AO67" s="63">
        <f t="shared" si="64"/>
        <v>0</v>
      </c>
      <c r="AP67" s="63">
        <f t="shared" si="64"/>
        <v>0</v>
      </c>
      <c r="AQ67" s="63">
        <f t="shared" si="64"/>
        <v>0</v>
      </c>
      <c r="AR67" s="63">
        <f t="shared" si="64"/>
        <v>0</v>
      </c>
      <c r="AS67" s="63">
        <f t="shared" si="64"/>
        <v>0</v>
      </c>
      <c r="AT67" s="63">
        <f t="shared" si="64"/>
        <v>0</v>
      </c>
      <c r="AU67" s="63">
        <f t="shared" si="64"/>
        <v>0</v>
      </c>
      <c r="AV67" s="63">
        <f t="shared" si="64"/>
        <v>0</v>
      </c>
      <c r="AW67" s="63">
        <f t="shared" si="64"/>
        <v>0</v>
      </c>
      <c r="AX67" s="63">
        <f t="shared" si="64"/>
        <v>0</v>
      </c>
      <c r="AY67" s="63">
        <f t="shared" si="64"/>
        <v>0</v>
      </c>
      <c r="AZ67" s="63">
        <f t="shared" si="64"/>
        <v>0</v>
      </c>
      <c r="BA67" s="63">
        <f t="shared" si="64"/>
        <v>0</v>
      </c>
      <c r="BB67" s="63">
        <f t="shared" si="64"/>
        <v>0</v>
      </c>
      <c r="BC67" s="63">
        <f t="shared" si="64"/>
        <v>0</v>
      </c>
      <c r="BD67" s="63">
        <f t="shared" si="64"/>
        <v>0</v>
      </c>
      <c r="BE67" s="63">
        <f t="shared" si="64"/>
        <v>0</v>
      </c>
      <c r="BF67" s="63">
        <f t="shared" si="64"/>
        <v>0</v>
      </c>
      <c r="BG67" s="63">
        <f t="shared" si="64"/>
        <v>0</v>
      </c>
      <c r="BH67" s="63">
        <f t="shared" si="64"/>
        <v>0</v>
      </c>
      <c r="BI67" s="63">
        <f t="shared" si="64"/>
        <v>0.158</v>
      </c>
      <c r="BJ67" s="63">
        <f t="shared" si="64"/>
        <v>1.2E-2</v>
      </c>
      <c r="BK67" s="63">
        <f t="shared" si="64"/>
        <v>8.0000000000000002E-3</v>
      </c>
      <c r="BL67" s="63">
        <f t="shared" si="64"/>
        <v>0.751</v>
      </c>
      <c r="BM67" s="63">
        <f t="shared" si="64"/>
        <v>2.3330000000000002</v>
      </c>
      <c r="BN67" s="63">
        <f t="shared" si="64"/>
        <v>3.2620000000000005</v>
      </c>
      <c r="BO67" s="63">
        <f t="shared" ref="BO67:BT67" si="65">SUM(BO63:BO66)</f>
        <v>0</v>
      </c>
      <c r="BP67" s="63">
        <f t="shared" si="65"/>
        <v>0</v>
      </c>
      <c r="BQ67" s="63">
        <f t="shared" si="65"/>
        <v>0</v>
      </c>
      <c r="BR67" s="63">
        <f t="shared" si="65"/>
        <v>0</v>
      </c>
      <c r="BS67" s="63">
        <f t="shared" si="65"/>
        <v>0</v>
      </c>
      <c r="BT67" s="63">
        <f t="shared" si="65"/>
        <v>0</v>
      </c>
    </row>
    <row r="69" spans="1:72" s="267" customFormat="1" ht="13.5" customHeight="1">
      <c r="A69" s="209"/>
      <c r="B69" s="209" t="s">
        <v>553</v>
      </c>
      <c r="C69" s="276" t="s">
        <v>208</v>
      </c>
      <c r="D69" s="209"/>
      <c r="E69" s="209"/>
      <c r="F69" s="273">
        <f>SUMIF(J61:BT61, "&lt;&gt;Total", J69:BT69)</f>
        <v>-3.2620000000000005</v>
      </c>
      <c r="G69" s="209"/>
      <c r="H69" s="209"/>
      <c r="I69" s="209"/>
      <c r="J69" s="274">
        <f t="shared" ref="J69:AO69" si="66">IF(J$1&lt;"2020-21",SUMIF($F$63:$F$66,"=Yes",J$63:J$66), (SUMIF($F$63:$F$66,"=No",J$63:J$66)*(-1)))</f>
        <v>0</v>
      </c>
      <c r="K69" s="274">
        <f t="shared" si="66"/>
        <v>0</v>
      </c>
      <c r="L69" s="274">
        <f t="shared" si="66"/>
        <v>0</v>
      </c>
      <c r="M69" s="274">
        <f t="shared" si="66"/>
        <v>0</v>
      </c>
      <c r="N69" s="274">
        <f t="shared" si="66"/>
        <v>0</v>
      </c>
      <c r="O69" s="274">
        <f t="shared" si="66"/>
        <v>0</v>
      </c>
      <c r="P69" s="274">
        <f t="shared" si="66"/>
        <v>0</v>
      </c>
      <c r="Q69" s="274">
        <f t="shared" si="66"/>
        <v>0</v>
      </c>
      <c r="R69" s="274">
        <f t="shared" si="66"/>
        <v>0</v>
      </c>
      <c r="S69" s="274">
        <f t="shared" si="66"/>
        <v>0</v>
      </c>
      <c r="T69" s="274">
        <f t="shared" si="66"/>
        <v>0</v>
      </c>
      <c r="U69" s="274">
        <f t="shared" si="66"/>
        <v>0</v>
      </c>
      <c r="V69" s="274">
        <f t="shared" si="66"/>
        <v>0</v>
      </c>
      <c r="W69" s="274">
        <f t="shared" si="66"/>
        <v>0</v>
      </c>
      <c r="X69" s="274">
        <f t="shared" si="66"/>
        <v>0</v>
      </c>
      <c r="Y69" s="274">
        <f t="shared" si="66"/>
        <v>0</v>
      </c>
      <c r="Z69" s="274">
        <f t="shared" si="66"/>
        <v>0</v>
      </c>
      <c r="AA69" s="274">
        <f t="shared" si="66"/>
        <v>0</v>
      </c>
      <c r="AB69" s="274">
        <f t="shared" si="66"/>
        <v>0</v>
      </c>
      <c r="AC69" s="274">
        <f t="shared" si="66"/>
        <v>0</v>
      </c>
      <c r="AD69" s="274">
        <f t="shared" si="66"/>
        <v>0</v>
      </c>
      <c r="AE69" s="274">
        <f t="shared" si="66"/>
        <v>0</v>
      </c>
      <c r="AF69" s="274">
        <f t="shared" si="66"/>
        <v>0</v>
      </c>
      <c r="AG69" s="274">
        <f t="shared" si="66"/>
        <v>0</v>
      </c>
      <c r="AH69" s="274">
        <f t="shared" si="66"/>
        <v>0</v>
      </c>
      <c r="AI69" s="274">
        <f t="shared" si="66"/>
        <v>0</v>
      </c>
      <c r="AJ69" s="274">
        <f t="shared" si="66"/>
        <v>0</v>
      </c>
      <c r="AK69" s="274">
        <f t="shared" si="66"/>
        <v>0</v>
      </c>
      <c r="AL69" s="274">
        <f t="shared" si="66"/>
        <v>0</v>
      </c>
      <c r="AM69" s="274">
        <f t="shared" si="66"/>
        <v>0</v>
      </c>
      <c r="AN69" s="274">
        <f t="shared" si="66"/>
        <v>0</v>
      </c>
      <c r="AO69" s="274">
        <f t="shared" si="66"/>
        <v>0</v>
      </c>
      <c r="AP69" s="274">
        <f t="shared" ref="AP69:BT69" si="67">IF(AP$1&lt;"2020-21",SUMIF($F$63:$F$66,"=Yes",AP$63:AP$66), (SUMIF($F$63:$F$66,"=No",AP$63:AP$66)*(-1)))</f>
        <v>0</v>
      </c>
      <c r="AQ69" s="274">
        <f t="shared" si="67"/>
        <v>0</v>
      </c>
      <c r="AR69" s="274">
        <f t="shared" si="67"/>
        <v>0</v>
      </c>
      <c r="AS69" s="274">
        <f t="shared" si="67"/>
        <v>0</v>
      </c>
      <c r="AT69" s="274">
        <f t="shared" si="67"/>
        <v>0</v>
      </c>
      <c r="AU69" s="274">
        <f t="shared" si="67"/>
        <v>0</v>
      </c>
      <c r="AV69" s="274">
        <f t="shared" si="67"/>
        <v>0</v>
      </c>
      <c r="AW69" s="274">
        <f t="shared" si="67"/>
        <v>0</v>
      </c>
      <c r="AX69" s="274">
        <f t="shared" si="67"/>
        <v>0</v>
      </c>
      <c r="AY69" s="274">
        <f t="shared" si="67"/>
        <v>0</v>
      </c>
      <c r="AZ69" s="274">
        <f t="shared" si="67"/>
        <v>0</v>
      </c>
      <c r="BA69" s="274">
        <f t="shared" si="67"/>
        <v>0</v>
      </c>
      <c r="BB69" s="274">
        <f t="shared" si="67"/>
        <v>0</v>
      </c>
      <c r="BC69" s="274">
        <f t="shared" si="67"/>
        <v>0</v>
      </c>
      <c r="BD69" s="274">
        <f t="shared" si="67"/>
        <v>0</v>
      </c>
      <c r="BE69" s="274">
        <f t="shared" si="67"/>
        <v>0</v>
      </c>
      <c r="BF69" s="274">
        <f t="shared" si="67"/>
        <v>0</v>
      </c>
      <c r="BG69" s="274">
        <f t="shared" si="67"/>
        <v>0</v>
      </c>
      <c r="BH69" s="274">
        <f t="shared" si="67"/>
        <v>0</v>
      </c>
      <c r="BI69" s="274">
        <f t="shared" si="67"/>
        <v>-0.158</v>
      </c>
      <c r="BJ69" s="274">
        <f t="shared" si="67"/>
        <v>-1.2E-2</v>
      </c>
      <c r="BK69" s="274">
        <f t="shared" si="67"/>
        <v>-8.0000000000000002E-3</v>
      </c>
      <c r="BL69" s="274">
        <f t="shared" si="67"/>
        <v>-0.751</v>
      </c>
      <c r="BM69" s="274">
        <f t="shared" si="67"/>
        <v>-2.3330000000000002</v>
      </c>
      <c r="BN69" s="274">
        <f t="shared" si="67"/>
        <v>-3.2620000000000005</v>
      </c>
      <c r="BO69" s="274">
        <f t="shared" si="67"/>
        <v>0</v>
      </c>
      <c r="BP69" s="274">
        <f t="shared" si="67"/>
        <v>0</v>
      </c>
      <c r="BQ69" s="274">
        <f t="shared" si="67"/>
        <v>0</v>
      </c>
      <c r="BR69" s="274">
        <f t="shared" si="67"/>
        <v>0</v>
      </c>
      <c r="BS69" s="274">
        <f t="shared" si="67"/>
        <v>0</v>
      </c>
      <c r="BT69" s="274">
        <f t="shared" si="67"/>
        <v>0</v>
      </c>
    </row>
    <row r="70" spans="1:72" s="267" customFormat="1" ht="13.5" customHeight="1">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8"/>
      <c r="AY70" s="268"/>
      <c r="AZ70" s="268"/>
      <c r="BA70" s="268"/>
      <c r="BB70" s="268"/>
      <c r="BC70" s="268"/>
      <c r="BD70" s="268"/>
      <c r="BE70" s="268"/>
      <c r="BF70" s="268"/>
      <c r="BG70" s="268"/>
      <c r="BH70" s="268"/>
      <c r="BI70" s="268"/>
      <c r="BJ70" s="268"/>
      <c r="BK70" s="268"/>
      <c r="BL70" s="268"/>
      <c r="BM70" s="268"/>
      <c r="BN70" s="268"/>
      <c r="BO70" s="268"/>
      <c r="BP70" s="268"/>
      <c r="BQ70" s="268"/>
      <c r="BR70" s="268"/>
      <c r="BS70" s="268"/>
      <c r="BT70" s="268"/>
    </row>
    <row r="71" spans="1:72" ht="13.9">
      <c r="A71" s="33" t="s">
        <v>68</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row>
    <row r="72" spans="1:72">
      <c r="A72" s="47"/>
      <c r="B72" s="47"/>
      <c r="C72" s="47"/>
      <c r="D72" s="47"/>
      <c r="E72" s="47"/>
      <c r="F72" s="47"/>
      <c r="G72" s="47"/>
      <c r="H72" s="47"/>
      <c r="I72" s="47"/>
      <c r="J72" s="299" t="s">
        <v>1</v>
      </c>
      <c r="K72" s="299"/>
      <c r="L72" s="299"/>
      <c r="M72" s="299"/>
      <c r="N72" s="299"/>
      <c r="O72" s="299" t="s">
        <v>2</v>
      </c>
      <c r="P72" s="299"/>
      <c r="Q72" s="299"/>
      <c r="R72" s="299"/>
      <c r="S72" s="299"/>
      <c r="T72" s="299" t="s">
        <v>3</v>
      </c>
      <c r="U72" s="299"/>
      <c r="V72" s="299"/>
      <c r="W72" s="299"/>
      <c r="X72" s="299"/>
      <c r="Y72" s="299" t="s">
        <v>4</v>
      </c>
      <c r="Z72" s="299"/>
      <c r="AA72" s="299"/>
      <c r="AB72" s="299"/>
      <c r="AC72" s="299"/>
      <c r="AD72" s="299" t="s">
        <v>5</v>
      </c>
      <c r="AE72" s="299"/>
      <c r="AF72" s="299"/>
      <c r="AG72" s="299"/>
      <c r="AH72" s="299"/>
      <c r="AI72" s="299" t="s">
        <v>6</v>
      </c>
      <c r="AJ72" s="299"/>
      <c r="AK72" s="299"/>
      <c r="AL72" s="299"/>
      <c r="AM72" s="299"/>
      <c r="AN72" s="291" t="s">
        <v>7</v>
      </c>
      <c r="AO72" s="291"/>
      <c r="AP72" s="291"/>
      <c r="AQ72" s="291"/>
      <c r="AR72" s="291"/>
      <c r="AS72" s="291"/>
      <c r="AT72" s="291"/>
      <c r="AU72" s="291" t="s">
        <v>8</v>
      </c>
      <c r="AV72" s="291"/>
      <c r="AW72" s="291"/>
      <c r="AX72" s="291"/>
      <c r="AY72" s="291"/>
      <c r="AZ72" s="291"/>
      <c r="BA72" s="291"/>
      <c r="BB72" s="291" t="s">
        <v>9</v>
      </c>
      <c r="BC72" s="291"/>
      <c r="BD72" s="291"/>
      <c r="BE72" s="291"/>
      <c r="BF72" s="291"/>
      <c r="BG72" s="291"/>
      <c r="BH72" s="291"/>
      <c r="BI72" s="291" t="s">
        <v>10</v>
      </c>
      <c r="BJ72" s="291"/>
      <c r="BK72" s="291"/>
      <c r="BL72" s="291"/>
      <c r="BM72" s="291"/>
      <c r="BN72" s="291"/>
      <c r="BO72" s="291" t="s">
        <v>581</v>
      </c>
      <c r="BP72" s="291"/>
      <c r="BQ72" s="291"/>
      <c r="BR72" s="291"/>
      <c r="BS72" s="291"/>
      <c r="BT72" s="291"/>
    </row>
    <row r="73" spans="1:72" ht="14.75" customHeight="1">
      <c r="A73" s="47"/>
      <c r="B73" s="47"/>
      <c r="C73" s="47"/>
      <c r="D73" s="47"/>
      <c r="E73" s="47"/>
      <c r="F73" s="47"/>
      <c r="G73" s="47"/>
      <c r="H73" s="47"/>
      <c r="I73" s="47"/>
      <c r="J73" s="49"/>
      <c r="K73" s="50"/>
      <c r="L73" s="50"/>
      <c r="M73" s="50"/>
      <c r="N73" s="50"/>
      <c r="O73" s="51"/>
      <c r="P73" s="50"/>
      <c r="Q73" s="50"/>
      <c r="R73" s="50"/>
      <c r="S73" s="50"/>
      <c r="T73" s="51"/>
      <c r="U73" s="50"/>
      <c r="V73" s="50"/>
      <c r="W73" s="50"/>
      <c r="X73" s="50"/>
      <c r="Y73" s="51"/>
      <c r="Z73" s="50"/>
      <c r="AA73" s="50"/>
      <c r="AB73" s="50"/>
      <c r="AC73" s="50"/>
      <c r="AD73" s="51"/>
      <c r="AE73" s="50"/>
      <c r="AF73" s="50"/>
      <c r="AG73" s="50"/>
      <c r="AH73" s="50"/>
      <c r="AI73" s="51"/>
      <c r="AJ73" s="50"/>
      <c r="AK73" s="50"/>
      <c r="AL73" s="50"/>
      <c r="AM73" s="52"/>
      <c r="AN73" s="297" t="s">
        <v>11</v>
      </c>
      <c r="AO73" s="298"/>
      <c r="AP73" s="292" t="s">
        <v>12</v>
      </c>
      <c r="AQ73" s="292"/>
      <c r="AR73" s="292"/>
      <c r="AS73" s="292"/>
      <c r="AT73" s="247" t="s">
        <v>13</v>
      </c>
      <c r="AU73" s="292" t="s">
        <v>11</v>
      </c>
      <c r="AV73" s="292"/>
      <c r="AW73" s="292" t="s">
        <v>12</v>
      </c>
      <c r="AX73" s="292"/>
      <c r="AY73" s="292"/>
      <c r="AZ73" s="292"/>
      <c r="BA73" s="247" t="s">
        <v>13</v>
      </c>
      <c r="BB73" s="292" t="s">
        <v>11</v>
      </c>
      <c r="BC73" s="292"/>
      <c r="BD73" s="292" t="s">
        <v>12</v>
      </c>
      <c r="BE73" s="292"/>
      <c r="BF73" s="292"/>
      <c r="BG73" s="292"/>
      <c r="BH73" s="247" t="s">
        <v>13</v>
      </c>
      <c r="BI73" s="244" t="s">
        <v>11</v>
      </c>
      <c r="BJ73" s="292" t="s">
        <v>12</v>
      </c>
      <c r="BK73" s="292"/>
      <c r="BL73" s="292"/>
      <c r="BM73" s="293"/>
      <c r="BN73" s="247" t="s">
        <v>13</v>
      </c>
      <c r="BO73" s="285" t="s">
        <v>11</v>
      </c>
      <c r="BP73" s="292" t="s">
        <v>12</v>
      </c>
      <c r="BQ73" s="292"/>
      <c r="BR73" s="292"/>
      <c r="BS73" s="293"/>
      <c r="BT73" s="247" t="s">
        <v>13</v>
      </c>
    </row>
    <row r="74" spans="1:72" ht="48" customHeight="1">
      <c r="A74" s="45" t="s">
        <v>14</v>
      </c>
      <c r="B74" s="66" t="s">
        <v>15</v>
      </c>
      <c r="C74" s="179" t="s">
        <v>547</v>
      </c>
      <c r="D74" s="179" t="s">
        <v>548</v>
      </c>
      <c r="E74" s="174" t="s">
        <v>241</v>
      </c>
      <c r="F74" s="175" t="s">
        <v>258</v>
      </c>
      <c r="G74" s="231" t="s">
        <v>497</v>
      </c>
      <c r="H74" s="45" t="s">
        <v>16</v>
      </c>
      <c r="I74" s="45" t="s">
        <v>17</v>
      </c>
      <c r="J74" s="246" t="s">
        <v>11</v>
      </c>
      <c r="K74" s="246" t="s">
        <v>18</v>
      </c>
      <c r="L74" s="246" t="s">
        <v>19</v>
      </c>
      <c r="M74" s="246" t="s">
        <v>20</v>
      </c>
      <c r="N74" s="246" t="s">
        <v>13</v>
      </c>
      <c r="O74" s="246" t="s">
        <v>11</v>
      </c>
      <c r="P74" s="246" t="s">
        <v>18</v>
      </c>
      <c r="Q74" s="246" t="s">
        <v>19</v>
      </c>
      <c r="R74" s="246" t="s">
        <v>20</v>
      </c>
      <c r="S74" s="246" t="s">
        <v>13</v>
      </c>
      <c r="T74" s="246" t="s">
        <v>11</v>
      </c>
      <c r="U74" s="246" t="s">
        <v>18</v>
      </c>
      <c r="V74" s="246" t="s">
        <v>19</v>
      </c>
      <c r="W74" s="246" t="s">
        <v>20</v>
      </c>
      <c r="X74" s="246" t="s">
        <v>13</v>
      </c>
      <c r="Y74" s="246" t="s">
        <v>11</v>
      </c>
      <c r="Z74" s="246" t="s">
        <v>18</v>
      </c>
      <c r="AA74" s="246" t="s">
        <v>19</v>
      </c>
      <c r="AB74" s="246" t="s">
        <v>20</v>
      </c>
      <c r="AC74" s="246" t="s">
        <v>13</v>
      </c>
      <c r="AD74" s="246" t="s">
        <v>11</v>
      </c>
      <c r="AE74" s="246" t="s">
        <v>18</v>
      </c>
      <c r="AF74" s="246" t="s">
        <v>19</v>
      </c>
      <c r="AG74" s="246" t="s">
        <v>20</v>
      </c>
      <c r="AH74" s="246" t="s">
        <v>13</v>
      </c>
      <c r="AI74" s="246" t="s">
        <v>11</v>
      </c>
      <c r="AJ74" s="246" t="s">
        <v>18</v>
      </c>
      <c r="AK74" s="246" t="s">
        <v>19</v>
      </c>
      <c r="AL74" s="246" t="s">
        <v>20</v>
      </c>
      <c r="AM74" s="246" t="s">
        <v>13</v>
      </c>
      <c r="AN74" s="246" t="s">
        <v>21</v>
      </c>
      <c r="AO74" s="246" t="s">
        <v>22</v>
      </c>
      <c r="AP74" s="246" t="s">
        <v>23</v>
      </c>
      <c r="AQ74" s="246" t="s">
        <v>24</v>
      </c>
      <c r="AR74" s="246" t="s">
        <v>19</v>
      </c>
      <c r="AS74" s="246" t="s">
        <v>20</v>
      </c>
      <c r="AT74" s="247" t="s">
        <v>13</v>
      </c>
      <c r="AU74" s="246" t="s">
        <v>21</v>
      </c>
      <c r="AV74" s="246" t="s">
        <v>22</v>
      </c>
      <c r="AW74" s="246" t="s">
        <v>23</v>
      </c>
      <c r="AX74" s="246" t="s">
        <v>24</v>
      </c>
      <c r="AY74" s="246" t="s">
        <v>19</v>
      </c>
      <c r="AZ74" s="246" t="s">
        <v>20</v>
      </c>
      <c r="BA74" s="247" t="s">
        <v>13</v>
      </c>
      <c r="BB74" s="246" t="s">
        <v>21</v>
      </c>
      <c r="BC74" s="246" t="s">
        <v>22</v>
      </c>
      <c r="BD74" s="246" t="s">
        <v>23</v>
      </c>
      <c r="BE74" s="246" t="s">
        <v>24</v>
      </c>
      <c r="BF74" s="246" t="s">
        <v>19</v>
      </c>
      <c r="BG74" s="246" t="s">
        <v>20</v>
      </c>
      <c r="BH74" s="247" t="s">
        <v>13</v>
      </c>
      <c r="BI74" s="246" t="s">
        <v>22</v>
      </c>
      <c r="BJ74" s="246" t="s">
        <v>23</v>
      </c>
      <c r="BK74" s="246" t="s">
        <v>24</v>
      </c>
      <c r="BL74" s="246" t="s">
        <v>19</v>
      </c>
      <c r="BM74" s="245" t="s">
        <v>20</v>
      </c>
      <c r="BN74" s="247" t="s">
        <v>13</v>
      </c>
      <c r="BO74" s="286" t="s">
        <v>22</v>
      </c>
      <c r="BP74" s="286" t="s">
        <v>23</v>
      </c>
      <c r="BQ74" s="286" t="s">
        <v>24</v>
      </c>
      <c r="BR74" s="286" t="s">
        <v>19</v>
      </c>
      <c r="BS74" s="287" t="s">
        <v>20</v>
      </c>
      <c r="BT74" s="247" t="s">
        <v>13</v>
      </c>
    </row>
    <row r="75" spans="1:72">
      <c r="A75" s="109" t="s">
        <v>25</v>
      </c>
      <c r="B75" s="110" t="s">
        <v>26</v>
      </c>
      <c r="C75" s="178"/>
      <c r="D75" s="178"/>
      <c r="E75" s="111"/>
      <c r="F75" s="111"/>
      <c r="G75" s="111"/>
      <c r="H75" s="111"/>
      <c r="I75" s="111"/>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03"/>
      <c r="AO75" s="103"/>
      <c r="AP75" s="103"/>
      <c r="AQ75" s="103"/>
      <c r="AR75" s="103"/>
      <c r="AS75" s="103"/>
      <c r="AT75" s="113"/>
      <c r="AU75" s="59"/>
      <c r="AV75" s="59"/>
      <c r="AW75" s="59"/>
      <c r="AX75" s="59"/>
      <c r="AY75" s="59"/>
      <c r="AZ75" s="59"/>
      <c r="BA75" s="59"/>
      <c r="BB75" s="113"/>
      <c r="BC75" s="113"/>
      <c r="BD75" s="113"/>
      <c r="BE75" s="113"/>
      <c r="BF75" s="113"/>
      <c r="BG75" s="113"/>
      <c r="BH75" s="113"/>
      <c r="BI75" s="113"/>
      <c r="BJ75" s="113"/>
      <c r="BK75" s="113"/>
      <c r="BL75" s="113"/>
      <c r="BM75" s="113"/>
      <c r="BN75" s="114"/>
      <c r="BO75" s="113"/>
      <c r="BP75" s="113"/>
      <c r="BQ75" s="113"/>
      <c r="BR75" s="113"/>
      <c r="BS75" s="113"/>
      <c r="BT75" s="114"/>
    </row>
    <row r="76" spans="1:72">
      <c r="A76" s="60">
        <v>25</v>
      </c>
      <c r="B76" s="37" t="s">
        <v>69</v>
      </c>
      <c r="C76" s="37" t="s">
        <v>293</v>
      </c>
      <c r="D76" s="37" t="s">
        <v>278</v>
      </c>
      <c r="E76" s="185">
        <f t="shared" ref="E76:E81" si="68">N76+S76+X76+AC76+AH76+AM76+AT76+BA76+BH76+BN76+BT76</f>
        <v>15.561241173138148</v>
      </c>
      <c r="F76" s="259" t="s">
        <v>259</v>
      </c>
      <c r="G76" s="232" t="s">
        <v>536</v>
      </c>
      <c r="H76" s="60" t="s">
        <v>28</v>
      </c>
      <c r="I76" s="60">
        <v>3</v>
      </c>
      <c r="J76" s="37">
        <v>0.2619820170176575</v>
      </c>
      <c r="K76" s="37">
        <v>7.3217108306038699E-3</v>
      </c>
      <c r="L76" s="37">
        <v>0.45331847125808589</v>
      </c>
      <c r="M76" s="37">
        <v>0.63599436047532654</v>
      </c>
      <c r="N76" s="38">
        <f>SUM(J76:M76)</f>
        <v>1.3586165595816739</v>
      </c>
      <c r="O76" s="37"/>
      <c r="P76" s="37"/>
      <c r="Q76" s="37"/>
      <c r="R76" s="37"/>
      <c r="S76" s="38">
        <f>SUM(O76:R76)</f>
        <v>0</v>
      </c>
      <c r="T76" s="37"/>
      <c r="U76" s="37"/>
      <c r="V76" s="37"/>
      <c r="W76" s="37"/>
      <c r="X76" s="38">
        <f>SUM(T76:W76)</f>
        <v>0</v>
      </c>
      <c r="Y76" s="37">
        <v>1.568393323667252</v>
      </c>
      <c r="Z76" s="37">
        <v>0.22703989417010617</v>
      </c>
      <c r="AA76" s="37">
        <v>5.3685284995919549</v>
      </c>
      <c r="AB76" s="37">
        <v>7.4140172825706863</v>
      </c>
      <c r="AC76" s="38">
        <f>SUM(Y76:AB76)</f>
        <v>14.577978999999999</v>
      </c>
      <c r="AD76" s="37">
        <v>-6.5435915858223392E-2</v>
      </c>
      <c r="AE76" s="37">
        <v>-7.7053426853408912E-3</v>
      </c>
      <c r="AF76" s="37">
        <v>-0.14949601954597505</v>
      </c>
      <c r="AG76" s="37">
        <v>-0.15271710835398516</v>
      </c>
      <c r="AH76" s="38">
        <f>SUM(AD76:AG76)</f>
        <v>-0.37535438644352448</v>
      </c>
      <c r="AI76" s="37"/>
      <c r="AJ76" s="37"/>
      <c r="AK76" s="37"/>
      <c r="AL76" s="37"/>
      <c r="AM76" s="38">
        <f>SUM(AI76:AL76)</f>
        <v>0</v>
      </c>
      <c r="AN76" s="37"/>
      <c r="AO76" s="37"/>
      <c r="AP76" s="37"/>
      <c r="AQ76" s="37"/>
      <c r="AR76" s="37"/>
      <c r="AS76" s="37"/>
      <c r="AT76" s="38">
        <f>SUM(AN76:AS76)</f>
        <v>0</v>
      </c>
      <c r="AU76" s="37"/>
      <c r="AV76" s="37"/>
      <c r="AW76" s="37"/>
      <c r="AX76" s="37"/>
      <c r="AY76" s="37"/>
      <c r="AZ76" s="37"/>
      <c r="BA76" s="38">
        <f>SUM(AU76:AZ76)</f>
        <v>0</v>
      </c>
      <c r="BB76" s="39"/>
      <c r="BC76" s="39"/>
      <c r="BD76" s="39"/>
      <c r="BE76" s="39"/>
      <c r="BF76" s="39"/>
      <c r="BG76" s="39"/>
      <c r="BH76" s="40"/>
      <c r="BI76" s="39"/>
      <c r="BJ76" s="39"/>
      <c r="BK76" s="39"/>
      <c r="BL76" s="39"/>
      <c r="BM76" s="39"/>
      <c r="BN76" s="169"/>
      <c r="BO76" s="39"/>
      <c r="BP76" s="39"/>
      <c r="BQ76" s="39"/>
      <c r="BR76" s="39"/>
      <c r="BS76" s="39"/>
      <c r="BT76" s="169"/>
    </row>
    <row r="77" spans="1:72" ht="14.25" customHeight="1">
      <c r="A77" s="60">
        <f>+A76+1</f>
        <v>26</v>
      </c>
      <c r="B77" s="37" t="s">
        <v>70</v>
      </c>
      <c r="C77" s="37" t="s">
        <v>294</v>
      </c>
      <c r="D77" s="37" t="s">
        <v>278</v>
      </c>
      <c r="E77" s="185">
        <f t="shared" si="68"/>
        <v>-9.9586165595816745</v>
      </c>
      <c r="F77" s="259" t="s">
        <v>260</v>
      </c>
      <c r="G77" s="232" t="s">
        <v>554</v>
      </c>
      <c r="H77" s="60" t="s">
        <v>28</v>
      </c>
      <c r="I77" s="60">
        <v>3</v>
      </c>
      <c r="J77" s="37">
        <v>-0.56198201701765749</v>
      </c>
      <c r="K77" s="37">
        <v>-0.10732171083060388</v>
      </c>
      <c r="L77" s="37">
        <v>-2.9533184712580858</v>
      </c>
      <c r="M77" s="37">
        <v>-6.3359943604753264</v>
      </c>
      <c r="N77" s="38">
        <f t="shared" ref="N77:N81" si="69">SUM(J77:M77)</f>
        <v>-9.9586165595816745</v>
      </c>
      <c r="O77" s="37"/>
      <c r="P77" s="37"/>
      <c r="Q77" s="37"/>
      <c r="R77" s="37"/>
      <c r="S77" s="38">
        <f t="shared" ref="S77:S80" si="70">SUM(O77:R77)</f>
        <v>0</v>
      </c>
      <c r="T77" s="37"/>
      <c r="U77" s="37"/>
      <c r="V77" s="37"/>
      <c r="W77" s="37"/>
      <c r="X77" s="38">
        <f t="shared" ref="X77:X80" si="71">SUM(T77:W77)</f>
        <v>0</v>
      </c>
      <c r="Y77" s="37"/>
      <c r="Z77" s="37"/>
      <c r="AA77" s="37"/>
      <c r="AB77" s="37"/>
      <c r="AC77" s="38">
        <f t="shared" ref="AC77:AC80" si="72">SUM(Y77:AB77)</f>
        <v>0</v>
      </c>
      <c r="AD77" s="37"/>
      <c r="AE77" s="37"/>
      <c r="AF77" s="37"/>
      <c r="AG77" s="37"/>
      <c r="AH77" s="38">
        <f t="shared" ref="AH77:AH80" si="73">SUM(AD77:AG77)</f>
        <v>0</v>
      </c>
      <c r="AI77" s="37"/>
      <c r="AJ77" s="37"/>
      <c r="AK77" s="37"/>
      <c r="AL77" s="37"/>
      <c r="AM77" s="38">
        <f t="shared" ref="AM77:AM80" si="74">SUM(AI77:AL77)</f>
        <v>0</v>
      </c>
      <c r="AN77" s="37"/>
      <c r="AO77" s="37"/>
      <c r="AP77" s="37"/>
      <c r="AQ77" s="37"/>
      <c r="AR77" s="37"/>
      <c r="AS77" s="37"/>
      <c r="AT77" s="38">
        <f t="shared" ref="AT77:AT80" si="75">SUM(AN77:AS77)</f>
        <v>0</v>
      </c>
      <c r="AU77" s="37"/>
      <c r="AV77" s="37"/>
      <c r="AW77" s="37"/>
      <c r="AX77" s="37"/>
      <c r="AY77" s="37"/>
      <c r="AZ77" s="37"/>
      <c r="BA77" s="38">
        <f t="shared" ref="BA77:BA81" si="76">SUM(AU77:AZ77)</f>
        <v>0</v>
      </c>
      <c r="BB77" s="39"/>
      <c r="BC77" s="39"/>
      <c r="BD77" s="39"/>
      <c r="BE77" s="39"/>
      <c r="BF77" s="39"/>
      <c r="BG77" s="39"/>
      <c r="BH77" s="40"/>
      <c r="BI77" s="39"/>
      <c r="BJ77" s="39"/>
      <c r="BK77" s="39"/>
      <c r="BL77" s="39"/>
      <c r="BM77" s="39"/>
      <c r="BN77" s="169"/>
      <c r="BO77" s="39"/>
      <c r="BP77" s="39"/>
      <c r="BQ77" s="39"/>
      <c r="BR77" s="39"/>
      <c r="BS77" s="39"/>
      <c r="BT77" s="169"/>
    </row>
    <row r="78" spans="1:72">
      <c r="A78" s="60">
        <f>+A77+1</f>
        <v>27</v>
      </c>
      <c r="B78" s="37" t="s">
        <v>71</v>
      </c>
      <c r="C78" s="37" t="s">
        <v>297</v>
      </c>
      <c r="D78" s="37" t="s">
        <v>278</v>
      </c>
      <c r="E78" s="185">
        <f t="shared" si="68"/>
        <v>-5.8773112549228905</v>
      </c>
      <c r="F78" s="259" t="s">
        <v>260</v>
      </c>
      <c r="G78" s="232" t="s">
        <v>555</v>
      </c>
      <c r="H78" s="60" t="s">
        <v>28</v>
      </c>
      <c r="I78" s="60">
        <v>3</v>
      </c>
      <c r="J78" s="37"/>
      <c r="K78" s="37"/>
      <c r="L78" s="37"/>
      <c r="M78" s="37"/>
      <c r="N78" s="38">
        <f t="shared" si="69"/>
        <v>0</v>
      </c>
      <c r="O78" s="37"/>
      <c r="P78" s="37"/>
      <c r="Q78" s="37"/>
      <c r="R78" s="37"/>
      <c r="S78" s="38">
        <f t="shared" si="70"/>
        <v>0</v>
      </c>
      <c r="T78" s="37"/>
      <c r="U78" s="37"/>
      <c r="V78" s="37"/>
      <c r="W78" s="37"/>
      <c r="X78" s="38">
        <f t="shared" si="71"/>
        <v>0</v>
      </c>
      <c r="Y78" s="37"/>
      <c r="Z78" s="37"/>
      <c r="AA78" s="37"/>
      <c r="AB78" s="37"/>
      <c r="AC78" s="38">
        <f t="shared" si="72"/>
        <v>0</v>
      </c>
      <c r="AD78" s="37"/>
      <c r="AE78" s="37"/>
      <c r="AF78" s="37"/>
      <c r="AG78" s="37"/>
      <c r="AH78" s="38">
        <f t="shared" si="73"/>
        <v>0</v>
      </c>
      <c r="AI78" s="37">
        <v>-0.83897330473513121</v>
      </c>
      <c r="AJ78" s="37">
        <v>-0.2160600388021568</v>
      </c>
      <c r="AK78" s="37">
        <v>-2.3108766510375021</v>
      </c>
      <c r="AL78" s="37">
        <v>-2.5114012603481011</v>
      </c>
      <c r="AM78" s="38">
        <f t="shared" si="74"/>
        <v>-5.8773112549228905</v>
      </c>
      <c r="AN78" s="37"/>
      <c r="AO78" s="37"/>
      <c r="AP78" s="37"/>
      <c r="AQ78" s="37"/>
      <c r="AR78" s="37"/>
      <c r="AS78" s="37"/>
      <c r="AT78" s="38">
        <f t="shared" si="75"/>
        <v>0</v>
      </c>
      <c r="AU78" s="37"/>
      <c r="AV78" s="37"/>
      <c r="AW78" s="37"/>
      <c r="AX78" s="37"/>
      <c r="AY78" s="37"/>
      <c r="AZ78" s="37"/>
      <c r="BA78" s="38">
        <f t="shared" si="76"/>
        <v>0</v>
      </c>
      <c r="BB78" s="39"/>
      <c r="BC78" s="39"/>
      <c r="BD78" s="39"/>
      <c r="BE78" s="39"/>
      <c r="BF78" s="39"/>
      <c r="BG78" s="39"/>
      <c r="BH78" s="40"/>
      <c r="BI78" s="39"/>
      <c r="BJ78" s="39"/>
      <c r="BK78" s="39"/>
      <c r="BL78" s="39"/>
      <c r="BM78" s="39"/>
      <c r="BN78" s="169"/>
      <c r="BO78" s="39"/>
      <c r="BP78" s="39"/>
      <c r="BQ78" s="39"/>
      <c r="BR78" s="39"/>
      <c r="BS78" s="39"/>
      <c r="BT78" s="169"/>
    </row>
    <row r="79" spans="1:72">
      <c r="A79" s="60">
        <f>+A78+1</f>
        <v>28</v>
      </c>
      <c r="B79" s="37" t="s">
        <v>72</v>
      </c>
      <c r="C79" s="37" t="s">
        <v>295</v>
      </c>
      <c r="D79" s="37" t="s">
        <v>278</v>
      </c>
      <c r="E79" s="185">
        <f t="shared" si="68"/>
        <v>-4.4000000000000004</v>
      </c>
      <c r="F79" s="259" t="s">
        <v>260</v>
      </c>
      <c r="G79" s="232" t="s">
        <v>506</v>
      </c>
      <c r="H79" s="60" t="s">
        <v>28</v>
      </c>
      <c r="I79" s="60">
        <v>3</v>
      </c>
      <c r="J79" s="37"/>
      <c r="K79" s="37"/>
      <c r="L79" s="37"/>
      <c r="M79" s="37"/>
      <c r="N79" s="38">
        <f t="shared" si="69"/>
        <v>0</v>
      </c>
      <c r="O79" s="37"/>
      <c r="P79" s="37"/>
      <c r="Q79" s="37"/>
      <c r="R79" s="37"/>
      <c r="S79" s="38">
        <f t="shared" si="70"/>
        <v>0</v>
      </c>
      <c r="T79" s="37"/>
      <c r="U79" s="37"/>
      <c r="V79" s="37"/>
      <c r="W79" s="37"/>
      <c r="X79" s="38">
        <f t="shared" si="71"/>
        <v>0</v>
      </c>
      <c r="Y79" s="37"/>
      <c r="Z79" s="37"/>
      <c r="AA79" s="37"/>
      <c r="AB79" s="37"/>
      <c r="AC79" s="38">
        <f t="shared" si="72"/>
        <v>0</v>
      </c>
      <c r="AD79" s="37">
        <v>-4.4000000000000004</v>
      </c>
      <c r="AE79" s="37">
        <v>0</v>
      </c>
      <c r="AF79" s="37">
        <v>0</v>
      </c>
      <c r="AG79" s="37">
        <v>0</v>
      </c>
      <c r="AH79" s="38">
        <f t="shared" si="73"/>
        <v>-4.4000000000000004</v>
      </c>
      <c r="AI79" s="37"/>
      <c r="AJ79" s="37"/>
      <c r="AK79" s="37"/>
      <c r="AL79" s="37"/>
      <c r="AM79" s="38">
        <f t="shared" si="74"/>
        <v>0</v>
      </c>
      <c r="AN79" s="37"/>
      <c r="AO79" s="37"/>
      <c r="AP79" s="37"/>
      <c r="AQ79" s="37"/>
      <c r="AR79" s="37"/>
      <c r="AS79" s="37"/>
      <c r="AT79" s="38">
        <f t="shared" si="75"/>
        <v>0</v>
      </c>
      <c r="AU79" s="37"/>
      <c r="AV79" s="37"/>
      <c r="AW79" s="37"/>
      <c r="AX79" s="37"/>
      <c r="AY79" s="37"/>
      <c r="AZ79" s="37"/>
      <c r="BA79" s="38">
        <f t="shared" si="76"/>
        <v>0</v>
      </c>
      <c r="BB79" s="39"/>
      <c r="BC79" s="39"/>
      <c r="BD79" s="39"/>
      <c r="BE79" s="39"/>
      <c r="BF79" s="39"/>
      <c r="BG79" s="39"/>
      <c r="BH79" s="40"/>
      <c r="BI79" s="39"/>
      <c r="BJ79" s="39"/>
      <c r="BK79" s="39"/>
      <c r="BL79" s="39"/>
      <c r="BM79" s="39"/>
      <c r="BN79" s="169"/>
      <c r="BO79" s="39"/>
      <c r="BP79" s="39"/>
      <c r="BQ79" s="39"/>
      <c r="BR79" s="39"/>
      <c r="BS79" s="39"/>
      <c r="BT79" s="169"/>
    </row>
    <row r="80" spans="1:72">
      <c r="A80" s="60" t="s">
        <v>33</v>
      </c>
      <c r="B80" s="37" t="s">
        <v>71</v>
      </c>
      <c r="C80" s="37" t="s">
        <v>296</v>
      </c>
      <c r="D80" s="37" t="s">
        <v>278</v>
      </c>
      <c r="E80" s="185">
        <f t="shared" si="68"/>
        <v>-3.383</v>
      </c>
      <c r="F80" s="259" t="s">
        <v>260</v>
      </c>
      <c r="G80" s="232" t="s">
        <v>555</v>
      </c>
      <c r="H80" s="60" t="s">
        <v>28</v>
      </c>
      <c r="I80" s="60">
        <v>3</v>
      </c>
      <c r="J80" s="37"/>
      <c r="K80" s="37"/>
      <c r="L80" s="37"/>
      <c r="M80" s="37"/>
      <c r="N80" s="38">
        <f t="shared" si="69"/>
        <v>0</v>
      </c>
      <c r="O80" s="37"/>
      <c r="P80" s="37"/>
      <c r="Q80" s="37"/>
      <c r="R80" s="37"/>
      <c r="S80" s="38">
        <f t="shared" si="70"/>
        <v>0</v>
      </c>
      <c r="T80" s="37"/>
      <c r="U80" s="37"/>
      <c r="V80" s="37"/>
      <c r="W80" s="37"/>
      <c r="X80" s="38">
        <f t="shared" si="71"/>
        <v>0</v>
      </c>
      <c r="Y80" s="37"/>
      <c r="Z80" s="37"/>
      <c r="AA80" s="37"/>
      <c r="AB80" s="37"/>
      <c r="AC80" s="38">
        <f t="shared" si="72"/>
        <v>0</v>
      </c>
      <c r="AD80" s="37"/>
      <c r="AE80" s="37"/>
      <c r="AF80" s="37"/>
      <c r="AG80" s="37"/>
      <c r="AH80" s="38">
        <f t="shared" si="73"/>
        <v>0</v>
      </c>
      <c r="AI80" s="37"/>
      <c r="AJ80" s="37"/>
      <c r="AK80" s="37"/>
      <c r="AL80" s="37"/>
      <c r="AM80" s="38">
        <f t="shared" si="74"/>
        <v>0</v>
      </c>
      <c r="AN80" s="37">
        <v>0</v>
      </c>
      <c r="AO80" s="37">
        <v>-0.39</v>
      </c>
      <c r="AP80" s="37">
        <v>-0.10299999999999999</v>
      </c>
      <c r="AQ80" s="37">
        <v>0</v>
      </c>
      <c r="AR80" s="37">
        <v>-1.4139999999999999</v>
      </c>
      <c r="AS80" s="37">
        <v>-1.476</v>
      </c>
      <c r="AT80" s="38">
        <f t="shared" si="75"/>
        <v>-3.383</v>
      </c>
      <c r="AU80" s="37"/>
      <c r="AV80" s="37"/>
      <c r="AW80" s="37"/>
      <c r="AX80" s="37"/>
      <c r="AY80" s="37"/>
      <c r="AZ80" s="37"/>
      <c r="BA80" s="38">
        <f t="shared" si="76"/>
        <v>0</v>
      </c>
      <c r="BB80" s="39"/>
      <c r="BC80" s="39"/>
      <c r="BD80" s="39"/>
      <c r="BE80" s="39"/>
      <c r="BF80" s="39"/>
      <c r="BG80" s="39"/>
      <c r="BH80" s="40"/>
      <c r="BI80" s="39"/>
      <c r="BJ80" s="39"/>
      <c r="BK80" s="39"/>
      <c r="BL80" s="39"/>
      <c r="BM80" s="39"/>
      <c r="BN80" s="169"/>
      <c r="BO80" s="39"/>
      <c r="BP80" s="39"/>
      <c r="BQ80" s="39"/>
      <c r="BR80" s="39"/>
      <c r="BS80" s="39"/>
      <c r="BT80" s="169"/>
    </row>
    <row r="81" spans="1:72" ht="23.25">
      <c r="A81" s="60" t="s">
        <v>33</v>
      </c>
      <c r="B81" s="22" t="s">
        <v>61</v>
      </c>
      <c r="C81" s="193" t="s">
        <v>298</v>
      </c>
      <c r="D81" s="37" t="s">
        <v>278</v>
      </c>
      <c r="E81" s="185">
        <f t="shared" si="68"/>
        <v>3.5209999999999999</v>
      </c>
      <c r="F81" s="259" t="s">
        <v>259</v>
      </c>
      <c r="G81" s="232" t="s">
        <v>533</v>
      </c>
      <c r="H81" s="60" t="s">
        <v>28</v>
      </c>
      <c r="I81" s="60">
        <v>3</v>
      </c>
      <c r="J81" s="37"/>
      <c r="K81" s="37"/>
      <c r="L81" s="37"/>
      <c r="M81" s="37"/>
      <c r="N81" s="38">
        <f t="shared" si="69"/>
        <v>0</v>
      </c>
      <c r="O81" s="37"/>
      <c r="P81" s="37"/>
      <c r="Q81" s="37"/>
      <c r="R81" s="37"/>
      <c r="S81" s="38"/>
      <c r="T81" s="37"/>
      <c r="U81" s="37"/>
      <c r="V81" s="37"/>
      <c r="W81" s="37"/>
      <c r="X81" s="38"/>
      <c r="Y81" s="37"/>
      <c r="Z81" s="37"/>
      <c r="AA81" s="37"/>
      <c r="AB81" s="37"/>
      <c r="AC81" s="38"/>
      <c r="AD81" s="37"/>
      <c r="AE81" s="37"/>
      <c r="AF81" s="37"/>
      <c r="AG81" s="37"/>
      <c r="AH81" s="38"/>
      <c r="AI81" s="37"/>
      <c r="AJ81" s="37"/>
      <c r="AK81" s="37"/>
      <c r="AL81" s="37"/>
      <c r="AM81" s="38"/>
      <c r="AN81" s="37"/>
      <c r="AO81" s="37"/>
      <c r="AP81" s="37"/>
      <c r="AQ81" s="37"/>
      <c r="AR81" s="37"/>
      <c r="AS81" s="37"/>
      <c r="AT81" s="38"/>
      <c r="AU81" s="37">
        <v>0</v>
      </c>
      <c r="AV81" s="37">
        <v>0.64900000000000002</v>
      </c>
      <c r="AW81" s="37">
        <v>0.108</v>
      </c>
      <c r="AX81" s="37">
        <v>0</v>
      </c>
      <c r="AY81" s="37">
        <v>1.208</v>
      </c>
      <c r="AZ81" s="37">
        <v>1.556</v>
      </c>
      <c r="BA81" s="38">
        <f t="shared" si="76"/>
        <v>3.5209999999999999</v>
      </c>
      <c r="BB81" s="39"/>
      <c r="BC81" s="39"/>
      <c r="BD81" s="39"/>
      <c r="BE81" s="39"/>
      <c r="BF81" s="39"/>
      <c r="BG81" s="39"/>
      <c r="BH81" s="40"/>
      <c r="BI81" s="39"/>
      <c r="BJ81" s="39"/>
      <c r="BK81" s="39"/>
      <c r="BL81" s="39"/>
      <c r="BM81" s="39"/>
      <c r="BN81" s="169"/>
      <c r="BO81" s="39"/>
      <c r="BP81" s="39"/>
      <c r="BQ81" s="39"/>
      <c r="BR81" s="39"/>
      <c r="BS81" s="39"/>
      <c r="BT81" s="169"/>
    </row>
    <row r="82" spans="1:72">
      <c r="A82" s="60"/>
      <c r="B82" s="65" t="s">
        <v>40</v>
      </c>
      <c r="C82" s="65"/>
      <c r="D82" s="65"/>
      <c r="E82" s="60"/>
      <c r="F82" s="185">
        <f>SUMIF(F76:F81, "=Yes", E76:E81)</f>
        <v>19.082241173138147</v>
      </c>
      <c r="G82" s="60"/>
      <c r="H82" s="60" t="s">
        <v>28</v>
      </c>
      <c r="I82" s="60">
        <v>3</v>
      </c>
      <c r="J82" s="63">
        <f t="shared" ref="J82:AT82" si="77">SUM(J76:J81)</f>
        <v>-0.3</v>
      </c>
      <c r="K82" s="63">
        <f t="shared" si="77"/>
        <v>-0.1</v>
      </c>
      <c r="L82" s="63">
        <f t="shared" si="77"/>
        <v>-2.5</v>
      </c>
      <c r="M82" s="63">
        <f t="shared" si="77"/>
        <v>-5.7</v>
      </c>
      <c r="N82" s="63">
        <f t="shared" si="77"/>
        <v>-8.6000000000000014</v>
      </c>
      <c r="O82" s="63">
        <f t="shared" si="77"/>
        <v>0</v>
      </c>
      <c r="P82" s="63">
        <f t="shared" si="77"/>
        <v>0</v>
      </c>
      <c r="Q82" s="63">
        <f t="shared" si="77"/>
        <v>0</v>
      </c>
      <c r="R82" s="63">
        <f t="shared" si="77"/>
        <v>0</v>
      </c>
      <c r="S82" s="63">
        <f t="shared" si="77"/>
        <v>0</v>
      </c>
      <c r="T82" s="63">
        <f t="shared" si="77"/>
        <v>0</v>
      </c>
      <c r="U82" s="63">
        <f t="shared" si="77"/>
        <v>0</v>
      </c>
      <c r="V82" s="63">
        <f t="shared" si="77"/>
        <v>0</v>
      </c>
      <c r="W82" s="63">
        <f t="shared" si="77"/>
        <v>0</v>
      </c>
      <c r="X82" s="63">
        <f t="shared" si="77"/>
        <v>0</v>
      </c>
      <c r="Y82" s="63">
        <f t="shared" si="77"/>
        <v>1.568393323667252</v>
      </c>
      <c r="Z82" s="63">
        <f t="shared" si="77"/>
        <v>0.22703989417010617</v>
      </c>
      <c r="AA82" s="63">
        <f t="shared" si="77"/>
        <v>5.3685284995919549</v>
      </c>
      <c r="AB82" s="63">
        <f t="shared" si="77"/>
        <v>7.4140172825706863</v>
      </c>
      <c r="AC82" s="63">
        <f t="shared" si="77"/>
        <v>14.577978999999999</v>
      </c>
      <c r="AD82" s="63">
        <f t="shared" si="77"/>
        <v>-4.4654359158582242</v>
      </c>
      <c r="AE82" s="63">
        <f t="shared" si="77"/>
        <v>-7.7053426853408912E-3</v>
      </c>
      <c r="AF82" s="63">
        <f t="shared" si="77"/>
        <v>-0.14949601954597505</v>
      </c>
      <c r="AG82" s="63">
        <f t="shared" si="77"/>
        <v>-0.15271710835398516</v>
      </c>
      <c r="AH82" s="63">
        <f t="shared" si="77"/>
        <v>-4.7753543864435244</v>
      </c>
      <c r="AI82" s="63">
        <f t="shared" si="77"/>
        <v>-0.83897330473513121</v>
      </c>
      <c r="AJ82" s="63">
        <f t="shared" si="77"/>
        <v>-0.2160600388021568</v>
      </c>
      <c r="AK82" s="63">
        <f t="shared" si="77"/>
        <v>-2.3108766510375021</v>
      </c>
      <c r="AL82" s="63">
        <f t="shared" si="77"/>
        <v>-2.5114012603481011</v>
      </c>
      <c r="AM82" s="63">
        <f t="shared" si="77"/>
        <v>-5.8773112549228905</v>
      </c>
      <c r="AN82" s="63">
        <f t="shared" si="77"/>
        <v>0</v>
      </c>
      <c r="AO82" s="63">
        <f t="shared" si="77"/>
        <v>-0.39</v>
      </c>
      <c r="AP82" s="63">
        <f t="shared" si="77"/>
        <v>-0.10299999999999999</v>
      </c>
      <c r="AQ82" s="63">
        <f t="shared" si="77"/>
        <v>0</v>
      </c>
      <c r="AR82" s="63">
        <f t="shared" si="77"/>
        <v>-1.4139999999999999</v>
      </c>
      <c r="AS82" s="63">
        <f t="shared" si="77"/>
        <v>-1.476</v>
      </c>
      <c r="AT82" s="63">
        <f t="shared" si="77"/>
        <v>-3.383</v>
      </c>
      <c r="AU82" s="63">
        <f>SUM(AU76:AU81)</f>
        <v>0</v>
      </c>
      <c r="AV82" s="63">
        <f t="shared" ref="AV82:BA82" si="78">SUM(AV76:AV81)</f>
        <v>0.64900000000000002</v>
      </c>
      <c r="AW82" s="63">
        <f t="shared" si="78"/>
        <v>0.108</v>
      </c>
      <c r="AX82" s="63">
        <f t="shared" si="78"/>
        <v>0</v>
      </c>
      <c r="AY82" s="63">
        <f t="shared" si="78"/>
        <v>1.208</v>
      </c>
      <c r="AZ82" s="63">
        <f t="shared" si="78"/>
        <v>1.556</v>
      </c>
      <c r="BA82" s="63">
        <f t="shared" si="78"/>
        <v>3.5209999999999999</v>
      </c>
      <c r="BB82" s="207"/>
      <c r="BC82" s="207"/>
      <c r="BD82" s="207"/>
      <c r="BE82" s="207"/>
      <c r="BF82" s="207"/>
      <c r="BG82" s="207"/>
      <c r="BH82" s="207"/>
      <c r="BI82" s="207"/>
      <c r="BJ82" s="207"/>
      <c r="BK82" s="207"/>
      <c r="BL82" s="207"/>
      <c r="BM82" s="207"/>
      <c r="BN82" s="208"/>
      <c r="BO82" s="207"/>
      <c r="BP82" s="207"/>
      <c r="BQ82" s="207"/>
      <c r="BR82" s="207"/>
      <c r="BS82" s="207"/>
      <c r="BT82" s="208"/>
    </row>
    <row r="84" spans="1:72" s="267" customFormat="1" ht="13.5" customHeight="1">
      <c r="A84" s="209"/>
      <c r="B84" s="209" t="s">
        <v>553</v>
      </c>
      <c r="C84" s="276" t="s">
        <v>208</v>
      </c>
      <c r="D84" s="209"/>
      <c r="E84" s="209"/>
      <c r="F84" s="275">
        <f>SUMIF(J74:BT74, "&lt;&gt;Total", J84:BT84)</f>
        <v>19.082241173138147</v>
      </c>
      <c r="G84" s="209"/>
      <c r="H84" s="209"/>
      <c r="I84" s="209"/>
      <c r="J84" s="274">
        <f t="shared" ref="J84:AO84" si="79">IF(J$1&lt;"2020-21",SUMIF($F$76:$F$81,"=Yes",J$76:J$81), (SUMIF($F$76:$F$81,"=No",J$76:J$81)*(-1)))</f>
        <v>0.2619820170176575</v>
      </c>
      <c r="K84" s="274">
        <f t="shared" si="79"/>
        <v>7.3217108306038699E-3</v>
      </c>
      <c r="L84" s="274">
        <f t="shared" si="79"/>
        <v>0.45331847125808589</v>
      </c>
      <c r="M84" s="274">
        <f t="shared" si="79"/>
        <v>0.63599436047532654</v>
      </c>
      <c r="N84" s="274">
        <f t="shared" si="79"/>
        <v>1.3586165595816739</v>
      </c>
      <c r="O84" s="274">
        <f t="shared" si="79"/>
        <v>0</v>
      </c>
      <c r="P84" s="274">
        <f t="shared" si="79"/>
        <v>0</v>
      </c>
      <c r="Q84" s="274">
        <f t="shared" si="79"/>
        <v>0</v>
      </c>
      <c r="R84" s="274">
        <f t="shared" si="79"/>
        <v>0</v>
      </c>
      <c r="S84" s="274">
        <f t="shared" si="79"/>
        <v>0</v>
      </c>
      <c r="T84" s="274">
        <f t="shared" si="79"/>
        <v>0</v>
      </c>
      <c r="U84" s="274">
        <f t="shared" si="79"/>
        <v>0</v>
      </c>
      <c r="V84" s="274">
        <f t="shared" si="79"/>
        <v>0</v>
      </c>
      <c r="W84" s="274">
        <f t="shared" si="79"/>
        <v>0</v>
      </c>
      <c r="X84" s="274">
        <f t="shared" si="79"/>
        <v>0</v>
      </c>
      <c r="Y84" s="274">
        <f t="shared" si="79"/>
        <v>1.568393323667252</v>
      </c>
      <c r="Z84" s="274">
        <f t="shared" si="79"/>
        <v>0.22703989417010617</v>
      </c>
      <c r="AA84" s="274">
        <f t="shared" si="79"/>
        <v>5.3685284995919549</v>
      </c>
      <c r="AB84" s="274">
        <f t="shared" si="79"/>
        <v>7.4140172825706863</v>
      </c>
      <c r="AC84" s="274">
        <f t="shared" si="79"/>
        <v>14.577978999999999</v>
      </c>
      <c r="AD84" s="274">
        <f t="shared" si="79"/>
        <v>-6.5435915858223392E-2</v>
      </c>
      <c r="AE84" s="274">
        <f t="shared" si="79"/>
        <v>-7.7053426853408912E-3</v>
      </c>
      <c r="AF84" s="274">
        <f t="shared" si="79"/>
        <v>-0.14949601954597505</v>
      </c>
      <c r="AG84" s="274">
        <f t="shared" si="79"/>
        <v>-0.15271710835398516</v>
      </c>
      <c r="AH84" s="274">
        <f t="shared" si="79"/>
        <v>-0.37535438644352448</v>
      </c>
      <c r="AI84" s="274">
        <f t="shared" si="79"/>
        <v>0</v>
      </c>
      <c r="AJ84" s="274">
        <f t="shared" si="79"/>
        <v>0</v>
      </c>
      <c r="AK84" s="274">
        <f t="shared" si="79"/>
        <v>0</v>
      </c>
      <c r="AL84" s="274">
        <f t="shared" si="79"/>
        <v>0</v>
      </c>
      <c r="AM84" s="274">
        <f t="shared" si="79"/>
        <v>0</v>
      </c>
      <c r="AN84" s="274">
        <f t="shared" si="79"/>
        <v>0</v>
      </c>
      <c r="AO84" s="274">
        <f t="shared" si="79"/>
        <v>0</v>
      </c>
      <c r="AP84" s="274">
        <f t="shared" ref="AP84:BT84" si="80">IF(AP$1&lt;"2020-21",SUMIF($F$76:$F$81,"=Yes",AP$76:AP$81), (SUMIF($F$76:$F$81,"=No",AP$76:AP$81)*(-1)))</f>
        <v>0</v>
      </c>
      <c r="AQ84" s="274">
        <f t="shared" si="80"/>
        <v>0</v>
      </c>
      <c r="AR84" s="274">
        <f t="shared" si="80"/>
        <v>0</v>
      </c>
      <c r="AS84" s="274">
        <f t="shared" si="80"/>
        <v>0</v>
      </c>
      <c r="AT84" s="274">
        <f t="shared" si="80"/>
        <v>0</v>
      </c>
      <c r="AU84" s="274">
        <f t="shared" si="80"/>
        <v>0</v>
      </c>
      <c r="AV84" s="274">
        <f t="shared" si="80"/>
        <v>0.64900000000000002</v>
      </c>
      <c r="AW84" s="274">
        <f t="shared" si="80"/>
        <v>0.108</v>
      </c>
      <c r="AX84" s="274">
        <f t="shared" si="80"/>
        <v>0</v>
      </c>
      <c r="AY84" s="274">
        <f t="shared" si="80"/>
        <v>1.208</v>
      </c>
      <c r="AZ84" s="274">
        <f t="shared" si="80"/>
        <v>1.556</v>
      </c>
      <c r="BA84" s="274">
        <f t="shared" si="80"/>
        <v>3.5209999999999999</v>
      </c>
      <c r="BB84" s="274">
        <f t="shared" si="80"/>
        <v>0</v>
      </c>
      <c r="BC84" s="274">
        <f t="shared" si="80"/>
        <v>0</v>
      </c>
      <c r="BD84" s="274">
        <f t="shared" si="80"/>
        <v>0</v>
      </c>
      <c r="BE84" s="274">
        <f t="shared" si="80"/>
        <v>0</v>
      </c>
      <c r="BF84" s="274">
        <f t="shared" si="80"/>
        <v>0</v>
      </c>
      <c r="BG84" s="274">
        <f t="shared" si="80"/>
        <v>0</v>
      </c>
      <c r="BH84" s="274">
        <f t="shared" si="80"/>
        <v>0</v>
      </c>
      <c r="BI84" s="274">
        <f t="shared" si="80"/>
        <v>0</v>
      </c>
      <c r="BJ84" s="274">
        <f t="shared" si="80"/>
        <v>0</v>
      </c>
      <c r="BK84" s="274">
        <f t="shared" si="80"/>
        <v>0</v>
      </c>
      <c r="BL84" s="274">
        <f t="shared" si="80"/>
        <v>0</v>
      </c>
      <c r="BM84" s="274">
        <f t="shared" si="80"/>
        <v>0</v>
      </c>
      <c r="BN84" s="274">
        <f t="shared" si="80"/>
        <v>0</v>
      </c>
      <c r="BO84" s="274">
        <f t="shared" si="80"/>
        <v>0</v>
      </c>
      <c r="BP84" s="274">
        <f t="shared" si="80"/>
        <v>0</v>
      </c>
      <c r="BQ84" s="274">
        <f t="shared" si="80"/>
        <v>0</v>
      </c>
      <c r="BR84" s="274">
        <f t="shared" si="80"/>
        <v>0</v>
      </c>
      <c r="BS84" s="274">
        <f t="shared" si="80"/>
        <v>0</v>
      </c>
      <c r="BT84" s="274">
        <f t="shared" si="80"/>
        <v>0</v>
      </c>
    </row>
    <row r="85" spans="1:72" s="267" customFormat="1" ht="13.5" customHeight="1">
      <c r="J85" s="268"/>
      <c r="K85" s="268"/>
      <c r="L85" s="268"/>
      <c r="M85" s="268"/>
      <c r="N85" s="268"/>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c r="AN85" s="268"/>
      <c r="AO85" s="268"/>
      <c r="AP85" s="268"/>
      <c r="AQ85" s="268"/>
      <c r="AR85" s="268"/>
      <c r="AS85" s="268"/>
      <c r="AT85" s="268"/>
      <c r="AU85" s="268"/>
      <c r="AV85" s="268"/>
      <c r="AW85" s="268"/>
      <c r="AX85" s="268"/>
      <c r="AY85" s="268"/>
      <c r="AZ85" s="268"/>
      <c r="BA85" s="268"/>
      <c r="BB85" s="268"/>
      <c r="BC85" s="268"/>
      <c r="BD85" s="268"/>
      <c r="BE85" s="268"/>
      <c r="BF85" s="268"/>
      <c r="BG85" s="268"/>
      <c r="BH85" s="268"/>
      <c r="BI85" s="268"/>
      <c r="BJ85" s="268"/>
      <c r="BK85" s="268"/>
      <c r="BL85" s="268"/>
      <c r="BM85" s="268"/>
      <c r="BN85" s="268"/>
      <c r="BO85" s="268"/>
      <c r="BP85" s="268"/>
      <c r="BQ85" s="268"/>
      <c r="BR85" s="268"/>
      <c r="BS85" s="268"/>
      <c r="BT85" s="268"/>
    </row>
    <row r="86" spans="1:72" ht="13.9">
      <c r="A86" s="33" t="s">
        <v>73</v>
      </c>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row>
    <row r="87" spans="1:72">
      <c r="A87" s="47"/>
      <c r="B87" s="47"/>
      <c r="C87" s="47"/>
      <c r="D87" s="47"/>
      <c r="E87" s="47"/>
      <c r="F87" s="47"/>
      <c r="G87" s="47"/>
      <c r="H87" s="47"/>
      <c r="I87" s="47"/>
      <c r="J87" s="299" t="s">
        <v>1</v>
      </c>
      <c r="K87" s="299"/>
      <c r="L87" s="299"/>
      <c r="M87" s="299"/>
      <c r="N87" s="299"/>
      <c r="O87" s="299" t="s">
        <v>2</v>
      </c>
      <c r="P87" s="299"/>
      <c r="Q87" s="299"/>
      <c r="R87" s="299"/>
      <c r="S87" s="299"/>
      <c r="T87" s="299" t="s">
        <v>3</v>
      </c>
      <c r="U87" s="299"/>
      <c r="V87" s="299"/>
      <c r="W87" s="299"/>
      <c r="X87" s="299"/>
      <c r="Y87" s="299" t="s">
        <v>4</v>
      </c>
      <c r="Z87" s="299"/>
      <c r="AA87" s="299"/>
      <c r="AB87" s="299"/>
      <c r="AC87" s="299"/>
      <c r="AD87" s="299" t="s">
        <v>5</v>
      </c>
      <c r="AE87" s="299"/>
      <c r="AF87" s="299"/>
      <c r="AG87" s="299"/>
      <c r="AH87" s="299"/>
      <c r="AI87" s="299" t="s">
        <v>6</v>
      </c>
      <c r="AJ87" s="299"/>
      <c r="AK87" s="299"/>
      <c r="AL87" s="299"/>
      <c r="AM87" s="299"/>
      <c r="AN87" s="291" t="s">
        <v>7</v>
      </c>
      <c r="AO87" s="291"/>
      <c r="AP87" s="291"/>
      <c r="AQ87" s="291"/>
      <c r="AR87" s="291"/>
      <c r="AS87" s="291"/>
      <c r="AT87" s="291"/>
      <c r="AU87" s="302" t="s">
        <v>8</v>
      </c>
      <c r="AV87" s="303"/>
      <c r="AW87" s="303"/>
      <c r="AX87" s="303"/>
      <c r="AY87" s="303"/>
      <c r="AZ87" s="303"/>
      <c r="BA87" s="304"/>
      <c r="BB87" s="291" t="s">
        <v>9</v>
      </c>
      <c r="BC87" s="291"/>
      <c r="BD87" s="291"/>
      <c r="BE87" s="291"/>
      <c r="BF87" s="291"/>
      <c r="BG87" s="291"/>
      <c r="BH87" s="291"/>
      <c r="BI87" s="291" t="s">
        <v>10</v>
      </c>
      <c r="BJ87" s="291"/>
      <c r="BK87" s="291"/>
      <c r="BL87" s="291"/>
      <c r="BM87" s="291"/>
      <c r="BN87" s="291"/>
      <c r="BO87" s="291" t="s">
        <v>581</v>
      </c>
      <c r="BP87" s="291"/>
      <c r="BQ87" s="291"/>
      <c r="BR87" s="291"/>
      <c r="BS87" s="291"/>
      <c r="BT87" s="291"/>
    </row>
    <row r="88" spans="1:72" ht="14.75" customHeight="1">
      <c r="A88" s="47"/>
      <c r="B88" s="47"/>
      <c r="C88" s="47"/>
      <c r="D88" s="47"/>
      <c r="E88" s="47"/>
      <c r="F88" s="47"/>
      <c r="G88" s="47"/>
      <c r="H88" s="47"/>
      <c r="I88" s="47"/>
      <c r="J88" s="49"/>
      <c r="K88" s="50"/>
      <c r="L88" s="50"/>
      <c r="M88" s="50"/>
      <c r="N88" s="50"/>
      <c r="O88" s="51"/>
      <c r="P88" s="50"/>
      <c r="Q88" s="50"/>
      <c r="R88" s="50"/>
      <c r="S88" s="50"/>
      <c r="T88" s="51"/>
      <c r="U88" s="50"/>
      <c r="V88" s="50"/>
      <c r="W88" s="50"/>
      <c r="X88" s="50"/>
      <c r="Y88" s="51"/>
      <c r="Z88" s="50"/>
      <c r="AA88" s="50"/>
      <c r="AB88" s="50"/>
      <c r="AC88" s="50"/>
      <c r="AD88" s="51"/>
      <c r="AE88" s="50"/>
      <c r="AF88" s="50"/>
      <c r="AG88" s="50"/>
      <c r="AH88" s="50"/>
      <c r="AI88" s="51"/>
      <c r="AJ88" s="50"/>
      <c r="AK88" s="50"/>
      <c r="AL88" s="50"/>
      <c r="AM88" s="52"/>
      <c r="AN88" s="297" t="s">
        <v>11</v>
      </c>
      <c r="AO88" s="298"/>
      <c r="AP88" s="292" t="s">
        <v>12</v>
      </c>
      <c r="AQ88" s="292"/>
      <c r="AR88" s="292"/>
      <c r="AS88" s="292"/>
      <c r="AT88" s="247" t="s">
        <v>13</v>
      </c>
      <c r="AU88" s="292" t="s">
        <v>11</v>
      </c>
      <c r="AV88" s="292"/>
      <c r="AW88" s="292" t="s">
        <v>12</v>
      </c>
      <c r="AX88" s="292"/>
      <c r="AY88" s="292"/>
      <c r="AZ88" s="292"/>
      <c r="BA88" s="247" t="s">
        <v>13</v>
      </c>
      <c r="BB88" s="292" t="s">
        <v>11</v>
      </c>
      <c r="BC88" s="292"/>
      <c r="BD88" s="292" t="s">
        <v>12</v>
      </c>
      <c r="BE88" s="292"/>
      <c r="BF88" s="292"/>
      <c r="BG88" s="292"/>
      <c r="BH88" s="247" t="s">
        <v>13</v>
      </c>
      <c r="BI88" s="244" t="s">
        <v>11</v>
      </c>
      <c r="BJ88" s="292" t="s">
        <v>12</v>
      </c>
      <c r="BK88" s="292"/>
      <c r="BL88" s="292"/>
      <c r="BM88" s="293"/>
      <c r="BN88" s="247" t="s">
        <v>13</v>
      </c>
      <c r="BO88" s="285" t="s">
        <v>11</v>
      </c>
      <c r="BP88" s="292" t="s">
        <v>12</v>
      </c>
      <c r="BQ88" s="292"/>
      <c r="BR88" s="292"/>
      <c r="BS88" s="293"/>
      <c r="BT88" s="247" t="s">
        <v>13</v>
      </c>
    </row>
    <row r="89" spans="1:72" ht="48" customHeight="1">
      <c r="A89" s="45" t="s">
        <v>14</v>
      </c>
      <c r="B89" s="66" t="s">
        <v>15</v>
      </c>
      <c r="C89" s="179" t="s">
        <v>547</v>
      </c>
      <c r="D89" s="179" t="s">
        <v>548</v>
      </c>
      <c r="E89" s="174" t="s">
        <v>241</v>
      </c>
      <c r="F89" s="175" t="s">
        <v>258</v>
      </c>
      <c r="G89" s="231" t="s">
        <v>497</v>
      </c>
      <c r="H89" s="45" t="s">
        <v>16</v>
      </c>
      <c r="I89" s="45" t="s">
        <v>17</v>
      </c>
      <c r="J89" s="246" t="s">
        <v>11</v>
      </c>
      <c r="K89" s="246" t="s">
        <v>18</v>
      </c>
      <c r="L89" s="246" t="s">
        <v>19</v>
      </c>
      <c r="M89" s="246" t="s">
        <v>20</v>
      </c>
      <c r="N89" s="246" t="s">
        <v>13</v>
      </c>
      <c r="O89" s="246" t="s">
        <v>11</v>
      </c>
      <c r="P89" s="246" t="s">
        <v>18</v>
      </c>
      <c r="Q89" s="246" t="s">
        <v>19</v>
      </c>
      <c r="R89" s="246" t="s">
        <v>20</v>
      </c>
      <c r="S89" s="246" t="s">
        <v>13</v>
      </c>
      <c r="T89" s="246" t="s">
        <v>11</v>
      </c>
      <c r="U89" s="246" t="s">
        <v>18</v>
      </c>
      <c r="V89" s="246" t="s">
        <v>19</v>
      </c>
      <c r="W89" s="246" t="s">
        <v>20</v>
      </c>
      <c r="X89" s="246" t="s">
        <v>13</v>
      </c>
      <c r="Y89" s="246" t="s">
        <v>11</v>
      </c>
      <c r="Z89" s="246" t="s">
        <v>18</v>
      </c>
      <c r="AA89" s="246" t="s">
        <v>19</v>
      </c>
      <c r="AB89" s="246" t="s">
        <v>20</v>
      </c>
      <c r="AC89" s="246" t="s">
        <v>13</v>
      </c>
      <c r="AD89" s="246" t="s">
        <v>11</v>
      </c>
      <c r="AE89" s="246" t="s">
        <v>18</v>
      </c>
      <c r="AF89" s="246" t="s">
        <v>19</v>
      </c>
      <c r="AG89" s="246" t="s">
        <v>20</v>
      </c>
      <c r="AH89" s="246" t="s">
        <v>13</v>
      </c>
      <c r="AI89" s="246" t="s">
        <v>11</v>
      </c>
      <c r="AJ89" s="246" t="s">
        <v>18</v>
      </c>
      <c r="AK89" s="246" t="s">
        <v>19</v>
      </c>
      <c r="AL89" s="246" t="s">
        <v>20</v>
      </c>
      <c r="AM89" s="246" t="s">
        <v>13</v>
      </c>
      <c r="AN89" s="246" t="s">
        <v>21</v>
      </c>
      <c r="AO89" s="246" t="s">
        <v>22</v>
      </c>
      <c r="AP89" s="246" t="s">
        <v>23</v>
      </c>
      <c r="AQ89" s="246" t="s">
        <v>24</v>
      </c>
      <c r="AR89" s="246" t="s">
        <v>19</v>
      </c>
      <c r="AS89" s="246" t="s">
        <v>20</v>
      </c>
      <c r="AT89" s="247" t="s">
        <v>13</v>
      </c>
      <c r="AU89" s="246" t="s">
        <v>21</v>
      </c>
      <c r="AV89" s="246" t="s">
        <v>22</v>
      </c>
      <c r="AW89" s="246" t="s">
        <v>23</v>
      </c>
      <c r="AX89" s="246" t="s">
        <v>24</v>
      </c>
      <c r="AY89" s="246" t="s">
        <v>19</v>
      </c>
      <c r="AZ89" s="246" t="s">
        <v>20</v>
      </c>
      <c r="BA89" s="247" t="s">
        <v>13</v>
      </c>
      <c r="BB89" s="246" t="s">
        <v>21</v>
      </c>
      <c r="BC89" s="246" t="s">
        <v>22</v>
      </c>
      <c r="BD89" s="246" t="s">
        <v>23</v>
      </c>
      <c r="BE89" s="246" t="s">
        <v>24</v>
      </c>
      <c r="BF89" s="246" t="s">
        <v>19</v>
      </c>
      <c r="BG89" s="246" t="s">
        <v>20</v>
      </c>
      <c r="BH89" s="247" t="s">
        <v>13</v>
      </c>
      <c r="BI89" s="246" t="s">
        <v>22</v>
      </c>
      <c r="BJ89" s="246" t="s">
        <v>23</v>
      </c>
      <c r="BK89" s="246" t="s">
        <v>24</v>
      </c>
      <c r="BL89" s="246" t="s">
        <v>19</v>
      </c>
      <c r="BM89" s="245" t="s">
        <v>20</v>
      </c>
      <c r="BN89" s="247" t="s">
        <v>13</v>
      </c>
      <c r="BO89" s="286" t="s">
        <v>22</v>
      </c>
      <c r="BP89" s="286" t="s">
        <v>23</v>
      </c>
      <c r="BQ89" s="286" t="s">
        <v>24</v>
      </c>
      <c r="BR89" s="286" t="s">
        <v>19</v>
      </c>
      <c r="BS89" s="287" t="s">
        <v>20</v>
      </c>
      <c r="BT89" s="247" t="s">
        <v>13</v>
      </c>
    </row>
    <row r="90" spans="1:72">
      <c r="A90" s="67" t="s">
        <v>25</v>
      </c>
      <c r="B90" s="68" t="s">
        <v>26</v>
      </c>
      <c r="C90" s="177"/>
      <c r="D90" s="177"/>
      <c r="E90" s="56"/>
      <c r="F90" s="56"/>
      <c r="G90" s="56"/>
      <c r="H90" s="56"/>
      <c r="I90" s="56"/>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8"/>
      <c r="AO90" s="58"/>
      <c r="AP90" s="58"/>
      <c r="AQ90" s="58"/>
      <c r="AR90" s="58"/>
      <c r="AS90" s="58"/>
      <c r="AT90" s="59"/>
      <c r="AU90" s="59"/>
      <c r="AV90" s="59"/>
      <c r="AW90" s="59"/>
      <c r="AX90" s="59"/>
      <c r="AY90" s="59"/>
      <c r="AZ90" s="59"/>
      <c r="BA90" s="59"/>
      <c r="BB90" s="59"/>
      <c r="BC90" s="59"/>
      <c r="BD90" s="59"/>
      <c r="BE90" s="59"/>
      <c r="BF90" s="59"/>
      <c r="BG90" s="59"/>
      <c r="BH90" s="59"/>
      <c r="BI90" s="59"/>
      <c r="BJ90" s="59"/>
      <c r="BK90" s="59"/>
      <c r="BL90" s="59"/>
      <c r="BM90" s="59"/>
      <c r="BN90" s="106"/>
      <c r="BO90" s="59"/>
      <c r="BP90" s="59"/>
      <c r="BQ90" s="59"/>
      <c r="BR90" s="59"/>
      <c r="BS90" s="59"/>
      <c r="BT90" s="106"/>
    </row>
    <row r="91" spans="1:72">
      <c r="A91" s="85" t="s">
        <v>33</v>
      </c>
      <c r="B91" s="194" t="s">
        <v>61</v>
      </c>
      <c r="C91" s="37" t="s">
        <v>303</v>
      </c>
      <c r="D91" s="37" t="s">
        <v>278</v>
      </c>
      <c r="E91" s="185">
        <f t="shared" ref="E91:E92" si="81">N91+S91+X91+AC91+AH91+AM91+AT91+BA91+BH91+BN91+BT91</f>
        <v>3.5209999999999999</v>
      </c>
      <c r="F91" s="259" t="s">
        <v>259</v>
      </c>
      <c r="G91" s="232" t="s">
        <v>500</v>
      </c>
      <c r="H91" s="60" t="s">
        <v>28</v>
      </c>
      <c r="I91" s="60">
        <v>3</v>
      </c>
      <c r="J91" s="39"/>
      <c r="K91" s="39"/>
      <c r="L91" s="39"/>
      <c r="M91" s="39"/>
      <c r="N91" s="40"/>
      <c r="O91" s="39"/>
      <c r="P91" s="39"/>
      <c r="Q91" s="39"/>
      <c r="R91" s="39"/>
      <c r="S91" s="40"/>
      <c r="T91" s="39"/>
      <c r="U91" s="39"/>
      <c r="V91" s="39"/>
      <c r="W91" s="39"/>
      <c r="X91" s="40"/>
      <c r="Y91" s="39"/>
      <c r="Z91" s="39"/>
      <c r="AA91" s="39"/>
      <c r="AB91" s="39"/>
      <c r="AC91" s="40"/>
      <c r="AD91" s="39"/>
      <c r="AE91" s="39"/>
      <c r="AF91" s="39"/>
      <c r="AG91" s="39"/>
      <c r="AH91" s="40"/>
      <c r="AI91" s="39"/>
      <c r="AJ91" s="39"/>
      <c r="AK91" s="39"/>
      <c r="AL91" s="39"/>
      <c r="AM91" s="40"/>
      <c r="AN91" s="39"/>
      <c r="AO91" s="39"/>
      <c r="AP91" s="39"/>
      <c r="AQ91" s="39"/>
      <c r="AR91" s="39"/>
      <c r="AS91" s="39"/>
      <c r="AT91" s="40"/>
      <c r="AU91" s="37">
        <v>0</v>
      </c>
      <c r="AV91" s="37">
        <v>0.64900000000000002</v>
      </c>
      <c r="AW91" s="37">
        <v>0.108</v>
      </c>
      <c r="AX91" s="37">
        <v>0</v>
      </c>
      <c r="AY91" s="37">
        <v>1.208</v>
      </c>
      <c r="AZ91" s="37">
        <v>1.556</v>
      </c>
      <c r="BA91" s="38">
        <f>SUM(AU91:AZ91)</f>
        <v>3.5209999999999999</v>
      </c>
      <c r="BB91" s="37"/>
      <c r="BC91" s="37"/>
      <c r="BD91" s="37"/>
      <c r="BE91" s="37"/>
      <c r="BF91" s="37"/>
      <c r="BG91" s="37"/>
      <c r="BH91" s="38">
        <v>0</v>
      </c>
      <c r="BI91" s="37"/>
      <c r="BJ91" s="37"/>
      <c r="BK91" s="37"/>
      <c r="BL91" s="37"/>
      <c r="BM91" s="72"/>
      <c r="BN91" s="69">
        <v>0</v>
      </c>
      <c r="BO91" s="37"/>
      <c r="BP91" s="37"/>
      <c r="BQ91" s="37"/>
      <c r="BR91" s="37"/>
      <c r="BS91" s="72"/>
      <c r="BT91" s="69">
        <v>0</v>
      </c>
    </row>
    <row r="92" spans="1:72">
      <c r="A92" s="86" t="s">
        <v>35</v>
      </c>
      <c r="B92" s="81" t="s">
        <v>62</v>
      </c>
      <c r="C92" s="37" t="s">
        <v>304</v>
      </c>
      <c r="D92" s="37" t="s">
        <v>441</v>
      </c>
      <c r="E92" s="185">
        <f t="shared" si="81"/>
        <v>31.141999999999999</v>
      </c>
      <c r="F92" s="259" t="s">
        <v>260</v>
      </c>
      <c r="G92" s="232" t="s">
        <v>505</v>
      </c>
      <c r="H92" s="60" t="s">
        <v>28</v>
      </c>
      <c r="I92" s="60">
        <v>3</v>
      </c>
      <c r="J92" s="39"/>
      <c r="K92" s="39"/>
      <c r="L92" s="39"/>
      <c r="M92" s="39"/>
      <c r="N92" s="40"/>
      <c r="O92" s="39"/>
      <c r="P92" s="39"/>
      <c r="Q92" s="39"/>
      <c r="R92" s="39"/>
      <c r="S92" s="40"/>
      <c r="T92" s="39"/>
      <c r="U92" s="39"/>
      <c r="V92" s="39"/>
      <c r="W92" s="39"/>
      <c r="X92" s="40"/>
      <c r="Y92" s="39"/>
      <c r="Z92" s="39"/>
      <c r="AA92" s="39"/>
      <c r="AB92" s="39"/>
      <c r="AC92" s="40"/>
      <c r="AD92" s="39"/>
      <c r="AE92" s="39"/>
      <c r="AF92" s="39"/>
      <c r="AG92" s="39"/>
      <c r="AH92" s="40"/>
      <c r="AI92" s="39"/>
      <c r="AJ92" s="39"/>
      <c r="AK92" s="39"/>
      <c r="AL92" s="39"/>
      <c r="AM92" s="40"/>
      <c r="AN92" s="39"/>
      <c r="AO92" s="39"/>
      <c r="AP92" s="39"/>
      <c r="AQ92" s="39"/>
      <c r="AR92" s="39"/>
      <c r="AS92" s="39"/>
      <c r="AT92" s="40"/>
      <c r="AU92" s="37">
        <v>0</v>
      </c>
      <c r="AV92" s="37">
        <v>1.871</v>
      </c>
      <c r="AW92" s="37">
        <v>0.12</v>
      </c>
      <c r="AX92" s="37">
        <v>3.0000000000000001E-3</v>
      </c>
      <c r="AY92" s="37">
        <v>11.245999999999999</v>
      </c>
      <c r="AZ92" s="37">
        <v>17.902000000000001</v>
      </c>
      <c r="BA92" s="38">
        <f>SUM(AU92:AZ92)</f>
        <v>31.141999999999999</v>
      </c>
      <c r="BB92" s="37"/>
      <c r="BC92" s="37"/>
      <c r="BD92" s="37"/>
      <c r="BE92" s="37"/>
      <c r="BF92" s="37"/>
      <c r="BG92" s="37"/>
      <c r="BH92" s="38">
        <v>0</v>
      </c>
      <c r="BI92" s="37"/>
      <c r="BJ92" s="37"/>
      <c r="BK92" s="37"/>
      <c r="BL92" s="37"/>
      <c r="BM92" s="72"/>
      <c r="BN92" s="69">
        <v>0</v>
      </c>
      <c r="BO92" s="37"/>
      <c r="BP92" s="37"/>
      <c r="BQ92" s="37"/>
      <c r="BR92" s="37"/>
      <c r="BS92" s="72"/>
      <c r="BT92" s="69">
        <v>0</v>
      </c>
    </row>
    <row r="93" spans="1:72">
      <c r="A93" s="60"/>
      <c r="B93" s="65" t="s">
        <v>40</v>
      </c>
      <c r="C93" s="65"/>
      <c r="D93" s="65"/>
      <c r="E93" s="60"/>
      <c r="F93" s="185">
        <f>SUMIF(F91:F92, "=Yes", E91:E92)</f>
        <v>3.5209999999999999</v>
      </c>
      <c r="G93" s="60"/>
      <c r="H93" s="60" t="s">
        <v>28</v>
      </c>
      <c r="I93" s="60">
        <v>3</v>
      </c>
      <c r="J93" s="39"/>
      <c r="K93" s="39"/>
      <c r="L93" s="39"/>
      <c r="M93" s="39"/>
      <c r="N93" s="40"/>
      <c r="O93" s="39"/>
      <c r="P93" s="39"/>
      <c r="Q93" s="39"/>
      <c r="R93" s="39"/>
      <c r="S93" s="40"/>
      <c r="T93" s="39"/>
      <c r="U93" s="39"/>
      <c r="V93" s="39"/>
      <c r="W93" s="39"/>
      <c r="X93" s="40"/>
      <c r="Y93" s="39"/>
      <c r="Z93" s="39"/>
      <c r="AA93" s="39"/>
      <c r="AB93" s="39"/>
      <c r="AC93" s="40"/>
      <c r="AD93" s="39"/>
      <c r="AE93" s="39"/>
      <c r="AF93" s="39"/>
      <c r="AG93" s="39"/>
      <c r="AH93" s="40"/>
      <c r="AI93" s="39"/>
      <c r="AJ93" s="39"/>
      <c r="AK93" s="39"/>
      <c r="AL93" s="39"/>
      <c r="AM93" s="40"/>
      <c r="AN93" s="39"/>
      <c r="AO93" s="39"/>
      <c r="AP93" s="39"/>
      <c r="AQ93" s="39"/>
      <c r="AR93" s="39"/>
      <c r="AS93" s="39"/>
      <c r="AT93" s="39"/>
      <c r="AU93" s="63">
        <f>SUM(AU91:AU92)</f>
        <v>0</v>
      </c>
      <c r="AV93" s="63">
        <f t="shared" ref="AV93:BN93" si="82">SUM(AV91:AV92)</f>
        <v>2.52</v>
      </c>
      <c r="AW93" s="63">
        <f t="shared" si="82"/>
        <v>0.22799999999999998</v>
      </c>
      <c r="AX93" s="63">
        <f t="shared" si="82"/>
        <v>3.0000000000000001E-3</v>
      </c>
      <c r="AY93" s="63">
        <f t="shared" si="82"/>
        <v>12.453999999999999</v>
      </c>
      <c r="AZ93" s="63">
        <f t="shared" si="82"/>
        <v>19.458000000000002</v>
      </c>
      <c r="BA93" s="63">
        <f t="shared" si="82"/>
        <v>34.662999999999997</v>
      </c>
      <c r="BB93" s="63">
        <f t="shared" si="82"/>
        <v>0</v>
      </c>
      <c r="BC93" s="63">
        <f t="shared" si="82"/>
        <v>0</v>
      </c>
      <c r="BD93" s="63">
        <f t="shared" si="82"/>
        <v>0</v>
      </c>
      <c r="BE93" s="63">
        <f t="shared" si="82"/>
        <v>0</v>
      </c>
      <c r="BF93" s="63">
        <f t="shared" si="82"/>
        <v>0</v>
      </c>
      <c r="BG93" s="63">
        <f t="shared" si="82"/>
        <v>0</v>
      </c>
      <c r="BH93" s="63">
        <f t="shared" si="82"/>
        <v>0</v>
      </c>
      <c r="BI93" s="63">
        <f t="shared" si="82"/>
        <v>0</v>
      </c>
      <c r="BJ93" s="63">
        <f t="shared" si="82"/>
        <v>0</v>
      </c>
      <c r="BK93" s="63">
        <f t="shared" si="82"/>
        <v>0</v>
      </c>
      <c r="BL93" s="63">
        <f t="shared" si="82"/>
        <v>0</v>
      </c>
      <c r="BM93" s="63">
        <f t="shared" si="82"/>
        <v>0</v>
      </c>
      <c r="BN93" s="70">
        <f t="shared" si="82"/>
        <v>0</v>
      </c>
      <c r="BO93" s="63">
        <f t="shared" ref="BO93:BT93" si="83">SUM(BO91:BO92)</f>
        <v>0</v>
      </c>
      <c r="BP93" s="63">
        <f t="shared" si="83"/>
        <v>0</v>
      </c>
      <c r="BQ93" s="63">
        <f t="shared" si="83"/>
        <v>0</v>
      </c>
      <c r="BR93" s="63">
        <f t="shared" si="83"/>
        <v>0</v>
      </c>
      <c r="BS93" s="63">
        <f t="shared" si="83"/>
        <v>0</v>
      </c>
      <c r="BT93" s="70">
        <f t="shared" si="83"/>
        <v>0</v>
      </c>
    </row>
    <row r="95" spans="1:72" s="267" customFormat="1" ht="13.5" customHeight="1">
      <c r="A95" s="209"/>
      <c r="B95" s="209" t="s">
        <v>553</v>
      </c>
      <c r="C95" s="276" t="s">
        <v>208</v>
      </c>
      <c r="D95" s="209"/>
      <c r="E95" s="209"/>
      <c r="F95" s="275">
        <f>SUMIF(J89:BT89, "&lt;&gt;Total", J95:BT95)</f>
        <v>3.5209999999999999</v>
      </c>
      <c r="G95" s="209"/>
      <c r="H95" s="209"/>
      <c r="I95" s="209"/>
      <c r="J95" s="274">
        <f t="shared" ref="J95:AO95" si="84">IF(J$1&lt;"2020-21",SUMIF($F$91:$F$92,"=Yes",J$91:J$92), (SUMIF($F$91:$F$92,"=No",J$91:J$92)*(-1)))</f>
        <v>0</v>
      </c>
      <c r="K95" s="274">
        <f t="shared" si="84"/>
        <v>0</v>
      </c>
      <c r="L95" s="274">
        <f t="shared" si="84"/>
        <v>0</v>
      </c>
      <c r="M95" s="274">
        <f t="shared" si="84"/>
        <v>0</v>
      </c>
      <c r="N95" s="274">
        <f t="shared" si="84"/>
        <v>0</v>
      </c>
      <c r="O95" s="274">
        <f t="shared" si="84"/>
        <v>0</v>
      </c>
      <c r="P95" s="274">
        <f t="shared" si="84"/>
        <v>0</v>
      </c>
      <c r="Q95" s="274">
        <f t="shared" si="84"/>
        <v>0</v>
      </c>
      <c r="R95" s="274">
        <f t="shared" si="84"/>
        <v>0</v>
      </c>
      <c r="S95" s="274">
        <f t="shared" si="84"/>
        <v>0</v>
      </c>
      <c r="T95" s="274">
        <f t="shared" si="84"/>
        <v>0</v>
      </c>
      <c r="U95" s="274">
        <f t="shared" si="84"/>
        <v>0</v>
      </c>
      <c r="V95" s="274">
        <f t="shared" si="84"/>
        <v>0</v>
      </c>
      <c r="W95" s="274">
        <f t="shared" si="84"/>
        <v>0</v>
      </c>
      <c r="X95" s="274">
        <f t="shared" si="84"/>
        <v>0</v>
      </c>
      <c r="Y95" s="274">
        <f t="shared" si="84"/>
        <v>0</v>
      </c>
      <c r="Z95" s="274">
        <f t="shared" si="84"/>
        <v>0</v>
      </c>
      <c r="AA95" s="274">
        <f t="shared" si="84"/>
        <v>0</v>
      </c>
      <c r="AB95" s="274">
        <f t="shared" si="84"/>
        <v>0</v>
      </c>
      <c r="AC95" s="274">
        <f t="shared" si="84"/>
        <v>0</v>
      </c>
      <c r="AD95" s="274">
        <f t="shared" si="84"/>
        <v>0</v>
      </c>
      <c r="AE95" s="274">
        <f t="shared" si="84"/>
        <v>0</v>
      </c>
      <c r="AF95" s="274">
        <f t="shared" si="84"/>
        <v>0</v>
      </c>
      <c r="AG95" s="274">
        <f t="shared" si="84"/>
        <v>0</v>
      </c>
      <c r="AH95" s="274">
        <f t="shared" si="84"/>
        <v>0</v>
      </c>
      <c r="AI95" s="274">
        <f t="shared" si="84"/>
        <v>0</v>
      </c>
      <c r="AJ95" s="274">
        <f t="shared" si="84"/>
        <v>0</v>
      </c>
      <c r="AK95" s="274">
        <f t="shared" si="84"/>
        <v>0</v>
      </c>
      <c r="AL95" s="274">
        <f t="shared" si="84"/>
        <v>0</v>
      </c>
      <c r="AM95" s="274">
        <f t="shared" si="84"/>
        <v>0</v>
      </c>
      <c r="AN95" s="274">
        <f t="shared" si="84"/>
        <v>0</v>
      </c>
      <c r="AO95" s="274">
        <f t="shared" si="84"/>
        <v>0</v>
      </c>
      <c r="AP95" s="274">
        <f t="shared" ref="AP95:BT95" si="85">IF(AP$1&lt;"2020-21",SUMIF($F$91:$F$92,"=Yes",AP$91:AP$92), (SUMIF($F$91:$F$92,"=No",AP$91:AP$92)*(-1)))</f>
        <v>0</v>
      </c>
      <c r="AQ95" s="274">
        <f t="shared" si="85"/>
        <v>0</v>
      </c>
      <c r="AR95" s="274">
        <f t="shared" si="85"/>
        <v>0</v>
      </c>
      <c r="AS95" s="274">
        <f t="shared" si="85"/>
        <v>0</v>
      </c>
      <c r="AT95" s="274">
        <f t="shared" si="85"/>
        <v>0</v>
      </c>
      <c r="AU95" s="274">
        <f t="shared" si="85"/>
        <v>0</v>
      </c>
      <c r="AV95" s="274">
        <f t="shared" si="85"/>
        <v>0.64900000000000002</v>
      </c>
      <c r="AW95" s="274">
        <f t="shared" si="85"/>
        <v>0.108</v>
      </c>
      <c r="AX95" s="274">
        <f t="shared" si="85"/>
        <v>0</v>
      </c>
      <c r="AY95" s="274">
        <f t="shared" si="85"/>
        <v>1.208</v>
      </c>
      <c r="AZ95" s="274">
        <f t="shared" si="85"/>
        <v>1.556</v>
      </c>
      <c r="BA95" s="274">
        <f t="shared" si="85"/>
        <v>3.5209999999999999</v>
      </c>
      <c r="BB95" s="274">
        <f t="shared" si="85"/>
        <v>0</v>
      </c>
      <c r="BC95" s="274">
        <f t="shared" si="85"/>
        <v>0</v>
      </c>
      <c r="BD95" s="274">
        <f t="shared" si="85"/>
        <v>0</v>
      </c>
      <c r="BE95" s="274">
        <f t="shared" si="85"/>
        <v>0</v>
      </c>
      <c r="BF95" s="274">
        <f t="shared" si="85"/>
        <v>0</v>
      </c>
      <c r="BG95" s="274">
        <f t="shared" si="85"/>
        <v>0</v>
      </c>
      <c r="BH95" s="274">
        <f t="shared" si="85"/>
        <v>0</v>
      </c>
      <c r="BI95" s="274">
        <f t="shared" si="85"/>
        <v>0</v>
      </c>
      <c r="BJ95" s="274">
        <f t="shared" si="85"/>
        <v>0</v>
      </c>
      <c r="BK95" s="274">
        <f t="shared" si="85"/>
        <v>0</v>
      </c>
      <c r="BL95" s="274">
        <f t="shared" si="85"/>
        <v>0</v>
      </c>
      <c r="BM95" s="274">
        <f t="shared" si="85"/>
        <v>0</v>
      </c>
      <c r="BN95" s="274">
        <f t="shared" si="85"/>
        <v>0</v>
      </c>
      <c r="BO95" s="274">
        <f t="shared" si="85"/>
        <v>0</v>
      </c>
      <c r="BP95" s="274">
        <f t="shared" si="85"/>
        <v>0</v>
      </c>
      <c r="BQ95" s="274">
        <f t="shared" si="85"/>
        <v>0</v>
      </c>
      <c r="BR95" s="274">
        <f t="shared" si="85"/>
        <v>0</v>
      </c>
      <c r="BS95" s="274">
        <f t="shared" si="85"/>
        <v>0</v>
      </c>
      <c r="BT95" s="274">
        <f t="shared" si="85"/>
        <v>0</v>
      </c>
    </row>
    <row r="96" spans="1:72" s="267" customFormat="1" ht="13.5" customHeight="1">
      <c r="J96" s="268"/>
      <c r="K96" s="268"/>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8"/>
      <c r="BB96" s="268"/>
      <c r="BC96" s="268"/>
      <c r="BD96" s="268"/>
      <c r="BE96" s="268"/>
      <c r="BF96" s="268"/>
      <c r="BG96" s="268"/>
      <c r="BH96" s="268"/>
      <c r="BI96" s="268"/>
      <c r="BJ96" s="268"/>
      <c r="BK96" s="268"/>
      <c r="BL96" s="268"/>
      <c r="BM96" s="268"/>
      <c r="BN96" s="268"/>
      <c r="BO96" s="268"/>
      <c r="BP96" s="268"/>
      <c r="BQ96" s="268"/>
      <c r="BR96" s="268"/>
      <c r="BS96" s="268"/>
      <c r="BT96" s="268"/>
    </row>
    <row r="97" spans="1:72" ht="13.9">
      <c r="A97" s="33" t="s">
        <v>74</v>
      </c>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row>
    <row r="98" spans="1:72">
      <c r="A98" s="47"/>
      <c r="B98" s="47"/>
      <c r="C98" s="47"/>
      <c r="D98" s="47"/>
      <c r="E98" s="47"/>
      <c r="F98" s="47"/>
      <c r="G98" s="47"/>
      <c r="H98" s="47"/>
      <c r="I98" s="47"/>
      <c r="J98" s="302" t="s">
        <v>1</v>
      </c>
      <c r="K98" s="303"/>
      <c r="L98" s="303"/>
      <c r="M98" s="303"/>
      <c r="N98" s="304"/>
      <c r="O98" s="302" t="s">
        <v>2</v>
      </c>
      <c r="P98" s="303"/>
      <c r="Q98" s="303"/>
      <c r="R98" s="303"/>
      <c r="S98" s="304"/>
      <c r="T98" s="302" t="s">
        <v>3</v>
      </c>
      <c r="U98" s="303"/>
      <c r="V98" s="303"/>
      <c r="W98" s="303"/>
      <c r="X98" s="304"/>
      <c r="Y98" s="302" t="s">
        <v>4</v>
      </c>
      <c r="Z98" s="303"/>
      <c r="AA98" s="303"/>
      <c r="AB98" s="303"/>
      <c r="AC98" s="304"/>
      <c r="AD98" s="302" t="s">
        <v>5</v>
      </c>
      <c r="AE98" s="303"/>
      <c r="AF98" s="303"/>
      <c r="AG98" s="303"/>
      <c r="AH98" s="304"/>
      <c r="AI98" s="302" t="s">
        <v>6</v>
      </c>
      <c r="AJ98" s="303"/>
      <c r="AK98" s="303"/>
      <c r="AL98" s="303"/>
      <c r="AM98" s="304"/>
      <c r="AN98" s="302" t="s">
        <v>7</v>
      </c>
      <c r="AO98" s="303"/>
      <c r="AP98" s="303"/>
      <c r="AQ98" s="303"/>
      <c r="AR98" s="303"/>
      <c r="AS98" s="303"/>
      <c r="AT98" s="304"/>
      <c r="AU98" s="302" t="s">
        <v>8</v>
      </c>
      <c r="AV98" s="303"/>
      <c r="AW98" s="303"/>
      <c r="AX98" s="303"/>
      <c r="AY98" s="303"/>
      <c r="AZ98" s="303"/>
      <c r="BA98" s="304"/>
      <c r="BB98" s="302" t="s">
        <v>9</v>
      </c>
      <c r="BC98" s="303"/>
      <c r="BD98" s="303"/>
      <c r="BE98" s="303"/>
      <c r="BF98" s="303"/>
      <c r="BG98" s="303"/>
      <c r="BH98" s="304"/>
      <c r="BI98" s="302" t="s">
        <v>10</v>
      </c>
      <c r="BJ98" s="303"/>
      <c r="BK98" s="303"/>
      <c r="BL98" s="303"/>
      <c r="BM98" s="303"/>
      <c r="BN98" s="304"/>
      <c r="BO98" s="291" t="s">
        <v>581</v>
      </c>
      <c r="BP98" s="291"/>
      <c r="BQ98" s="291"/>
      <c r="BR98" s="291"/>
      <c r="BS98" s="291"/>
      <c r="BT98" s="291"/>
    </row>
    <row r="99" spans="1:72" ht="14.75" customHeight="1">
      <c r="A99" s="47"/>
      <c r="B99" s="47"/>
      <c r="C99" s="47"/>
      <c r="D99" s="47"/>
      <c r="E99" s="47"/>
      <c r="F99" s="47"/>
      <c r="G99" s="47"/>
      <c r="H99" s="47"/>
      <c r="I99" s="47"/>
      <c r="J99" s="49"/>
      <c r="K99" s="50"/>
      <c r="L99" s="50"/>
      <c r="M99" s="50"/>
      <c r="N99" s="50"/>
      <c r="O99" s="51"/>
      <c r="P99" s="50"/>
      <c r="Q99" s="50"/>
      <c r="R99" s="50"/>
      <c r="S99" s="50"/>
      <c r="T99" s="51"/>
      <c r="U99" s="50"/>
      <c r="V99" s="50"/>
      <c r="W99" s="50"/>
      <c r="X99" s="50"/>
      <c r="Y99" s="51"/>
      <c r="Z99" s="50"/>
      <c r="AA99" s="50"/>
      <c r="AB99" s="50"/>
      <c r="AC99" s="50"/>
      <c r="AD99" s="51"/>
      <c r="AE99" s="50"/>
      <c r="AF99" s="50"/>
      <c r="AG99" s="50"/>
      <c r="AH99" s="50"/>
      <c r="AI99" s="51"/>
      <c r="AJ99" s="50"/>
      <c r="AK99" s="50"/>
      <c r="AL99" s="50"/>
      <c r="AM99" s="52"/>
      <c r="AN99" s="297" t="s">
        <v>11</v>
      </c>
      <c r="AO99" s="298"/>
      <c r="AP99" s="292" t="s">
        <v>12</v>
      </c>
      <c r="AQ99" s="292"/>
      <c r="AR99" s="292"/>
      <c r="AS99" s="292"/>
      <c r="AT99" s="247" t="s">
        <v>13</v>
      </c>
      <c r="AU99" s="292" t="s">
        <v>11</v>
      </c>
      <c r="AV99" s="292"/>
      <c r="AW99" s="292" t="s">
        <v>12</v>
      </c>
      <c r="AX99" s="292"/>
      <c r="AY99" s="292"/>
      <c r="AZ99" s="292"/>
      <c r="BA99" s="247" t="s">
        <v>13</v>
      </c>
      <c r="BB99" s="292" t="s">
        <v>11</v>
      </c>
      <c r="BC99" s="292"/>
      <c r="BD99" s="292" t="s">
        <v>12</v>
      </c>
      <c r="BE99" s="292"/>
      <c r="BF99" s="292"/>
      <c r="BG99" s="292"/>
      <c r="BH99" s="247" t="s">
        <v>13</v>
      </c>
      <c r="BI99" s="244" t="s">
        <v>11</v>
      </c>
      <c r="BJ99" s="292" t="s">
        <v>12</v>
      </c>
      <c r="BK99" s="292"/>
      <c r="BL99" s="292"/>
      <c r="BM99" s="293"/>
      <c r="BN99" s="247" t="s">
        <v>13</v>
      </c>
      <c r="BO99" s="285" t="s">
        <v>11</v>
      </c>
      <c r="BP99" s="292" t="s">
        <v>12</v>
      </c>
      <c r="BQ99" s="292"/>
      <c r="BR99" s="292"/>
      <c r="BS99" s="293"/>
      <c r="BT99" s="247" t="s">
        <v>13</v>
      </c>
    </row>
    <row r="100" spans="1:72" ht="48" customHeight="1">
      <c r="A100" s="45" t="s">
        <v>14</v>
      </c>
      <c r="B100" s="66" t="s">
        <v>15</v>
      </c>
      <c r="C100" s="179" t="s">
        <v>547</v>
      </c>
      <c r="D100" s="179" t="s">
        <v>548</v>
      </c>
      <c r="E100" s="186" t="s">
        <v>241</v>
      </c>
      <c r="F100" s="187" t="s">
        <v>258</v>
      </c>
      <c r="G100" s="231" t="s">
        <v>497</v>
      </c>
      <c r="H100" s="45" t="s">
        <v>16</v>
      </c>
      <c r="I100" s="45" t="s">
        <v>17</v>
      </c>
      <c r="J100" s="246" t="s">
        <v>11</v>
      </c>
      <c r="K100" s="246" t="s">
        <v>18</v>
      </c>
      <c r="L100" s="246" t="s">
        <v>19</v>
      </c>
      <c r="M100" s="246" t="s">
        <v>20</v>
      </c>
      <c r="N100" s="246" t="s">
        <v>13</v>
      </c>
      <c r="O100" s="246" t="s">
        <v>11</v>
      </c>
      <c r="P100" s="246" t="s">
        <v>18</v>
      </c>
      <c r="Q100" s="246" t="s">
        <v>19</v>
      </c>
      <c r="R100" s="246" t="s">
        <v>20</v>
      </c>
      <c r="S100" s="246" t="s">
        <v>13</v>
      </c>
      <c r="T100" s="246" t="s">
        <v>11</v>
      </c>
      <c r="U100" s="246" t="s">
        <v>18</v>
      </c>
      <c r="V100" s="246" t="s">
        <v>19</v>
      </c>
      <c r="W100" s="246" t="s">
        <v>20</v>
      </c>
      <c r="X100" s="246" t="s">
        <v>13</v>
      </c>
      <c r="Y100" s="246" t="s">
        <v>11</v>
      </c>
      <c r="Z100" s="246" t="s">
        <v>18</v>
      </c>
      <c r="AA100" s="246" t="s">
        <v>19</v>
      </c>
      <c r="AB100" s="246" t="s">
        <v>20</v>
      </c>
      <c r="AC100" s="246" t="s">
        <v>13</v>
      </c>
      <c r="AD100" s="246" t="s">
        <v>11</v>
      </c>
      <c r="AE100" s="246" t="s">
        <v>18</v>
      </c>
      <c r="AF100" s="246" t="s">
        <v>19</v>
      </c>
      <c r="AG100" s="246" t="s">
        <v>20</v>
      </c>
      <c r="AH100" s="246" t="s">
        <v>13</v>
      </c>
      <c r="AI100" s="246" t="s">
        <v>11</v>
      </c>
      <c r="AJ100" s="246" t="s">
        <v>18</v>
      </c>
      <c r="AK100" s="246" t="s">
        <v>19</v>
      </c>
      <c r="AL100" s="246" t="s">
        <v>20</v>
      </c>
      <c r="AM100" s="246" t="s">
        <v>13</v>
      </c>
      <c r="AN100" s="246" t="s">
        <v>21</v>
      </c>
      <c r="AO100" s="246" t="s">
        <v>22</v>
      </c>
      <c r="AP100" s="246" t="s">
        <v>23</v>
      </c>
      <c r="AQ100" s="246" t="s">
        <v>24</v>
      </c>
      <c r="AR100" s="246" t="s">
        <v>19</v>
      </c>
      <c r="AS100" s="246" t="s">
        <v>20</v>
      </c>
      <c r="AT100" s="247" t="s">
        <v>13</v>
      </c>
      <c r="AU100" s="246" t="s">
        <v>21</v>
      </c>
      <c r="AV100" s="246" t="s">
        <v>22</v>
      </c>
      <c r="AW100" s="246" t="s">
        <v>23</v>
      </c>
      <c r="AX100" s="246" t="s">
        <v>24</v>
      </c>
      <c r="AY100" s="246" t="s">
        <v>19</v>
      </c>
      <c r="AZ100" s="246" t="s">
        <v>20</v>
      </c>
      <c r="BA100" s="247" t="s">
        <v>13</v>
      </c>
      <c r="BB100" s="246" t="s">
        <v>21</v>
      </c>
      <c r="BC100" s="246" t="s">
        <v>22</v>
      </c>
      <c r="BD100" s="246" t="s">
        <v>23</v>
      </c>
      <c r="BE100" s="246" t="s">
        <v>24</v>
      </c>
      <c r="BF100" s="246" t="s">
        <v>19</v>
      </c>
      <c r="BG100" s="246" t="s">
        <v>20</v>
      </c>
      <c r="BH100" s="247" t="s">
        <v>13</v>
      </c>
      <c r="BI100" s="246" t="s">
        <v>22</v>
      </c>
      <c r="BJ100" s="246" t="s">
        <v>23</v>
      </c>
      <c r="BK100" s="246" t="s">
        <v>24</v>
      </c>
      <c r="BL100" s="246" t="s">
        <v>19</v>
      </c>
      <c r="BM100" s="245" t="s">
        <v>20</v>
      </c>
      <c r="BN100" s="247" t="s">
        <v>13</v>
      </c>
      <c r="BO100" s="286" t="s">
        <v>22</v>
      </c>
      <c r="BP100" s="286" t="s">
        <v>23</v>
      </c>
      <c r="BQ100" s="286" t="s">
        <v>24</v>
      </c>
      <c r="BR100" s="286" t="s">
        <v>19</v>
      </c>
      <c r="BS100" s="287" t="s">
        <v>20</v>
      </c>
      <c r="BT100" s="247" t="s">
        <v>13</v>
      </c>
    </row>
    <row r="101" spans="1:72">
      <c r="A101" s="109" t="s">
        <v>25</v>
      </c>
      <c r="B101" s="110" t="s">
        <v>26</v>
      </c>
      <c r="C101" s="178"/>
      <c r="D101" s="178"/>
      <c r="E101" s="111"/>
      <c r="F101" s="111"/>
      <c r="G101" s="111"/>
      <c r="H101" s="111"/>
      <c r="I101" s="111"/>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03"/>
      <c r="AO101" s="103"/>
      <c r="AP101" s="103"/>
      <c r="AQ101" s="103"/>
      <c r="AR101" s="103"/>
      <c r="AS101" s="10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4"/>
      <c r="BO101" s="113"/>
      <c r="BP101" s="113"/>
      <c r="BQ101" s="113"/>
      <c r="BR101" s="113"/>
      <c r="BS101" s="113"/>
      <c r="BT101" s="114"/>
    </row>
    <row r="102" spans="1:72">
      <c r="A102" s="16">
        <v>25</v>
      </c>
      <c r="B102" s="37" t="s">
        <v>75</v>
      </c>
      <c r="C102" s="37" t="s">
        <v>307</v>
      </c>
      <c r="D102" s="37" t="s">
        <v>278</v>
      </c>
      <c r="E102" s="185">
        <f t="shared" ref="E102:E103" si="86">N102+S102+X102+AC102+AH102+AM102+AT102+BA102+BH102+BN102+BT102</f>
        <v>2.0010000000000003</v>
      </c>
      <c r="F102" s="259" t="s">
        <v>259</v>
      </c>
      <c r="G102" s="232" t="s">
        <v>508</v>
      </c>
      <c r="H102" s="60" t="s">
        <v>28</v>
      </c>
      <c r="I102" s="60">
        <v>3</v>
      </c>
      <c r="J102" s="37"/>
      <c r="K102" s="37"/>
      <c r="L102" s="37"/>
      <c r="M102" s="37"/>
      <c r="N102" s="38">
        <f>SUM(J102:M102)</f>
        <v>0</v>
      </c>
      <c r="O102" s="37"/>
      <c r="P102" s="37"/>
      <c r="Q102" s="37"/>
      <c r="R102" s="37"/>
      <c r="S102" s="38">
        <f>SUM(O102:R102)</f>
        <v>0</v>
      </c>
      <c r="T102" s="37"/>
      <c r="U102" s="37"/>
      <c r="V102" s="37"/>
      <c r="W102" s="37"/>
      <c r="X102" s="38">
        <f>SUM(T102:W102)</f>
        <v>0</v>
      </c>
      <c r="Y102" s="37"/>
      <c r="Z102" s="37"/>
      <c r="AA102" s="37"/>
      <c r="AB102" s="37"/>
      <c r="AC102" s="38">
        <f>SUM(Y102:AB102)</f>
        <v>0</v>
      </c>
      <c r="AD102" s="37">
        <v>0.27200000000000002</v>
      </c>
      <c r="AE102" s="37">
        <v>0.215</v>
      </c>
      <c r="AF102" s="37">
        <v>0.68500000000000005</v>
      </c>
      <c r="AG102" s="37">
        <v>0.82899999999999996</v>
      </c>
      <c r="AH102" s="38">
        <f>SUM(AD102:AG102)</f>
        <v>2.0010000000000003</v>
      </c>
      <c r="AI102" s="37"/>
      <c r="AJ102" s="37"/>
      <c r="AK102" s="37"/>
      <c r="AL102" s="37"/>
      <c r="AM102" s="38">
        <f>SUM(AI102:AL102)</f>
        <v>0</v>
      </c>
      <c r="AN102" s="39"/>
      <c r="AO102" s="39"/>
      <c r="AP102" s="39"/>
      <c r="AQ102" s="39"/>
      <c r="AR102" s="39"/>
      <c r="AS102" s="39"/>
      <c r="AT102" s="40"/>
      <c r="AU102" s="39"/>
      <c r="AV102" s="39"/>
      <c r="AW102" s="39"/>
      <c r="AX102" s="39"/>
      <c r="AY102" s="39"/>
      <c r="AZ102" s="39"/>
      <c r="BA102" s="40"/>
      <c r="BB102" s="39"/>
      <c r="BC102" s="39"/>
      <c r="BD102" s="39"/>
      <c r="BE102" s="39"/>
      <c r="BF102" s="39"/>
      <c r="BG102" s="39"/>
      <c r="BH102" s="40"/>
      <c r="BI102" s="39"/>
      <c r="BJ102" s="39"/>
      <c r="BK102" s="39"/>
      <c r="BL102" s="39"/>
      <c r="BM102" s="39"/>
      <c r="BN102" s="169"/>
      <c r="BO102" s="39"/>
      <c r="BP102" s="39"/>
      <c r="BQ102" s="39"/>
      <c r="BR102" s="39"/>
      <c r="BS102" s="39"/>
      <c r="BT102" s="169"/>
    </row>
    <row r="103" spans="1:72">
      <c r="A103" s="16">
        <f>+A102+1</f>
        <v>26</v>
      </c>
      <c r="B103" s="37" t="s">
        <v>76</v>
      </c>
      <c r="C103" s="37" t="s">
        <v>306</v>
      </c>
      <c r="D103" s="37" t="s">
        <v>290</v>
      </c>
      <c r="E103" s="185">
        <f t="shared" si="86"/>
        <v>-1.2</v>
      </c>
      <c r="F103" s="259" t="s">
        <v>261</v>
      </c>
      <c r="G103" s="233" t="s">
        <v>552</v>
      </c>
      <c r="H103" s="60" t="s">
        <v>28</v>
      </c>
      <c r="I103" s="60">
        <v>3</v>
      </c>
      <c r="J103" s="37"/>
      <c r="K103" s="37"/>
      <c r="L103" s="37"/>
      <c r="M103" s="37"/>
      <c r="N103" s="38">
        <f>SUM(J103:M103)</f>
        <v>0</v>
      </c>
      <c r="O103" s="37"/>
      <c r="P103" s="37"/>
      <c r="Q103" s="37"/>
      <c r="R103" s="37"/>
      <c r="S103" s="38">
        <f>SUM(O103:R103)</f>
        <v>0</v>
      </c>
      <c r="T103" s="37"/>
      <c r="U103" s="37"/>
      <c r="V103" s="37"/>
      <c r="W103" s="37"/>
      <c r="X103" s="38">
        <f>SUM(T103:W103)</f>
        <v>0</v>
      </c>
      <c r="Y103" s="37">
        <v>-1.2</v>
      </c>
      <c r="Z103" s="37">
        <v>0</v>
      </c>
      <c r="AA103" s="37">
        <v>0</v>
      </c>
      <c r="AB103" s="37">
        <v>0</v>
      </c>
      <c r="AC103" s="38">
        <f>SUM(Y103:AB103)</f>
        <v>-1.2</v>
      </c>
      <c r="AD103" s="37"/>
      <c r="AE103" s="37"/>
      <c r="AF103" s="37"/>
      <c r="AG103" s="37"/>
      <c r="AH103" s="38">
        <f>SUM(AD103:AG103)</f>
        <v>0</v>
      </c>
      <c r="AI103" s="37"/>
      <c r="AJ103" s="37"/>
      <c r="AK103" s="37"/>
      <c r="AL103" s="37"/>
      <c r="AM103" s="38">
        <f>SUM(AI103:AL103)</f>
        <v>0</v>
      </c>
      <c r="AN103" s="39"/>
      <c r="AO103" s="39"/>
      <c r="AP103" s="39"/>
      <c r="AQ103" s="39"/>
      <c r="AR103" s="39"/>
      <c r="AS103" s="39"/>
      <c r="AT103" s="40"/>
      <c r="AU103" s="39"/>
      <c r="AV103" s="39"/>
      <c r="AW103" s="39"/>
      <c r="AX103" s="39"/>
      <c r="AY103" s="39"/>
      <c r="AZ103" s="39"/>
      <c r="BA103" s="40"/>
      <c r="BB103" s="39"/>
      <c r="BC103" s="39"/>
      <c r="BD103" s="39"/>
      <c r="BE103" s="39"/>
      <c r="BF103" s="39"/>
      <c r="BG103" s="39"/>
      <c r="BH103" s="40"/>
      <c r="BI103" s="39"/>
      <c r="BJ103" s="39"/>
      <c r="BK103" s="39"/>
      <c r="BL103" s="39"/>
      <c r="BM103" s="39"/>
      <c r="BN103" s="169"/>
      <c r="BO103" s="39"/>
      <c r="BP103" s="39"/>
      <c r="BQ103" s="39"/>
      <c r="BR103" s="39"/>
      <c r="BS103" s="39"/>
      <c r="BT103" s="169"/>
    </row>
    <row r="104" spans="1:72">
      <c r="A104" s="60"/>
      <c r="B104" s="65" t="s">
        <v>40</v>
      </c>
      <c r="C104" s="65"/>
      <c r="D104" s="65"/>
      <c r="E104" s="60"/>
      <c r="F104" s="185">
        <f>SUMIF(F102:F103, "=Yes", E102:E103)</f>
        <v>2.0010000000000003</v>
      </c>
      <c r="G104" s="60"/>
      <c r="H104" s="60" t="s">
        <v>28</v>
      </c>
      <c r="I104" s="60">
        <v>3</v>
      </c>
      <c r="J104" s="63">
        <f>SUM(J102:J103)</f>
        <v>0</v>
      </c>
      <c r="K104" s="63">
        <f t="shared" ref="K104:AM104" si="87">SUM(K102:K103)</f>
        <v>0</v>
      </c>
      <c r="L104" s="63">
        <f t="shared" si="87"/>
        <v>0</v>
      </c>
      <c r="M104" s="63">
        <f t="shared" si="87"/>
        <v>0</v>
      </c>
      <c r="N104" s="63">
        <f t="shared" si="87"/>
        <v>0</v>
      </c>
      <c r="O104" s="63">
        <f t="shared" si="87"/>
        <v>0</v>
      </c>
      <c r="P104" s="63">
        <f t="shared" si="87"/>
        <v>0</v>
      </c>
      <c r="Q104" s="63">
        <f t="shared" si="87"/>
        <v>0</v>
      </c>
      <c r="R104" s="63">
        <f t="shared" si="87"/>
        <v>0</v>
      </c>
      <c r="S104" s="63">
        <f t="shared" si="87"/>
        <v>0</v>
      </c>
      <c r="T104" s="63">
        <f t="shared" si="87"/>
        <v>0</v>
      </c>
      <c r="U104" s="63">
        <f t="shared" si="87"/>
        <v>0</v>
      </c>
      <c r="V104" s="63">
        <f t="shared" si="87"/>
        <v>0</v>
      </c>
      <c r="W104" s="63">
        <f t="shared" si="87"/>
        <v>0</v>
      </c>
      <c r="X104" s="63">
        <f t="shared" si="87"/>
        <v>0</v>
      </c>
      <c r="Y104" s="63">
        <f t="shared" si="87"/>
        <v>-1.2</v>
      </c>
      <c r="Z104" s="63">
        <f t="shared" si="87"/>
        <v>0</v>
      </c>
      <c r="AA104" s="63">
        <f t="shared" si="87"/>
        <v>0</v>
      </c>
      <c r="AB104" s="63">
        <f t="shared" si="87"/>
        <v>0</v>
      </c>
      <c r="AC104" s="63">
        <f t="shared" si="87"/>
        <v>-1.2</v>
      </c>
      <c r="AD104" s="63">
        <f t="shared" si="87"/>
        <v>0.27200000000000002</v>
      </c>
      <c r="AE104" s="63">
        <f t="shared" si="87"/>
        <v>0.215</v>
      </c>
      <c r="AF104" s="63">
        <f t="shared" si="87"/>
        <v>0.68500000000000005</v>
      </c>
      <c r="AG104" s="63">
        <f t="shared" si="87"/>
        <v>0.82899999999999996</v>
      </c>
      <c r="AH104" s="63">
        <f t="shared" si="87"/>
        <v>2.0010000000000003</v>
      </c>
      <c r="AI104" s="63">
        <f t="shared" si="87"/>
        <v>0</v>
      </c>
      <c r="AJ104" s="63">
        <f t="shared" si="87"/>
        <v>0</v>
      </c>
      <c r="AK104" s="63">
        <f t="shared" si="87"/>
        <v>0</v>
      </c>
      <c r="AL104" s="63">
        <f t="shared" si="87"/>
        <v>0</v>
      </c>
      <c r="AM104" s="63">
        <f t="shared" si="87"/>
        <v>0</v>
      </c>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278"/>
      <c r="BO104" s="39"/>
      <c r="BP104" s="39"/>
      <c r="BQ104" s="39"/>
      <c r="BR104" s="39"/>
      <c r="BS104" s="39"/>
      <c r="BT104" s="278"/>
    </row>
    <row r="106" spans="1:72" s="267" customFormat="1" ht="13.5" customHeight="1">
      <c r="A106" s="209"/>
      <c r="B106" s="209" t="s">
        <v>553</v>
      </c>
      <c r="C106" s="276" t="s">
        <v>208</v>
      </c>
      <c r="D106" s="209"/>
      <c r="E106" s="209"/>
      <c r="F106" s="275">
        <f>SUMIF(J100:BT100, "&lt;&gt;Total", J106:BT106)</f>
        <v>2.0010000000000003</v>
      </c>
      <c r="G106" s="209"/>
      <c r="H106" s="209"/>
      <c r="I106" s="209"/>
      <c r="J106" s="274">
        <f t="shared" ref="J106:AO106" si="88">IF(J$1&lt;"2020-21",SUMIF($F$102:$F$103,"=Yes",J$102:J$103), (SUMIF($F$102:$F$103,"=No",J$102:J$103)*(-1)))</f>
        <v>0</v>
      </c>
      <c r="K106" s="274">
        <f t="shared" si="88"/>
        <v>0</v>
      </c>
      <c r="L106" s="274">
        <f t="shared" si="88"/>
        <v>0</v>
      </c>
      <c r="M106" s="274">
        <f t="shared" si="88"/>
        <v>0</v>
      </c>
      <c r="N106" s="274">
        <f t="shared" si="88"/>
        <v>0</v>
      </c>
      <c r="O106" s="274">
        <f t="shared" si="88"/>
        <v>0</v>
      </c>
      <c r="P106" s="274">
        <f t="shared" si="88"/>
        <v>0</v>
      </c>
      <c r="Q106" s="274">
        <f t="shared" si="88"/>
        <v>0</v>
      </c>
      <c r="R106" s="274">
        <f t="shared" si="88"/>
        <v>0</v>
      </c>
      <c r="S106" s="274">
        <f t="shared" si="88"/>
        <v>0</v>
      </c>
      <c r="T106" s="274">
        <f t="shared" si="88"/>
        <v>0</v>
      </c>
      <c r="U106" s="274">
        <f t="shared" si="88"/>
        <v>0</v>
      </c>
      <c r="V106" s="274">
        <f t="shared" si="88"/>
        <v>0</v>
      </c>
      <c r="W106" s="274">
        <f t="shared" si="88"/>
        <v>0</v>
      </c>
      <c r="X106" s="274">
        <f t="shared" si="88"/>
        <v>0</v>
      </c>
      <c r="Y106" s="274">
        <f t="shared" si="88"/>
        <v>0</v>
      </c>
      <c r="Z106" s="274">
        <f t="shared" si="88"/>
        <v>0</v>
      </c>
      <c r="AA106" s="274">
        <f t="shared" si="88"/>
        <v>0</v>
      </c>
      <c r="AB106" s="274">
        <f t="shared" si="88"/>
        <v>0</v>
      </c>
      <c r="AC106" s="274">
        <f t="shared" si="88"/>
        <v>0</v>
      </c>
      <c r="AD106" s="274">
        <f t="shared" si="88"/>
        <v>0.27200000000000002</v>
      </c>
      <c r="AE106" s="274">
        <f t="shared" si="88"/>
        <v>0.215</v>
      </c>
      <c r="AF106" s="274">
        <f t="shared" si="88"/>
        <v>0.68500000000000005</v>
      </c>
      <c r="AG106" s="274">
        <f t="shared" si="88"/>
        <v>0.82899999999999996</v>
      </c>
      <c r="AH106" s="274">
        <f t="shared" si="88"/>
        <v>2.0010000000000003</v>
      </c>
      <c r="AI106" s="274">
        <f t="shared" si="88"/>
        <v>0</v>
      </c>
      <c r="AJ106" s="274">
        <f t="shared" si="88"/>
        <v>0</v>
      </c>
      <c r="AK106" s="274">
        <f t="shared" si="88"/>
        <v>0</v>
      </c>
      <c r="AL106" s="274">
        <f t="shared" si="88"/>
        <v>0</v>
      </c>
      <c r="AM106" s="274">
        <f t="shared" si="88"/>
        <v>0</v>
      </c>
      <c r="AN106" s="274">
        <f t="shared" si="88"/>
        <v>0</v>
      </c>
      <c r="AO106" s="274">
        <f t="shared" si="88"/>
        <v>0</v>
      </c>
      <c r="AP106" s="274">
        <f t="shared" ref="AP106:BT106" si="89">IF(AP$1&lt;"2020-21",SUMIF($F$102:$F$103,"=Yes",AP$102:AP$103), (SUMIF($F$102:$F$103,"=No",AP$102:AP$103)*(-1)))</f>
        <v>0</v>
      </c>
      <c r="AQ106" s="274">
        <f t="shared" si="89"/>
        <v>0</v>
      </c>
      <c r="AR106" s="274">
        <f t="shared" si="89"/>
        <v>0</v>
      </c>
      <c r="AS106" s="274">
        <f t="shared" si="89"/>
        <v>0</v>
      </c>
      <c r="AT106" s="274">
        <f t="shared" si="89"/>
        <v>0</v>
      </c>
      <c r="AU106" s="274">
        <f t="shared" si="89"/>
        <v>0</v>
      </c>
      <c r="AV106" s="274">
        <f t="shared" si="89"/>
        <v>0</v>
      </c>
      <c r="AW106" s="274">
        <f t="shared" si="89"/>
        <v>0</v>
      </c>
      <c r="AX106" s="274">
        <f t="shared" si="89"/>
        <v>0</v>
      </c>
      <c r="AY106" s="274">
        <f t="shared" si="89"/>
        <v>0</v>
      </c>
      <c r="AZ106" s="274">
        <f t="shared" si="89"/>
        <v>0</v>
      </c>
      <c r="BA106" s="274">
        <f t="shared" si="89"/>
        <v>0</v>
      </c>
      <c r="BB106" s="274">
        <f t="shared" si="89"/>
        <v>0</v>
      </c>
      <c r="BC106" s="274">
        <f t="shared" si="89"/>
        <v>0</v>
      </c>
      <c r="BD106" s="274">
        <f t="shared" si="89"/>
        <v>0</v>
      </c>
      <c r="BE106" s="274">
        <f t="shared" si="89"/>
        <v>0</v>
      </c>
      <c r="BF106" s="274">
        <f t="shared" si="89"/>
        <v>0</v>
      </c>
      <c r="BG106" s="274">
        <f t="shared" si="89"/>
        <v>0</v>
      </c>
      <c r="BH106" s="274">
        <f t="shared" si="89"/>
        <v>0</v>
      </c>
      <c r="BI106" s="274">
        <f t="shared" si="89"/>
        <v>0</v>
      </c>
      <c r="BJ106" s="274">
        <f t="shared" si="89"/>
        <v>0</v>
      </c>
      <c r="BK106" s="274">
        <f t="shared" si="89"/>
        <v>0</v>
      </c>
      <c r="BL106" s="274">
        <f t="shared" si="89"/>
        <v>0</v>
      </c>
      <c r="BM106" s="274">
        <f t="shared" si="89"/>
        <v>0</v>
      </c>
      <c r="BN106" s="274">
        <f t="shared" si="89"/>
        <v>0</v>
      </c>
      <c r="BO106" s="274">
        <f t="shared" si="89"/>
        <v>0</v>
      </c>
      <c r="BP106" s="274">
        <f t="shared" si="89"/>
        <v>0</v>
      </c>
      <c r="BQ106" s="274">
        <f t="shared" si="89"/>
        <v>0</v>
      </c>
      <c r="BR106" s="274">
        <f t="shared" si="89"/>
        <v>0</v>
      </c>
      <c r="BS106" s="274">
        <f t="shared" si="89"/>
        <v>0</v>
      </c>
      <c r="BT106" s="274">
        <f t="shared" si="89"/>
        <v>0</v>
      </c>
    </row>
    <row r="107" spans="1:72" s="267" customFormat="1" ht="13.5" customHeight="1">
      <c r="J107" s="268"/>
      <c r="K107" s="268"/>
      <c r="L107" s="268"/>
      <c r="M107" s="268"/>
      <c r="N107" s="268"/>
      <c r="O107" s="268"/>
      <c r="P107" s="268"/>
      <c r="Q107" s="268"/>
      <c r="R107" s="268"/>
      <c r="S107" s="268"/>
      <c r="T107" s="268"/>
      <c r="U107" s="268"/>
      <c r="V107" s="268"/>
      <c r="W107" s="268"/>
      <c r="X107" s="268"/>
      <c r="Y107" s="268"/>
      <c r="Z107" s="268"/>
      <c r="AA107" s="268"/>
      <c r="AB107" s="268"/>
      <c r="AC107" s="268"/>
      <c r="AD107" s="268"/>
      <c r="AE107" s="268"/>
      <c r="AF107" s="268"/>
      <c r="AG107" s="268"/>
      <c r="AH107" s="268"/>
      <c r="AI107" s="268"/>
      <c r="AJ107" s="268"/>
      <c r="AK107" s="268"/>
      <c r="AL107" s="268"/>
      <c r="AM107" s="268"/>
      <c r="AN107" s="268"/>
      <c r="AO107" s="268"/>
      <c r="AP107" s="268"/>
      <c r="AQ107" s="268"/>
      <c r="AR107" s="268"/>
      <c r="AS107" s="268"/>
      <c r="AT107" s="268"/>
      <c r="AU107" s="268"/>
      <c r="AV107" s="268"/>
      <c r="AW107" s="268"/>
      <c r="AX107" s="268"/>
      <c r="AY107" s="268"/>
      <c r="AZ107" s="268"/>
      <c r="BA107" s="268"/>
      <c r="BB107" s="268"/>
      <c r="BC107" s="268"/>
      <c r="BD107" s="268"/>
      <c r="BE107" s="268"/>
      <c r="BF107" s="268"/>
      <c r="BG107" s="268"/>
      <c r="BH107" s="268"/>
      <c r="BI107" s="268"/>
      <c r="BJ107" s="268"/>
      <c r="BK107" s="268"/>
      <c r="BL107" s="268"/>
      <c r="BM107" s="268"/>
      <c r="BN107" s="268"/>
      <c r="BO107" s="268"/>
      <c r="BP107" s="268"/>
      <c r="BQ107" s="268"/>
      <c r="BR107" s="268"/>
      <c r="BS107" s="268"/>
      <c r="BT107" s="268"/>
    </row>
    <row r="108" spans="1:72" ht="13.9">
      <c r="A108" s="33" t="s">
        <v>77</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row>
    <row r="109" spans="1:72">
      <c r="A109" s="47"/>
      <c r="B109" s="47"/>
      <c r="C109" s="47"/>
      <c r="D109" s="47"/>
      <c r="E109" s="47"/>
      <c r="F109" s="47"/>
      <c r="G109" s="47"/>
      <c r="H109" s="47"/>
      <c r="I109" s="47"/>
      <c r="J109" s="302" t="s">
        <v>1</v>
      </c>
      <c r="K109" s="303"/>
      <c r="L109" s="303"/>
      <c r="M109" s="303"/>
      <c r="N109" s="304"/>
      <c r="O109" s="302" t="s">
        <v>2</v>
      </c>
      <c r="P109" s="303"/>
      <c r="Q109" s="303"/>
      <c r="R109" s="303"/>
      <c r="S109" s="304"/>
      <c r="T109" s="302" t="s">
        <v>3</v>
      </c>
      <c r="U109" s="303"/>
      <c r="V109" s="303"/>
      <c r="W109" s="303"/>
      <c r="X109" s="304"/>
      <c r="Y109" s="302" t="s">
        <v>4</v>
      </c>
      <c r="Z109" s="303"/>
      <c r="AA109" s="303"/>
      <c r="AB109" s="303"/>
      <c r="AC109" s="304"/>
      <c r="AD109" s="302" t="s">
        <v>5</v>
      </c>
      <c r="AE109" s="303"/>
      <c r="AF109" s="303"/>
      <c r="AG109" s="303"/>
      <c r="AH109" s="304"/>
      <c r="AI109" s="302" t="s">
        <v>6</v>
      </c>
      <c r="AJ109" s="303"/>
      <c r="AK109" s="303"/>
      <c r="AL109" s="303"/>
      <c r="AM109" s="304"/>
      <c r="AN109" s="291" t="s">
        <v>7</v>
      </c>
      <c r="AO109" s="291"/>
      <c r="AP109" s="291"/>
      <c r="AQ109" s="291"/>
      <c r="AR109" s="291"/>
      <c r="AS109" s="291"/>
      <c r="AT109" s="291"/>
      <c r="AU109" s="291" t="s">
        <v>8</v>
      </c>
      <c r="AV109" s="291"/>
      <c r="AW109" s="291"/>
      <c r="AX109" s="291"/>
      <c r="AY109" s="291"/>
      <c r="AZ109" s="291"/>
      <c r="BA109" s="291"/>
      <c r="BB109" s="291" t="s">
        <v>9</v>
      </c>
      <c r="BC109" s="291"/>
      <c r="BD109" s="291"/>
      <c r="BE109" s="291"/>
      <c r="BF109" s="291"/>
      <c r="BG109" s="291"/>
      <c r="BH109" s="291"/>
      <c r="BI109" s="291" t="s">
        <v>10</v>
      </c>
      <c r="BJ109" s="291"/>
      <c r="BK109" s="291"/>
      <c r="BL109" s="291"/>
      <c r="BM109" s="291"/>
      <c r="BN109" s="291"/>
      <c r="BO109" s="291" t="s">
        <v>581</v>
      </c>
      <c r="BP109" s="291"/>
      <c r="BQ109" s="291"/>
      <c r="BR109" s="291"/>
      <c r="BS109" s="291"/>
      <c r="BT109" s="291"/>
    </row>
    <row r="110" spans="1:72" ht="14.75" customHeight="1">
      <c r="A110" s="47"/>
      <c r="B110" s="47"/>
      <c r="C110" s="47"/>
      <c r="D110" s="47"/>
      <c r="E110" s="47"/>
      <c r="F110" s="47"/>
      <c r="G110" s="47"/>
      <c r="H110" s="47"/>
      <c r="I110" s="47"/>
      <c r="J110" s="49"/>
      <c r="K110" s="50"/>
      <c r="L110" s="50"/>
      <c r="M110" s="50"/>
      <c r="N110" s="50"/>
      <c r="O110" s="51"/>
      <c r="P110" s="50"/>
      <c r="Q110" s="50"/>
      <c r="R110" s="50"/>
      <c r="S110" s="50"/>
      <c r="T110" s="51"/>
      <c r="U110" s="50"/>
      <c r="V110" s="50"/>
      <c r="W110" s="50"/>
      <c r="X110" s="50"/>
      <c r="Y110" s="51"/>
      <c r="Z110" s="50"/>
      <c r="AA110" s="50"/>
      <c r="AB110" s="50"/>
      <c r="AC110" s="50"/>
      <c r="AD110" s="51"/>
      <c r="AE110" s="50"/>
      <c r="AF110" s="50"/>
      <c r="AG110" s="50"/>
      <c r="AH110" s="50"/>
      <c r="AI110" s="51"/>
      <c r="AJ110" s="50"/>
      <c r="AK110" s="50"/>
      <c r="AL110" s="50"/>
      <c r="AM110" s="52"/>
      <c r="AN110" s="297" t="s">
        <v>11</v>
      </c>
      <c r="AO110" s="298"/>
      <c r="AP110" s="292" t="s">
        <v>12</v>
      </c>
      <c r="AQ110" s="292"/>
      <c r="AR110" s="292"/>
      <c r="AS110" s="292"/>
      <c r="AT110" s="247" t="s">
        <v>13</v>
      </c>
      <c r="AU110" s="292" t="s">
        <v>11</v>
      </c>
      <c r="AV110" s="292"/>
      <c r="AW110" s="292" t="s">
        <v>12</v>
      </c>
      <c r="AX110" s="292"/>
      <c r="AY110" s="292"/>
      <c r="AZ110" s="292"/>
      <c r="BA110" s="247" t="s">
        <v>13</v>
      </c>
      <c r="BB110" s="292" t="s">
        <v>11</v>
      </c>
      <c r="BC110" s="292"/>
      <c r="BD110" s="292" t="s">
        <v>12</v>
      </c>
      <c r="BE110" s="292"/>
      <c r="BF110" s="292"/>
      <c r="BG110" s="292"/>
      <c r="BH110" s="247" t="s">
        <v>13</v>
      </c>
      <c r="BI110" s="244" t="s">
        <v>11</v>
      </c>
      <c r="BJ110" s="292" t="s">
        <v>12</v>
      </c>
      <c r="BK110" s="292"/>
      <c r="BL110" s="292"/>
      <c r="BM110" s="293"/>
      <c r="BN110" s="247" t="s">
        <v>13</v>
      </c>
      <c r="BO110" s="285" t="s">
        <v>11</v>
      </c>
      <c r="BP110" s="292" t="s">
        <v>12</v>
      </c>
      <c r="BQ110" s="292"/>
      <c r="BR110" s="292"/>
      <c r="BS110" s="293"/>
      <c r="BT110" s="247" t="s">
        <v>13</v>
      </c>
    </row>
    <row r="111" spans="1:72" ht="48" customHeight="1">
      <c r="A111" s="45" t="s">
        <v>14</v>
      </c>
      <c r="B111" s="66" t="s">
        <v>15</v>
      </c>
      <c r="C111" s="179" t="s">
        <v>547</v>
      </c>
      <c r="D111" s="179" t="s">
        <v>548</v>
      </c>
      <c r="E111" s="186" t="s">
        <v>241</v>
      </c>
      <c r="F111" s="187" t="s">
        <v>258</v>
      </c>
      <c r="G111" s="231" t="s">
        <v>497</v>
      </c>
      <c r="H111" s="45" t="s">
        <v>16</v>
      </c>
      <c r="I111" s="45" t="s">
        <v>17</v>
      </c>
      <c r="J111" s="246" t="s">
        <v>11</v>
      </c>
      <c r="K111" s="246" t="s">
        <v>18</v>
      </c>
      <c r="L111" s="246" t="s">
        <v>19</v>
      </c>
      <c r="M111" s="246" t="s">
        <v>20</v>
      </c>
      <c r="N111" s="246" t="s">
        <v>13</v>
      </c>
      <c r="O111" s="246" t="s">
        <v>11</v>
      </c>
      <c r="P111" s="246" t="s">
        <v>18</v>
      </c>
      <c r="Q111" s="246" t="s">
        <v>19</v>
      </c>
      <c r="R111" s="246" t="s">
        <v>20</v>
      </c>
      <c r="S111" s="246" t="s">
        <v>13</v>
      </c>
      <c r="T111" s="246" t="s">
        <v>11</v>
      </c>
      <c r="U111" s="246" t="s">
        <v>18</v>
      </c>
      <c r="V111" s="246" t="s">
        <v>19</v>
      </c>
      <c r="W111" s="246" t="s">
        <v>20</v>
      </c>
      <c r="X111" s="246" t="s">
        <v>13</v>
      </c>
      <c r="Y111" s="246" t="s">
        <v>11</v>
      </c>
      <c r="Z111" s="246" t="s">
        <v>18</v>
      </c>
      <c r="AA111" s="246" t="s">
        <v>19</v>
      </c>
      <c r="AB111" s="246" t="s">
        <v>20</v>
      </c>
      <c r="AC111" s="246" t="s">
        <v>13</v>
      </c>
      <c r="AD111" s="246" t="s">
        <v>11</v>
      </c>
      <c r="AE111" s="246" t="s">
        <v>18</v>
      </c>
      <c r="AF111" s="246" t="s">
        <v>19</v>
      </c>
      <c r="AG111" s="246" t="s">
        <v>20</v>
      </c>
      <c r="AH111" s="246" t="s">
        <v>13</v>
      </c>
      <c r="AI111" s="246" t="s">
        <v>11</v>
      </c>
      <c r="AJ111" s="246" t="s">
        <v>18</v>
      </c>
      <c r="AK111" s="246" t="s">
        <v>19</v>
      </c>
      <c r="AL111" s="246" t="s">
        <v>20</v>
      </c>
      <c r="AM111" s="246" t="s">
        <v>13</v>
      </c>
      <c r="AN111" s="246" t="s">
        <v>21</v>
      </c>
      <c r="AO111" s="246" t="s">
        <v>22</v>
      </c>
      <c r="AP111" s="246" t="s">
        <v>23</v>
      </c>
      <c r="AQ111" s="246" t="s">
        <v>24</v>
      </c>
      <c r="AR111" s="246" t="s">
        <v>19</v>
      </c>
      <c r="AS111" s="246" t="s">
        <v>20</v>
      </c>
      <c r="AT111" s="247" t="s">
        <v>13</v>
      </c>
      <c r="AU111" s="246" t="s">
        <v>21</v>
      </c>
      <c r="AV111" s="246" t="s">
        <v>22</v>
      </c>
      <c r="AW111" s="246" t="s">
        <v>23</v>
      </c>
      <c r="AX111" s="246" t="s">
        <v>24</v>
      </c>
      <c r="AY111" s="246" t="s">
        <v>19</v>
      </c>
      <c r="AZ111" s="246" t="s">
        <v>20</v>
      </c>
      <c r="BA111" s="247" t="s">
        <v>13</v>
      </c>
      <c r="BB111" s="246" t="s">
        <v>21</v>
      </c>
      <c r="BC111" s="246" t="s">
        <v>22</v>
      </c>
      <c r="BD111" s="246" t="s">
        <v>23</v>
      </c>
      <c r="BE111" s="246" t="s">
        <v>24</v>
      </c>
      <c r="BF111" s="246" t="s">
        <v>19</v>
      </c>
      <c r="BG111" s="246" t="s">
        <v>20</v>
      </c>
      <c r="BH111" s="247" t="s">
        <v>13</v>
      </c>
      <c r="BI111" s="246" t="s">
        <v>22</v>
      </c>
      <c r="BJ111" s="246" t="s">
        <v>23</v>
      </c>
      <c r="BK111" s="246" t="s">
        <v>24</v>
      </c>
      <c r="BL111" s="246" t="s">
        <v>19</v>
      </c>
      <c r="BM111" s="245" t="s">
        <v>20</v>
      </c>
      <c r="BN111" s="247" t="s">
        <v>13</v>
      </c>
      <c r="BO111" s="286" t="s">
        <v>22</v>
      </c>
      <c r="BP111" s="286" t="s">
        <v>23</v>
      </c>
      <c r="BQ111" s="286" t="s">
        <v>24</v>
      </c>
      <c r="BR111" s="286" t="s">
        <v>19</v>
      </c>
      <c r="BS111" s="287" t="s">
        <v>20</v>
      </c>
      <c r="BT111" s="247" t="s">
        <v>13</v>
      </c>
    </row>
    <row r="112" spans="1:72">
      <c r="A112" s="109" t="s">
        <v>25</v>
      </c>
      <c r="B112" s="110" t="s">
        <v>26</v>
      </c>
      <c r="C112" s="178"/>
      <c r="D112" s="178"/>
      <c r="E112" s="111"/>
      <c r="F112" s="111"/>
      <c r="G112" s="111"/>
      <c r="H112" s="111"/>
      <c r="I112" s="111"/>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03"/>
      <c r="AO112" s="103"/>
      <c r="AP112" s="103"/>
      <c r="AQ112" s="103"/>
      <c r="AR112" s="103"/>
      <c r="AS112" s="103"/>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4"/>
      <c r="BO112" s="113"/>
      <c r="BP112" s="113"/>
      <c r="BQ112" s="113"/>
      <c r="BR112" s="113"/>
      <c r="BS112" s="113"/>
      <c r="BT112" s="114"/>
    </row>
    <row r="113" spans="1:72" ht="34.9">
      <c r="A113" s="20" t="s">
        <v>33</v>
      </c>
      <c r="B113" s="34" t="s">
        <v>78</v>
      </c>
      <c r="C113" s="13" t="s">
        <v>309</v>
      </c>
      <c r="D113" s="13" t="s">
        <v>278</v>
      </c>
      <c r="E113" s="185">
        <f t="shared" ref="E113:E115" si="90">N113+S113+X113+AC113+AH113+AM113+AT113+BA113+BH113+BN113+BT113</f>
        <v>0.69500000000000006</v>
      </c>
      <c r="F113" s="259" t="s">
        <v>259</v>
      </c>
      <c r="G113" s="232" t="s">
        <v>500</v>
      </c>
      <c r="H113" s="60" t="s">
        <v>28</v>
      </c>
      <c r="I113" s="60">
        <v>3</v>
      </c>
      <c r="J113" s="39"/>
      <c r="K113" s="39"/>
      <c r="L113" s="39"/>
      <c r="M113" s="39"/>
      <c r="N113" s="40"/>
      <c r="O113" s="39"/>
      <c r="P113" s="39"/>
      <c r="Q113" s="39"/>
      <c r="R113" s="39"/>
      <c r="S113" s="40"/>
      <c r="T113" s="39"/>
      <c r="U113" s="39"/>
      <c r="V113" s="39"/>
      <c r="W113" s="39"/>
      <c r="X113" s="40"/>
      <c r="Y113" s="39"/>
      <c r="Z113" s="39"/>
      <c r="AA113" s="39"/>
      <c r="AB113" s="39"/>
      <c r="AC113" s="40"/>
      <c r="AD113" s="39"/>
      <c r="AE113" s="39"/>
      <c r="AF113" s="39"/>
      <c r="AG113" s="39"/>
      <c r="AH113" s="40"/>
      <c r="AI113" s="37"/>
      <c r="AJ113" s="37"/>
      <c r="AK113" s="37"/>
      <c r="AL113" s="37"/>
      <c r="AM113" s="38">
        <f>SUM(AI113:AL113)</f>
        <v>0</v>
      </c>
      <c r="AN113" s="37"/>
      <c r="AO113" s="37"/>
      <c r="AP113" s="37"/>
      <c r="AQ113" s="37"/>
      <c r="AR113" s="37"/>
      <c r="AS113" s="37"/>
      <c r="AT113" s="38">
        <f>SUM(AN113:AS113)</f>
        <v>0</v>
      </c>
      <c r="AU113" s="13">
        <v>0</v>
      </c>
      <c r="AV113" s="13">
        <v>3.7999999999999999E-2</v>
      </c>
      <c r="AW113" s="157">
        <v>2.4E-2</v>
      </c>
      <c r="AX113" s="157">
        <v>0</v>
      </c>
      <c r="AY113" s="157">
        <v>0.27800000000000002</v>
      </c>
      <c r="AZ113" s="157">
        <v>0.35499999999999998</v>
      </c>
      <c r="BA113" s="14">
        <f t="shared" ref="BA113:BA115" si="91">+SUM(AU113:AZ113)</f>
        <v>0.69500000000000006</v>
      </c>
      <c r="BB113" s="37"/>
      <c r="BC113" s="37"/>
      <c r="BD113" s="37"/>
      <c r="BE113" s="37"/>
      <c r="BF113" s="37"/>
      <c r="BG113" s="37"/>
      <c r="BH113" s="38">
        <f>SUM(BB113:BG113)</f>
        <v>0</v>
      </c>
      <c r="BI113" s="37"/>
      <c r="BJ113" s="37"/>
      <c r="BK113" s="37"/>
      <c r="BL113" s="37"/>
      <c r="BM113" s="37"/>
      <c r="BN113" s="69">
        <f>SUM(BI113:BM113)</f>
        <v>0</v>
      </c>
      <c r="BO113" s="37"/>
      <c r="BP113" s="37"/>
      <c r="BQ113" s="37"/>
      <c r="BR113" s="37"/>
      <c r="BS113" s="37"/>
      <c r="BT113" s="69">
        <f>SUM(BO113:BS113)</f>
        <v>0</v>
      </c>
    </row>
    <row r="114" spans="1:72">
      <c r="A114" s="16" t="s">
        <v>52</v>
      </c>
      <c r="B114" s="4" t="s">
        <v>79</v>
      </c>
      <c r="C114" s="4" t="s">
        <v>310</v>
      </c>
      <c r="D114" s="4" t="s">
        <v>291</v>
      </c>
      <c r="E114" s="185">
        <f t="shared" si="90"/>
        <v>1.298</v>
      </c>
      <c r="F114" s="259" t="s">
        <v>260</v>
      </c>
      <c r="G114" s="232" t="s">
        <v>510</v>
      </c>
      <c r="H114" s="60" t="s">
        <v>28</v>
      </c>
      <c r="I114" s="60">
        <v>3</v>
      </c>
      <c r="J114" s="39"/>
      <c r="K114" s="39"/>
      <c r="L114" s="39"/>
      <c r="M114" s="39"/>
      <c r="N114" s="40"/>
      <c r="O114" s="39"/>
      <c r="P114" s="39"/>
      <c r="Q114" s="39"/>
      <c r="R114" s="39"/>
      <c r="S114" s="40"/>
      <c r="T114" s="39"/>
      <c r="U114" s="39"/>
      <c r="V114" s="39"/>
      <c r="W114" s="39"/>
      <c r="X114" s="40"/>
      <c r="Y114" s="39"/>
      <c r="Z114" s="39"/>
      <c r="AA114" s="39"/>
      <c r="AB114" s="39"/>
      <c r="AC114" s="40"/>
      <c r="AD114" s="39"/>
      <c r="AE114" s="39"/>
      <c r="AF114" s="39"/>
      <c r="AG114" s="39"/>
      <c r="AH114" s="40"/>
      <c r="AI114" s="37"/>
      <c r="AJ114" s="37"/>
      <c r="AK114" s="37"/>
      <c r="AL114" s="37"/>
      <c r="AM114" s="38">
        <f>SUM(AI114:AL114)</f>
        <v>0</v>
      </c>
      <c r="AN114" s="37"/>
      <c r="AO114" s="37"/>
      <c r="AP114" s="37"/>
      <c r="AQ114" s="37"/>
      <c r="AR114" s="37"/>
      <c r="AS114" s="37"/>
      <c r="AT114" s="38">
        <f>SUM(AN114:AS114)</f>
        <v>0</v>
      </c>
      <c r="AU114" s="37"/>
      <c r="AV114" s="37"/>
      <c r="AW114" s="37"/>
      <c r="AX114" s="37"/>
      <c r="AY114" s="37"/>
      <c r="AZ114" s="37"/>
      <c r="BA114" s="14">
        <f t="shared" ref="BA114" si="92">+SUM(AU114:AZ114)</f>
        <v>0</v>
      </c>
      <c r="BB114" s="37"/>
      <c r="BC114" s="37"/>
      <c r="BD114" s="37"/>
      <c r="BE114" s="37"/>
      <c r="BF114" s="37"/>
      <c r="BG114" s="37"/>
      <c r="BH114" s="38">
        <f>SUM(BB114:BG114)</f>
        <v>0</v>
      </c>
      <c r="BI114" s="37">
        <v>7.0999999999999994E-2</v>
      </c>
      <c r="BJ114" s="37">
        <v>0.52</v>
      </c>
      <c r="BK114" s="37">
        <v>0</v>
      </c>
      <c r="BL114" s="37">
        <v>4.3999999999999997E-2</v>
      </c>
      <c r="BM114" s="37">
        <v>0.66300000000000003</v>
      </c>
      <c r="BN114" s="69">
        <f>SUM(BI114:BM114)</f>
        <v>1.298</v>
      </c>
      <c r="BO114" s="37"/>
      <c r="BP114" s="37"/>
      <c r="BQ114" s="37"/>
      <c r="BR114" s="37"/>
      <c r="BS114" s="37"/>
      <c r="BT114" s="69">
        <f>SUM(BO114:BS114)</f>
        <v>0</v>
      </c>
    </row>
    <row r="115" spans="1:72">
      <c r="A115" s="16" t="s">
        <v>52</v>
      </c>
      <c r="B115" s="4" t="s">
        <v>595</v>
      </c>
      <c r="C115" s="4"/>
      <c r="D115" s="4" t="s">
        <v>588</v>
      </c>
      <c r="E115" s="185">
        <f t="shared" si="90"/>
        <v>1.042</v>
      </c>
      <c r="F115" s="259" t="s">
        <v>259</v>
      </c>
      <c r="G115" s="232" t="s">
        <v>508</v>
      </c>
      <c r="H115" s="60" t="s">
        <v>28</v>
      </c>
      <c r="I115" s="60">
        <v>3</v>
      </c>
      <c r="J115" s="39"/>
      <c r="K115" s="39"/>
      <c r="L115" s="39"/>
      <c r="M115" s="39"/>
      <c r="N115" s="40"/>
      <c r="O115" s="39"/>
      <c r="P115" s="39"/>
      <c r="Q115" s="39"/>
      <c r="R115" s="39"/>
      <c r="S115" s="40"/>
      <c r="T115" s="39"/>
      <c r="U115" s="39"/>
      <c r="V115" s="39"/>
      <c r="W115" s="39"/>
      <c r="X115" s="40"/>
      <c r="Y115" s="39"/>
      <c r="Z115" s="39"/>
      <c r="AA115" s="39"/>
      <c r="AB115" s="39"/>
      <c r="AC115" s="40"/>
      <c r="AD115" s="39"/>
      <c r="AE115" s="39"/>
      <c r="AF115" s="39"/>
      <c r="AG115" s="39"/>
      <c r="AH115" s="40"/>
      <c r="AI115" s="37"/>
      <c r="AJ115" s="37"/>
      <c r="AK115" s="37"/>
      <c r="AL115" s="37"/>
      <c r="AM115" s="38">
        <f>SUM(AI115:AL115)</f>
        <v>0</v>
      </c>
      <c r="AN115" s="37"/>
      <c r="AO115" s="37"/>
      <c r="AP115" s="37"/>
      <c r="AQ115" s="37"/>
      <c r="AR115" s="37"/>
      <c r="AS115" s="37"/>
      <c r="AT115" s="38">
        <f>SUM(AN115:AS115)</f>
        <v>0</v>
      </c>
      <c r="AU115" s="37"/>
      <c r="AV115" s="37"/>
      <c r="AW115" s="37"/>
      <c r="AX115" s="37"/>
      <c r="AY115" s="37"/>
      <c r="AZ115" s="37"/>
      <c r="BA115" s="14">
        <f t="shared" si="91"/>
        <v>0</v>
      </c>
      <c r="BB115" s="37"/>
      <c r="BC115" s="37"/>
      <c r="BD115" s="37"/>
      <c r="BE115" s="37"/>
      <c r="BF115" s="37"/>
      <c r="BG115" s="37"/>
      <c r="BH115" s="38">
        <f>SUM(BB115:BG115)</f>
        <v>0</v>
      </c>
      <c r="BI115" s="37"/>
      <c r="BJ115" s="37"/>
      <c r="BK115" s="37"/>
      <c r="BL115" s="37"/>
      <c r="BM115" s="37"/>
      <c r="BN115" s="69">
        <f>SUM(BI115:BM115)</f>
        <v>0</v>
      </c>
      <c r="BO115" s="37">
        <v>0.114</v>
      </c>
      <c r="BP115" s="37">
        <v>3.2000000000000001E-2</v>
      </c>
      <c r="BQ115" s="37">
        <v>0</v>
      </c>
      <c r="BR115" s="37">
        <v>0.38600000000000001</v>
      </c>
      <c r="BS115" s="37">
        <v>0.51</v>
      </c>
      <c r="BT115" s="69">
        <f>SUM(BO115:BS115)</f>
        <v>1.042</v>
      </c>
    </row>
    <row r="116" spans="1:72">
      <c r="A116" s="60"/>
      <c r="B116" s="65" t="s">
        <v>40</v>
      </c>
      <c r="C116" s="65"/>
      <c r="D116" s="65"/>
      <c r="E116" s="60"/>
      <c r="F116" s="185">
        <f>SUMIF(F113:F115, "=Yes", E113:E115)</f>
        <v>1.7370000000000001</v>
      </c>
      <c r="G116" s="60"/>
      <c r="H116" s="60" t="s">
        <v>28</v>
      </c>
      <c r="I116" s="60">
        <v>3</v>
      </c>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63">
        <f t="shared" ref="AI116:AM116" si="93">SUM(AI113:AI115)</f>
        <v>0</v>
      </c>
      <c r="AJ116" s="63">
        <f t="shared" si="93"/>
        <v>0</v>
      </c>
      <c r="AK116" s="63">
        <f t="shared" si="93"/>
        <v>0</v>
      </c>
      <c r="AL116" s="63">
        <f t="shared" si="93"/>
        <v>0</v>
      </c>
      <c r="AM116" s="63">
        <f t="shared" si="93"/>
        <v>0</v>
      </c>
      <c r="AN116" s="63">
        <f>SUM(AN113:AN115)</f>
        <v>0</v>
      </c>
      <c r="AO116" s="63">
        <f t="shared" ref="AO116:BN116" si="94">SUM(AO113:AO115)</f>
        <v>0</v>
      </c>
      <c r="AP116" s="63">
        <f t="shared" si="94"/>
        <v>0</v>
      </c>
      <c r="AQ116" s="63">
        <f t="shared" si="94"/>
        <v>0</v>
      </c>
      <c r="AR116" s="63">
        <f t="shared" si="94"/>
        <v>0</v>
      </c>
      <c r="AS116" s="63">
        <f t="shared" si="94"/>
        <v>0</v>
      </c>
      <c r="AT116" s="63">
        <f t="shared" si="94"/>
        <v>0</v>
      </c>
      <c r="AU116" s="63">
        <f t="shared" si="94"/>
        <v>0</v>
      </c>
      <c r="AV116" s="63">
        <f t="shared" si="94"/>
        <v>3.7999999999999999E-2</v>
      </c>
      <c r="AW116" s="63">
        <f t="shared" si="94"/>
        <v>2.4E-2</v>
      </c>
      <c r="AX116" s="63">
        <f t="shared" si="94"/>
        <v>0</v>
      </c>
      <c r="AY116" s="63">
        <f t="shared" si="94"/>
        <v>0.27800000000000002</v>
      </c>
      <c r="AZ116" s="63">
        <f t="shared" si="94"/>
        <v>0.35499999999999998</v>
      </c>
      <c r="BA116" s="63">
        <f t="shared" si="94"/>
        <v>0.69500000000000006</v>
      </c>
      <c r="BB116" s="63">
        <f t="shared" si="94"/>
        <v>0</v>
      </c>
      <c r="BC116" s="63">
        <f t="shared" si="94"/>
        <v>0</v>
      </c>
      <c r="BD116" s="63">
        <f t="shared" si="94"/>
        <v>0</v>
      </c>
      <c r="BE116" s="63">
        <f t="shared" si="94"/>
        <v>0</v>
      </c>
      <c r="BF116" s="63">
        <f t="shared" si="94"/>
        <v>0</v>
      </c>
      <c r="BG116" s="63">
        <f t="shared" si="94"/>
        <v>0</v>
      </c>
      <c r="BH116" s="63">
        <f t="shared" si="94"/>
        <v>0</v>
      </c>
      <c r="BI116" s="63">
        <f t="shared" si="94"/>
        <v>7.0999999999999994E-2</v>
      </c>
      <c r="BJ116" s="63">
        <f t="shared" si="94"/>
        <v>0.52</v>
      </c>
      <c r="BK116" s="63">
        <f t="shared" si="94"/>
        <v>0</v>
      </c>
      <c r="BL116" s="63">
        <f t="shared" si="94"/>
        <v>4.3999999999999997E-2</v>
      </c>
      <c r="BM116" s="63">
        <f t="shared" si="94"/>
        <v>0.66300000000000003</v>
      </c>
      <c r="BN116" s="70">
        <f t="shared" si="94"/>
        <v>1.298</v>
      </c>
      <c r="BO116" s="63">
        <f t="shared" ref="BO116:BT116" si="95">SUM(BO113:BO115)</f>
        <v>0.114</v>
      </c>
      <c r="BP116" s="63">
        <f t="shared" si="95"/>
        <v>3.2000000000000001E-2</v>
      </c>
      <c r="BQ116" s="63">
        <f t="shared" si="95"/>
        <v>0</v>
      </c>
      <c r="BR116" s="63">
        <f t="shared" si="95"/>
        <v>0.38600000000000001</v>
      </c>
      <c r="BS116" s="63">
        <f t="shared" si="95"/>
        <v>0.51</v>
      </c>
      <c r="BT116" s="70">
        <f t="shared" si="95"/>
        <v>1.042</v>
      </c>
    </row>
    <row r="118" spans="1:72" s="267" customFormat="1" ht="13.5" customHeight="1">
      <c r="A118" s="209"/>
      <c r="B118" s="209" t="s">
        <v>553</v>
      </c>
      <c r="C118" s="276" t="s">
        <v>208</v>
      </c>
      <c r="D118" s="209"/>
      <c r="E118" s="209"/>
      <c r="F118" s="275">
        <f>SUMIF(J111:BT111, "&lt;&gt;Total", J118:BT118)</f>
        <v>-0.60299999999999998</v>
      </c>
      <c r="G118" s="209"/>
      <c r="H118" s="209"/>
      <c r="I118" s="209"/>
      <c r="J118" s="274">
        <f t="shared" ref="J118:AO118" si="96">IF(J$1&lt;"2020-21",SUMIF($F$113:$F$115,"=Yes",J$113:J$115), (SUMIF($F$113:$F$115,"=No",J$113:J$115)*(-1)))</f>
        <v>0</v>
      </c>
      <c r="K118" s="274">
        <f t="shared" si="96"/>
        <v>0</v>
      </c>
      <c r="L118" s="274">
        <f t="shared" si="96"/>
        <v>0</v>
      </c>
      <c r="M118" s="274">
        <f t="shared" si="96"/>
        <v>0</v>
      </c>
      <c r="N118" s="274">
        <f t="shared" si="96"/>
        <v>0</v>
      </c>
      <c r="O118" s="274">
        <f t="shared" si="96"/>
        <v>0</v>
      </c>
      <c r="P118" s="274">
        <f t="shared" si="96"/>
        <v>0</v>
      </c>
      <c r="Q118" s="274">
        <f t="shared" si="96"/>
        <v>0</v>
      </c>
      <c r="R118" s="274">
        <f t="shared" si="96"/>
        <v>0</v>
      </c>
      <c r="S118" s="274">
        <f t="shared" si="96"/>
        <v>0</v>
      </c>
      <c r="T118" s="274">
        <f t="shared" si="96"/>
        <v>0</v>
      </c>
      <c r="U118" s="274">
        <f t="shared" si="96"/>
        <v>0</v>
      </c>
      <c r="V118" s="274">
        <f t="shared" si="96"/>
        <v>0</v>
      </c>
      <c r="W118" s="274">
        <f t="shared" si="96"/>
        <v>0</v>
      </c>
      <c r="X118" s="274">
        <f t="shared" si="96"/>
        <v>0</v>
      </c>
      <c r="Y118" s="274">
        <f t="shared" si="96"/>
        <v>0</v>
      </c>
      <c r="Z118" s="274">
        <f t="shared" si="96"/>
        <v>0</v>
      </c>
      <c r="AA118" s="274">
        <f t="shared" si="96"/>
        <v>0</v>
      </c>
      <c r="AB118" s="274">
        <f t="shared" si="96"/>
        <v>0</v>
      </c>
      <c r="AC118" s="274">
        <f t="shared" si="96"/>
        <v>0</v>
      </c>
      <c r="AD118" s="274">
        <f t="shared" si="96"/>
        <v>0</v>
      </c>
      <c r="AE118" s="274">
        <f t="shared" si="96"/>
        <v>0</v>
      </c>
      <c r="AF118" s="274">
        <f t="shared" si="96"/>
        <v>0</v>
      </c>
      <c r="AG118" s="274">
        <f t="shared" si="96"/>
        <v>0</v>
      </c>
      <c r="AH118" s="274">
        <f t="shared" si="96"/>
        <v>0</v>
      </c>
      <c r="AI118" s="274">
        <f t="shared" si="96"/>
        <v>0</v>
      </c>
      <c r="AJ118" s="274">
        <f t="shared" si="96"/>
        <v>0</v>
      </c>
      <c r="AK118" s="274">
        <f t="shared" si="96"/>
        <v>0</v>
      </c>
      <c r="AL118" s="274">
        <f t="shared" si="96"/>
        <v>0</v>
      </c>
      <c r="AM118" s="274">
        <f t="shared" si="96"/>
        <v>0</v>
      </c>
      <c r="AN118" s="274">
        <f t="shared" si="96"/>
        <v>0</v>
      </c>
      <c r="AO118" s="274">
        <f t="shared" si="96"/>
        <v>0</v>
      </c>
      <c r="AP118" s="274">
        <f t="shared" ref="AP118:BT118" si="97">IF(AP$1&lt;"2020-21",SUMIF($F$113:$F$115,"=Yes",AP$113:AP$115), (SUMIF($F$113:$F$115,"=No",AP$113:AP$115)*(-1)))</f>
        <v>0</v>
      </c>
      <c r="AQ118" s="274">
        <f t="shared" si="97"/>
        <v>0</v>
      </c>
      <c r="AR118" s="274">
        <f t="shared" si="97"/>
        <v>0</v>
      </c>
      <c r="AS118" s="274">
        <f t="shared" si="97"/>
        <v>0</v>
      </c>
      <c r="AT118" s="274">
        <f t="shared" si="97"/>
        <v>0</v>
      </c>
      <c r="AU118" s="274">
        <f t="shared" si="97"/>
        <v>0</v>
      </c>
      <c r="AV118" s="274">
        <f t="shared" si="97"/>
        <v>3.7999999999999999E-2</v>
      </c>
      <c r="AW118" s="274">
        <f t="shared" si="97"/>
        <v>2.4E-2</v>
      </c>
      <c r="AX118" s="274">
        <f t="shared" si="97"/>
        <v>0</v>
      </c>
      <c r="AY118" s="274">
        <f t="shared" si="97"/>
        <v>0.27800000000000002</v>
      </c>
      <c r="AZ118" s="274">
        <f t="shared" si="97"/>
        <v>0.35499999999999998</v>
      </c>
      <c r="BA118" s="274">
        <f t="shared" si="97"/>
        <v>0.69500000000000006</v>
      </c>
      <c r="BB118" s="274">
        <f t="shared" si="97"/>
        <v>0</v>
      </c>
      <c r="BC118" s="274">
        <f t="shared" si="97"/>
        <v>0</v>
      </c>
      <c r="BD118" s="274">
        <f t="shared" si="97"/>
        <v>0</v>
      </c>
      <c r="BE118" s="274">
        <f t="shared" si="97"/>
        <v>0</v>
      </c>
      <c r="BF118" s="274">
        <f t="shared" si="97"/>
        <v>0</v>
      </c>
      <c r="BG118" s="274">
        <f t="shared" si="97"/>
        <v>0</v>
      </c>
      <c r="BH118" s="274">
        <f t="shared" si="97"/>
        <v>0</v>
      </c>
      <c r="BI118" s="274">
        <f t="shared" si="97"/>
        <v>-7.0999999999999994E-2</v>
      </c>
      <c r="BJ118" s="274">
        <f t="shared" si="97"/>
        <v>-0.52</v>
      </c>
      <c r="BK118" s="274">
        <f t="shared" si="97"/>
        <v>0</v>
      </c>
      <c r="BL118" s="274">
        <f t="shared" si="97"/>
        <v>-4.3999999999999997E-2</v>
      </c>
      <c r="BM118" s="274">
        <f t="shared" si="97"/>
        <v>-0.66300000000000003</v>
      </c>
      <c r="BN118" s="274">
        <f t="shared" si="97"/>
        <v>-1.298</v>
      </c>
      <c r="BO118" s="274">
        <f t="shared" si="97"/>
        <v>0</v>
      </c>
      <c r="BP118" s="274">
        <f t="shared" si="97"/>
        <v>0</v>
      </c>
      <c r="BQ118" s="274">
        <f t="shared" si="97"/>
        <v>0</v>
      </c>
      <c r="BR118" s="274">
        <f t="shared" si="97"/>
        <v>0</v>
      </c>
      <c r="BS118" s="274">
        <f t="shared" si="97"/>
        <v>0</v>
      </c>
      <c r="BT118" s="274">
        <f t="shared" si="97"/>
        <v>0</v>
      </c>
    </row>
    <row r="119" spans="1:72" s="267" customFormat="1" ht="13.5" customHeight="1">
      <c r="J119" s="268"/>
      <c r="K119" s="268"/>
      <c r="L119" s="268"/>
      <c r="M119" s="268"/>
      <c r="N119" s="268"/>
      <c r="O119" s="268"/>
      <c r="P119" s="268"/>
      <c r="Q119" s="268"/>
      <c r="R119" s="268"/>
      <c r="S119" s="268"/>
      <c r="T119" s="268"/>
      <c r="U119" s="268"/>
      <c r="V119" s="268"/>
      <c r="W119" s="268"/>
      <c r="X119" s="268"/>
      <c r="Y119" s="268"/>
      <c r="Z119" s="268"/>
      <c r="AA119" s="268"/>
      <c r="AB119" s="268"/>
      <c r="AC119" s="268"/>
      <c r="AD119" s="268"/>
      <c r="AE119" s="268"/>
      <c r="AF119" s="268"/>
      <c r="AG119" s="268"/>
      <c r="AH119" s="268"/>
      <c r="AI119" s="268"/>
      <c r="AJ119" s="268"/>
      <c r="AK119" s="268"/>
      <c r="AL119" s="268"/>
      <c r="AM119" s="268"/>
      <c r="AN119" s="268"/>
      <c r="AO119" s="268"/>
      <c r="AP119" s="268"/>
      <c r="AQ119" s="268"/>
      <c r="AR119" s="268"/>
      <c r="AS119" s="268"/>
      <c r="AT119" s="268"/>
      <c r="AU119" s="268"/>
      <c r="AV119" s="268"/>
      <c r="AW119" s="268"/>
      <c r="AX119" s="268"/>
      <c r="AY119" s="268"/>
      <c r="AZ119" s="268"/>
      <c r="BA119" s="268"/>
      <c r="BB119" s="268"/>
      <c r="BC119" s="268"/>
      <c r="BD119" s="268"/>
      <c r="BE119" s="268"/>
      <c r="BF119" s="268"/>
      <c r="BG119" s="268"/>
      <c r="BH119" s="268"/>
      <c r="BI119" s="268"/>
      <c r="BJ119" s="268"/>
      <c r="BK119" s="268"/>
      <c r="BL119" s="268"/>
      <c r="BM119" s="268"/>
      <c r="BN119" s="268"/>
      <c r="BO119" s="268"/>
      <c r="BP119" s="268"/>
      <c r="BQ119" s="268"/>
      <c r="BR119" s="268"/>
      <c r="BS119" s="268"/>
      <c r="BT119" s="268"/>
    </row>
    <row r="120" spans="1:72" ht="13.9">
      <c r="A120" s="33" t="s">
        <v>80</v>
      </c>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row>
    <row r="121" spans="1:72">
      <c r="A121" s="47"/>
      <c r="B121" s="47"/>
      <c r="C121" s="47"/>
      <c r="D121" s="47"/>
      <c r="E121" s="47"/>
      <c r="F121" s="47"/>
      <c r="G121" s="47"/>
      <c r="H121" s="47"/>
      <c r="I121" s="47"/>
      <c r="J121" s="299" t="s">
        <v>1</v>
      </c>
      <c r="K121" s="299"/>
      <c r="L121" s="299"/>
      <c r="M121" s="299"/>
      <c r="N121" s="299"/>
      <c r="O121" s="299" t="s">
        <v>2</v>
      </c>
      <c r="P121" s="299"/>
      <c r="Q121" s="299"/>
      <c r="R121" s="299"/>
      <c r="S121" s="299"/>
      <c r="T121" s="299" t="s">
        <v>3</v>
      </c>
      <c r="U121" s="299"/>
      <c r="V121" s="299"/>
      <c r="W121" s="299"/>
      <c r="X121" s="299"/>
      <c r="Y121" s="299" t="s">
        <v>4</v>
      </c>
      <c r="Z121" s="299"/>
      <c r="AA121" s="299"/>
      <c r="AB121" s="299"/>
      <c r="AC121" s="299"/>
      <c r="AD121" s="299" t="s">
        <v>5</v>
      </c>
      <c r="AE121" s="299"/>
      <c r="AF121" s="299"/>
      <c r="AG121" s="299"/>
      <c r="AH121" s="299"/>
      <c r="AI121" s="299" t="s">
        <v>6</v>
      </c>
      <c r="AJ121" s="299"/>
      <c r="AK121" s="299"/>
      <c r="AL121" s="299"/>
      <c r="AM121" s="299"/>
      <c r="AN121" s="291" t="s">
        <v>7</v>
      </c>
      <c r="AO121" s="291"/>
      <c r="AP121" s="291"/>
      <c r="AQ121" s="291"/>
      <c r="AR121" s="291"/>
      <c r="AS121" s="291"/>
      <c r="AT121" s="291"/>
      <c r="AU121" s="291" t="s">
        <v>8</v>
      </c>
      <c r="AV121" s="291"/>
      <c r="AW121" s="291"/>
      <c r="AX121" s="291"/>
      <c r="AY121" s="291"/>
      <c r="AZ121" s="291"/>
      <c r="BA121" s="291"/>
      <c r="BB121" s="291" t="s">
        <v>9</v>
      </c>
      <c r="BC121" s="291"/>
      <c r="BD121" s="291"/>
      <c r="BE121" s="291"/>
      <c r="BF121" s="291"/>
      <c r="BG121" s="291"/>
      <c r="BH121" s="291"/>
      <c r="BI121" s="291" t="s">
        <v>10</v>
      </c>
      <c r="BJ121" s="291"/>
      <c r="BK121" s="291"/>
      <c r="BL121" s="291"/>
      <c r="BM121" s="291"/>
      <c r="BN121" s="291"/>
      <c r="BO121" s="291" t="s">
        <v>581</v>
      </c>
      <c r="BP121" s="291"/>
      <c r="BQ121" s="291"/>
      <c r="BR121" s="291"/>
      <c r="BS121" s="291"/>
      <c r="BT121" s="291"/>
    </row>
    <row r="122" spans="1:72" ht="14.75" customHeight="1">
      <c r="A122" s="47"/>
      <c r="B122" s="47"/>
      <c r="C122" s="47"/>
      <c r="D122" s="47"/>
      <c r="E122" s="47"/>
      <c r="F122" s="47"/>
      <c r="G122" s="47"/>
      <c r="H122" s="47"/>
      <c r="I122" s="47"/>
      <c r="J122" s="49"/>
      <c r="K122" s="50"/>
      <c r="L122" s="50"/>
      <c r="M122" s="50"/>
      <c r="N122" s="50"/>
      <c r="O122" s="51"/>
      <c r="P122" s="50"/>
      <c r="Q122" s="50"/>
      <c r="R122" s="50"/>
      <c r="S122" s="50"/>
      <c r="T122" s="51"/>
      <c r="U122" s="50"/>
      <c r="V122" s="50"/>
      <c r="W122" s="50"/>
      <c r="X122" s="50"/>
      <c r="Y122" s="51"/>
      <c r="Z122" s="50"/>
      <c r="AA122" s="50"/>
      <c r="AB122" s="50"/>
      <c r="AC122" s="50"/>
      <c r="AD122" s="51"/>
      <c r="AE122" s="50"/>
      <c r="AF122" s="50"/>
      <c r="AG122" s="50"/>
      <c r="AH122" s="50"/>
      <c r="AI122" s="51"/>
      <c r="AJ122" s="50"/>
      <c r="AK122" s="50"/>
      <c r="AL122" s="50"/>
      <c r="AM122" s="52"/>
      <c r="AN122" s="297" t="s">
        <v>11</v>
      </c>
      <c r="AO122" s="298"/>
      <c r="AP122" s="292" t="s">
        <v>12</v>
      </c>
      <c r="AQ122" s="292"/>
      <c r="AR122" s="292"/>
      <c r="AS122" s="292"/>
      <c r="AT122" s="247" t="s">
        <v>13</v>
      </c>
      <c r="AU122" s="292" t="s">
        <v>11</v>
      </c>
      <c r="AV122" s="292"/>
      <c r="AW122" s="292" t="s">
        <v>12</v>
      </c>
      <c r="AX122" s="292"/>
      <c r="AY122" s="292"/>
      <c r="AZ122" s="292"/>
      <c r="BA122" s="247" t="s">
        <v>13</v>
      </c>
      <c r="BB122" s="292" t="s">
        <v>11</v>
      </c>
      <c r="BC122" s="292"/>
      <c r="BD122" s="292" t="s">
        <v>12</v>
      </c>
      <c r="BE122" s="292"/>
      <c r="BF122" s="292"/>
      <c r="BG122" s="292"/>
      <c r="BH122" s="247" t="s">
        <v>13</v>
      </c>
      <c r="BI122" s="244" t="s">
        <v>11</v>
      </c>
      <c r="BJ122" s="292" t="s">
        <v>12</v>
      </c>
      <c r="BK122" s="292"/>
      <c r="BL122" s="292"/>
      <c r="BM122" s="293"/>
      <c r="BN122" s="247" t="s">
        <v>13</v>
      </c>
      <c r="BO122" s="285" t="s">
        <v>11</v>
      </c>
      <c r="BP122" s="292" t="s">
        <v>12</v>
      </c>
      <c r="BQ122" s="292"/>
      <c r="BR122" s="292"/>
      <c r="BS122" s="293"/>
      <c r="BT122" s="247" t="s">
        <v>13</v>
      </c>
    </row>
    <row r="123" spans="1:72" ht="48" customHeight="1">
      <c r="A123" s="45" t="s">
        <v>14</v>
      </c>
      <c r="B123" s="66" t="s">
        <v>15</v>
      </c>
      <c r="C123" s="179" t="s">
        <v>547</v>
      </c>
      <c r="D123" s="179" t="s">
        <v>548</v>
      </c>
      <c r="E123" s="186" t="s">
        <v>241</v>
      </c>
      <c r="F123" s="187" t="s">
        <v>258</v>
      </c>
      <c r="G123" s="231" t="s">
        <v>497</v>
      </c>
      <c r="H123" s="45" t="s">
        <v>16</v>
      </c>
      <c r="I123" s="45" t="s">
        <v>17</v>
      </c>
      <c r="J123" s="246" t="s">
        <v>11</v>
      </c>
      <c r="K123" s="246" t="s">
        <v>18</v>
      </c>
      <c r="L123" s="246" t="s">
        <v>19</v>
      </c>
      <c r="M123" s="246" t="s">
        <v>20</v>
      </c>
      <c r="N123" s="246" t="s">
        <v>13</v>
      </c>
      <c r="O123" s="246" t="s">
        <v>11</v>
      </c>
      <c r="P123" s="246" t="s">
        <v>18</v>
      </c>
      <c r="Q123" s="246" t="s">
        <v>19</v>
      </c>
      <c r="R123" s="246" t="s">
        <v>20</v>
      </c>
      <c r="S123" s="246" t="s">
        <v>13</v>
      </c>
      <c r="T123" s="246" t="s">
        <v>11</v>
      </c>
      <c r="U123" s="246" t="s">
        <v>18</v>
      </c>
      <c r="V123" s="246" t="s">
        <v>19</v>
      </c>
      <c r="W123" s="246" t="s">
        <v>20</v>
      </c>
      <c r="X123" s="246" t="s">
        <v>13</v>
      </c>
      <c r="Y123" s="246" t="s">
        <v>11</v>
      </c>
      <c r="Z123" s="246" t="s">
        <v>18</v>
      </c>
      <c r="AA123" s="246" t="s">
        <v>19</v>
      </c>
      <c r="AB123" s="246" t="s">
        <v>20</v>
      </c>
      <c r="AC123" s="246" t="s">
        <v>13</v>
      </c>
      <c r="AD123" s="246" t="s">
        <v>11</v>
      </c>
      <c r="AE123" s="246" t="s">
        <v>18</v>
      </c>
      <c r="AF123" s="246" t="s">
        <v>19</v>
      </c>
      <c r="AG123" s="246" t="s">
        <v>20</v>
      </c>
      <c r="AH123" s="246" t="s">
        <v>13</v>
      </c>
      <c r="AI123" s="246" t="s">
        <v>11</v>
      </c>
      <c r="AJ123" s="246" t="s">
        <v>18</v>
      </c>
      <c r="AK123" s="246" t="s">
        <v>19</v>
      </c>
      <c r="AL123" s="246" t="s">
        <v>20</v>
      </c>
      <c r="AM123" s="246" t="s">
        <v>13</v>
      </c>
      <c r="AN123" s="246" t="s">
        <v>21</v>
      </c>
      <c r="AO123" s="246" t="s">
        <v>22</v>
      </c>
      <c r="AP123" s="246" t="s">
        <v>23</v>
      </c>
      <c r="AQ123" s="246" t="s">
        <v>24</v>
      </c>
      <c r="AR123" s="246" t="s">
        <v>19</v>
      </c>
      <c r="AS123" s="246" t="s">
        <v>20</v>
      </c>
      <c r="AT123" s="247" t="s">
        <v>13</v>
      </c>
      <c r="AU123" s="246" t="s">
        <v>21</v>
      </c>
      <c r="AV123" s="246" t="s">
        <v>22</v>
      </c>
      <c r="AW123" s="246" t="s">
        <v>23</v>
      </c>
      <c r="AX123" s="246" t="s">
        <v>24</v>
      </c>
      <c r="AY123" s="246" t="s">
        <v>19</v>
      </c>
      <c r="AZ123" s="246" t="s">
        <v>20</v>
      </c>
      <c r="BA123" s="247" t="s">
        <v>13</v>
      </c>
      <c r="BB123" s="246" t="s">
        <v>21</v>
      </c>
      <c r="BC123" s="246" t="s">
        <v>22</v>
      </c>
      <c r="BD123" s="246" t="s">
        <v>23</v>
      </c>
      <c r="BE123" s="246" t="s">
        <v>24</v>
      </c>
      <c r="BF123" s="246" t="s">
        <v>19</v>
      </c>
      <c r="BG123" s="246" t="s">
        <v>20</v>
      </c>
      <c r="BH123" s="247" t="s">
        <v>13</v>
      </c>
      <c r="BI123" s="246" t="s">
        <v>22</v>
      </c>
      <c r="BJ123" s="246" t="s">
        <v>23</v>
      </c>
      <c r="BK123" s="246" t="s">
        <v>24</v>
      </c>
      <c r="BL123" s="246" t="s">
        <v>19</v>
      </c>
      <c r="BM123" s="245" t="s">
        <v>20</v>
      </c>
      <c r="BN123" s="247" t="s">
        <v>13</v>
      </c>
      <c r="BO123" s="286" t="s">
        <v>22</v>
      </c>
      <c r="BP123" s="286" t="s">
        <v>23</v>
      </c>
      <c r="BQ123" s="286" t="s">
        <v>24</v>
      </c>
      <c r="BR123" s="286" t="s">
        <v>19</v>
      </c>
      <c r="BS123" s="287" t="s">
        <v>20</v>
      </c>
      <c r="BT123" s="247" t="s">
        <v>13</v>
      </c>
    </row>
    <row r="124" spans="1:72">
      <c r="A124" s="109" t="s">
        <v>25</v>
      </c>
      <c r="B124" s="110" t="s">
        <v>26</v>
      </c>
      <c r="C124" s="178"/>
      <c r="D124" s="178"/>
      <c r="E124" s="111"/>
      <c r="F124" s="111"/>
      <c r="G124" s="111"/>
      <c r="H124" s="111"/>
      <c r="I124" s="111"/>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03"/>
      <c r="AO124" s="103"/>
      <c r="AP124" s="103"/>
      <c r="AQ124" s="103"/>
      <c r="AR124" s="103"/>
      <c r="AS124" s="103"/>
      <c r="AT124" s="113"/>
      <c r="AU124" s="113"/>
      <c r="AV124" s="113"/>
      <c r="AW124" s="113"/>
      <c r="AX124" s="113"/>
      <c r="AY124" s="113"/>
      <c r="AZ124" s="113"/>
      <c r="BA124" s="113"/>
      <c r="BB124" s="113"/>
      <c r="BC124" s="113"/>
      <c r="BD124" s="113"/>
      <c r="BE124" s="113"/>
      <c r="BF124" s="113"/>
      <c r="BG124" s="113"/>
      <c r="BH124" s="113"/>
      <c r="BI124" s="113"/>
      <c r="BJ124" s="113"/>
      <c r="BK124" s="113"/>
      <c r="BL124" s="113"/>
      <c r="BM124" s="113"/>
      <c r="BN124" s="114"/>
      <c r="BO124" s="113"/>
      <c r="BP124" s="113"/>
      <c r="BQ124" s="113"/>
      <c r="BR124" s="113"/>
      <c r="BS124" s="113"/>
      <c r="BT124" s="114"/>
    </row>
    <row r="125" spans="1:72">
      <c r="A125" s="16">
        <v>25</v>
      </c>
      <c r="B125" s="4" t="s">
        <v>81</v>
      </c>
      <c r="C125" s="4" t="s">
        <v>315</v>
      </c>
      <c r="D125" s="4" t="s">
        <v>340</v>
      </c>
      <c r="E125" s="185">
        <f t="shared" ref="E125:E139" si="98">N125+S125+X125+AC125+AH125+AM125+AT125+BA125+BH125+BN125+BT125</f>
        <v>0.42199999999999999</v>
      </c>
      <c r="F125" s="259" t="s">
        <v>259</v>
      </c>
      <c r="G125" s="232" t="s">
        <v>509</v>
      </c>
      <c r="H125" s="60" t="s">
        <v>28</v>
      </c>
      <c r="I125" s="60">
        <v>3</v>
      </c>
      <c r="J125" s="37"/>
      <c r="K125" s="37"/>
      <c r="L125" s="37"/>
      <c r="M125" s="37"/>
      <c r="N125" s="38">
        <f>SUM(J125:M125)</f>
        <v>0</v>
      </c>
      <c r="O125" s="37"/>
      <c r="P125" s="37"/>
      <c r="Q125" s="37"/>
      <c r="R125" s="37"/>
      <c r="S125" s="38">
        <f>SUM(O125:R125)</f>
        <v>0</v>
      </c>
      <c r="T125" s="37">
        <v>0</v>
      </c>
      <c r="U125" s="37">
        <v>0</v>
      </c>
      <c r="V125" s="37">
        <v>0.36799999999999999</v>
      </c>
      <c r="W125" s="37">
        <v>5.3999999999999999E-2</v>
      </c>
      <c r="X125" s="38">
        <f>SUM(T125:W125)</f>
        <v>0.42199999999999999</v>
      </c>
      <c r="Y125" s="37"/>
      <c r="Z125" s="37"/>
      <c r="AA125" s="37"/>
      <c r="AB125" s="37"/>
      <c r="AC125" s="38">
        <f>SUM(Y125:AB125)</f>
        <v>0</v>
      </c>
      <c r="AD125" s="37"/>
      <c r="AE125" s="37"/>
      <c r="AF125" s="37"/>
      <c r="AG125" s="37"/>
      <c r="AH125" s="38">
        <f>SUM(AD125:AG125)</f>
        <v>0</v>
      </c>
      <c r="AI125" s="37"/>
      <c r="AJ125" s="37"/>
      <c r="AK125" s="37"/>
      <c r="AL125" s="37"/>
      <c r="AM125" s="38">
        <f>SUM(AI125:AL125)</f>
        <v>0</v>
      </c>
      <c r="AN125" s="37"/>
      <c r="AO125" s="37"/>
      <c r="AP125" s="37"/>
      <c r="AQ125" s="37"/>
      <c r="AR125" s="37"/>
      <c r="AS125" s="37"/>
      <c r="AT125" s="38">
        <f>SUM(AN125:AS125)</f>
        <v>0</v>
      </c>
      <c r="AU125" s="37"/>
      <c r="AV125" s="37"/>
      <c r="AW125" s="37"/>
      <c r="AX125" s="37"/>
      <c r="AY125" s="37"/>
      <c r="AZ125" s="37"/>
      <c r="BA125" s="38">
        <f>SUM(AU125:AZ125)</f>
        <v>0</v>
      </c>
      <c r="BB125" s="37"/>
      <c r="BC125" s="37"/>
      <c r="BD125" s="37"/>
      <c r="BE125" s="37"/>
      <c r="BF125" s="37"/>
      <c r="BG125" s="37"/>
      <c r="BH125" s="38">
        <f>SUM(BB125:BG125)</f>
        <v>0</v>
      </c>
      <c r="BI125" s="37"/>
      <c r="BJ125" s="37"/>
      <c r="BK125" s="37"/>
      <c r="BL125" s="37"/>
      <c r="BM125" s="37"/>
      <c r="BN125" s="69">
        <f>SUM(BI125:BM125)</f>
        <v>0</v>
      </c>
      <c r="BO125" s="37"/>
      <c r="BP125" s="37"/>
      <c r="BQ125" s="37"/>
      <c r="BR125" s="37"/>
      <c r="BS125" s="37"/>
      <c r="BT125" s="69">
        <f>SUM(BO125:BS125)</f>
        <v>0</v>
      </c>
    </row>
    <row r="126" spans="1:72">
      <c r="A126" s="16">
        <f>+A125+1</f>
        <v>26</v>
      </c>
      <c r="B126" s="4" t="s">
        <v>82</v>
      </c>
      <c r="C126" s="4" t="s">
        <v>319</v>
      </c>
      <c r="D126" s="4" t="s">
        <v>255</v>
      </c>
      <c r="E126" s="185">
        <f t="shared" si="98"/>
        <v>-13.295</v>
      </c>
      <c r="F126" s="259" t="s">
        <v>261</v>
      </c>
      <c r="G126" s="233" t="s">
        <v>552</v>
      </c>
      <c r="H126" s="60" t="s">
        <v>28</v>
      </c>
      <c r="I126" s="60">
        <v>3</v>
      </c>
      <c r="J126" s="37"/>
      <c r="K126" s="37"/>
      <c r="L126" s="37"/>
      <c r="M126" s="37"/>
      <c r="N126" s="38">
        <f t="shared" ref="N126:N139" si="99">SUM(J126:M126)</f>
        <v>0</v>
      </c>
      <c r="O126" s="37"/>
      <c r="P126" s="37"/>
      <c r="Q126" s="37"/>
      <c r="R126" s="37"/>
      <c r="S126" s="38">
        <f>SUM(O126:R126)</f>
        <v>0</v>
      </c>
      <c r="T126" s="37"/>
      <c r="U126" s="37"/>
      <c r="V126" s="37"/>
      <c r="W126" s="37"/>
      <c r="X126" s="38">
        <f t="shared" ref="X126:X139" si="100">SUM(T126:W126)</f>
        <v>0</v>
      </c>
      <c r="Y126" s="37"/>
      <c r="Z126" s="37"/>
      <c r="AA126" s="37"/>
      <c r="AB126" s="37"/>
      <c r="AC126" s="38">
        <f t="shared" ref="AC126:AC139" si="101">SUM(Y126:AB126)</f>
        <v>0</v>
      </c>
      <c r="AD126" s="37">
        <v>-1.081</v>
      </c>
      <c r="AE126" s="37">
        <v>-0.14199999999999999</v>
      </c>
      <c r="AF126" s="37">
        <v>-1.714</v>
      </c>
      <c r="AG126" s="37">
        <v>-10.358000000000001</v>
      </c>
      <c r="AH126" s="38">
        <f t="shared" ref="AH126:AH139" si="102">SUM(AD126:AG126)</f>
        <v>-13.295</v>
      </c>
      <c r="AI126" s="37"/>
      <c r="AJ126" s="37"/>
      <c r="AK126" s="37"/>
      <c r="AL126" s="37"/>
      <c r="AM126" s="38">
        <f t="shared" ref="AM126:AM139" si="103">SUM(AI126:AL126)</f>
        <v>0</v>
      </c>
      <c r="AN126" s="37"/>
      <c r="AO126" s="37"/>
      <c r="AP126" s="37"/>
      <c r="AQ126" s="37"/>
      <c r="AR126" s="37"/>
      <c r="AS126" s="37"/>
      <c r="AT126" s="38">
        <f t="shared" ref="AT126:AT139" si="104">SUM(AN126:AS126)</f>
        <v>0</v>
      </c>
      <c r="AU126" s="37"/>
      <c r="AV126" s="37"/>
      <c r="AW126" s="37"/>
      <c r="AX126" s="37"/>
      <c r="AY126" s="37"/>
      <c r="AZ126" s="37"/>
      <c r="BA126" s="38">
        <f t="shared" ref="BA126:BA139" si="105">SUM(AU126:AZ126)</f>
        <v>0</v>
      </c>
      <c r="BB126" s="37"/>
      <c r="BC126" s="37"/>
      <c r="BD126" s="37"/>
      <c r="BE126" s="37"/>
      <c r="BF126" s="37"/>
      <c r="BG126" s="37"/>
      <c r="BH126" s="38">
        <f t="shared" ref="BH126:BH139" si="106">SUM(BB126:BG126)</f>
        <v>0</v>
      </c>
      <c r="BI126" s="37"/>
      <c r="BJ126" s="37"/>
      <c r="BK126" s="37"/>
      <c r="BL126" s="37"/>
      <c r="BM126" s="37"/>
      <c r="BN126" s="69">
        <f t="shared" ref="BN126:BN139" si="107">SUM(BI126:BM126)</f>
        <v>0</v>
      </c>
      <c r="BO126" s="37"/>
      <c r="BP126" s="37"/>
      <c r="BQ126" s="37"/>
      <c r="BR126" s="37"/>
      <c r="BS126" s="37"/>
      <c r="BT126" s="69">
        <f t="shared" ref="BT126:BT139" si="108">SUM(BO126:BS126)</f>
        <v>0</v>
      </c>
    </row>
    <row r="127" spans="1:72">
      <c r="A127" s="16">
        <f>+A126+1</f>
        <v>27</v>
      </c>
      <c r="B127" s="4" t="s">
        <v>83</v>
      </c>
      <c r="C127" s="4" t="s">
        <v>316</v>
      </c>
      <c r="D127" s="4" t="s">
        <v>278</v>
      </c>
      <c r="E127" s="185">
        <f t="shared" si="98"/>
        <v>-2.1779999999999999</v>
      </c>
      <c r="F127" s="259" t="s">
        <v>260</v>
      </c>
      <c r="G127" s="232" t="s">
        <v>510</v>
      </c>
      <c r="H127" s="60" t="s">
        <v>28</v>
      </c>
      <c r="I127" s="60">
        <v>3</v>
      </c>
      <c r="J127" s="37"/>
      <c r="K127" s="37"/>
      <c r="L127" s="37"/>
      <c r="M127" s="37"/>
      <c r="N127" s="38">
        <f t="shared" si="99"/>
        <v>0</v>
      </c>
      <c r="O127" s="37">
        <v>-0.25900000000000001</v>
      </c>
      <c r="P127" s="37">
        <v>-2.1000000000000001E-2</v>
      </c>
      <c r="Q127" s="37">
        <v>-1.6060000000000001</v>
      </c>
      <c r="R127" s="37">
        <v>-0.29199999999999998</v>
      </c>
      <c r="S127" s="38">
        <f t="shared" ref="S127:S139" si="109">SUM(O127:R127)</f>
        <v>-2.1779999999999999</v>
      </c>
      <c r="T127" s="37"/>
      <c r="U127" s="37"/>
      <c r="V127" s="37"/>
      <c r="W127" s="37"/>
      <c r="X127" s="38">
        <f t="shared" si="100"/>
        <v>0</v>
      </c>
      <c r="Y127" s="37"/>
      <c r="Z127" s="37"/>
      <c r="AA127" s="37"/>
      <c r="AB127" s="37"/>
      <c r="AC127" s="38">
        <f t="shared" si="101"/>
        <v>0</v>
      </c>
      <c r="AD127" s="37"/>
      <c r="AE127" s="37"/>
      <c r="AF127" s="37"/>
      <c r="AG127" s="37"/>
      <c r="AH127" s="38">
        <f t="shared" si="102"/>
        <v>0</v>
      </c>
      <c r="AI127" s="37"/>
      <c r="AJ127" s="37"/>
      <c r="AK127" s="37"/>
      <c r="AL127" s="37"/>
      <c r="AM127" s="38">
        <f t="shared" si="103"/>
        <v>0</v>
      </c>
      <c r="AN127" s="37"/>
      <c r="AO127" s="37"/>
      <c r="AP127" s="37"/>
      <c r="AQ127" s="37"/>
      <c r="AR127" s="37"/>
      <c r="AS127" s="37"/>
      <c r="AT127" s="38">
        <f t="shared" si="104"/>
        <v>0</v>
      </c>
      <c r="AU127" s="37"/>
      <c r="AV127" s="37"/>
      <c r="AW127" s="37"/>
      <c r="AX127" s="37"/>
      <c r="AY127" s="37"/>
      <c r="AZ127" s="37"/>
      <c r="BA127" s="38">
        <f t="shared" si="105"/>
        <v>0</v>
      </c>
      <c r="BB127" s="37"/>
      <c r="BC127" s="37"/>
      <c r="BD127" s="37"/>
      <c r="BE127" s="37"/>
      <c r="BF127" s="37"/>
      <c r="BG127" s="37"/>
      <c r="BH127" s="38">
        <f t="shared" si="106"/>
        <v>0</v>
      </c>
      <c r="BI127" s="37"/>
      <c r="BJ127" s="37"/>
      <c r="BK127" s="37"/>
      <c r="BL127" s="37"/>
      <c r="BM127" s="37"/>
      <c r="BN127" s="69">
        <f t="shared" si="107"/>
        <v>0</v>
      </c>
      <c r="BO127" s="37"/>
      <c r="BP127" s="37"/>
      <c r="BQ127" s="37"/>
      <c r="BR127" s="37"/>
      <c r="BS127" s="37"/>
      <c r="BT127" s="69">
        <f t="shared" si="108"/>
        <v>0</v>
      </c>
    </row>
    <row r="128" spans="1:72">
      <c r="A128" s="16">
        <f>+A127+1</f>
        <v>28</v>
      </c>
      <c r="B128" s="4" t="s">
        <v>84</v>
      </c>
      <c r="C128" s="4" t="s">
        <v>317</v>
      </c>
      <c r="D128" s="4" t="s">
        <v>278</v>
      </c>
      <c r="E128" s="185">
        <f t="shared" si="98"/>
        <v>1.109</v>
      </c>
      <c r="F128" s="277" t="s">
        <v>260</v>
      </c>
      <c r="G128" s="257" t="s">
        <v>575</v>
      </c>
      <c r="H128" s="60" t="s">
        <v>28</v>
      </c>
      <c r="I128" s="60">
        <v>3</v>
      </c>
      <c r="J128" s="37"/>
      <c r="K128" s="37"/>
      <c r="L128" s="37"/>
      <c r="M128" s="37"/>
      <c r="N128" s="38">
        <f t="shared" si="99"/>
        <v>0</v>
      </c>
      <c r="O128" s="37"/>
      <c r="P128" s="37"/>
      <c r="Q128" s="37"/>
      <c r="R128" s="37"/>
      <c r="S128" s="38">
        <f t="shared" si="109"/>
        <v>0</v>
      </c>
      <c r="T128" s="37"/>
      <c r="U128" s="37"/>
      <c r="V128" s="37"/>
      <c r="W128" s="37"/>
      <c r="X128" s="38">
        <f t="shared" si="100"/>
        <v>0</v>
      </c>
      <c r="Y128" s="37"/>
      <c r="Z128" s="37"/>
      <c r="AA128" s="37"/>
      <c r="AB128" s="37"/>
      <c r="AC128" s="38">
        <f t="shared" si="101"/>
        <v>0</v>
      </c>
      <c r="AD128" s="37">
        <v>0.02</v>
      </c>
      <c r="AE128" s="37">
        <v>2E-3</v>
      </c>
      <c r="AF128" s="37">
        <v>0.251</v>
      </c>
      <c r="AG128" s="37">
        <v>0.27100000000000002</v>
      </c>
      <c r="AH128" s="38">
        <f t="shared" si="102"/>
        <v>0.54400000000000004</v>
      </c>
      <c r="AI128" s="37">
        <v>2.7E-2</v>
      </c>
      <c r="AJ128" s="37">
        <v>0</v>
      </c>
      <c r="AK128" s="37">
        <v>0.26</v>
      </c>
      <c r="AL128" s="37">
        <v>0.27800000000000002</v>
      </c>
      <c r="AM128" s="38">
        <f t="shared" si="103"/>
        <v>0.56500000000000006</v>
      </c>
      <c r="AN128" s="37"/>
      <c r="AO128" s="37"/>
      <c r="AP128" s="37"/>
      <c r="AQ128" s="37"/>
      <c r="AR128" s="37"/>
      <c r="AS128" s="37"/>
      <c r="AT128" s="38">
        <f t="shared" si="104"/>
        <v>0</v>
      </c>
      <c r="AU128" s="37"/>
      <c r="AV128" s="37"/>
      <c r="AW128" s="37"/>
      <c r="AX128" s="37"/>
      <c r="AY128" s="37"/>
      <c r="AZ128" s="37"/>
      <c r="BA128" s="38">
        <f t="shared" si="105"/>
        <v>0</v>
      </c>
      <c r="BB128" s="37"/>
      <c r="BC128" s="37"/>
      <c r="BD128" s="37"/>
      <c r="BE128" s="37"/>
      <c r="BF128" s="37"/>
      <c r="BG128" s="37"/>
      <c r="BH128" s="38">
        <f t="shared" si="106"/>
        <v>0</v>
      </c>
      <c r="BI128" s="37"/>
      <c r="BJ128" s="37"/>
      <c r="BK128" s="37"/>
      <c r="BL128" s="37"/>
      <c r="BM128" s="37"/>
      <c r="BN128" s="69">
        <f t="shared" si="107"/>
        <v>0</v>
      </c>
      <c r="BO128" s="37"/>
      <c r="BP128" s="37"/>
      <c r="BQ128" s="37"/>
      <c r="BR128" s="37"/>
      <c r="BS128" s="37"/>
      <c r="BT128" s="69">
        <f t="shared" si="108"/>
        <v>0</v>
      </c>
    </row>
    <row r="129" spans="1:72">
      <c r="A129" s="16" t="s">
        <v>33</v>
      </c>
      <c r="B129" s="4" t="s">
        <v>85</v>
      </c>
      <c r="C129" s="4" t="s">
        <v>320</v>
      </c>
      <c r="D129" s="4" t="s">
        <v>278</v>
      </c>
      <c r="E129" s="185">
        <f t="shared" si="98"/>
        <v>2.9620000000000002</v>
      </c>
      <c r="F129" s="277" t="s">
        <v>259</v>
      </c>
      <c r="G129" s="257" t="s">
        <v>576</v>
      </c>
      <c r="H129" s="60" t="s">
        <v>28</v>
      </c>
      <c r="I129" s="60">
        <v>3</v>
      </c>
      <c r="J129" s="37"/>
      <c r="K129" s="37"/>
      <c r="L129" s="37"/>
      <c r="M129" s="37"/>
      <c r="N129" s="38">
        <f t="shared" si="99"/>
        <v>0</v>
      </c>
      <c r="O129" s="37"/>
      <c r="P129" s="37"/>
      <c r="Q129" s="37"/>
      <c r="R129" s="37"/>
      <c r="S129" s="38">
        <f t="shared" si="109"/>
        <v>0</v>
      </c>
      <c r="T129" s="37"/>
      <c r="U129" s="37"/>
      <c r="V129" s="37"/>
      <c r="W129" s="37"/>
      <c r="X129" s="38">
        <f t="shared" si="100"/>
        <v>0</v>
      </c>
      <c r="Y129" s="37"/>
      <c r="Z129" s="37"/>
      <c r="AA129" s="37"/>
      <c r="AB129" s="37"/>
      <c r="AC129" s="38">
        <f t="shared" si="101"/>
        <v>0</v>
      </c>
      <c r="AD129" s="37"/>
      <c r="AE129" s="37"/>
      <c r="AF129" s="37"/>
      <c r="AG129" s="37"/>
      <c r="AH129" s="38">
        <f t="shared" si="102"/>
        <v>0</v>
      </c>
      <c r="AI129" s="37"/>
      <c r="AJ129" s="37"/>
      <c r="AK129" s="37"/>
      <c r="AL129" s="37"/>
      <c r="AM129" s="38">
        <f t="shared" si="103"/>
        <v>0</v>
      </c>
      <c r="AN129" s="37">
        <v>0</v>
      </c>
      <c r="AO129" s="37">
        <v>2.9620000000000002</v>
      </c>
      <c r="AP129" s="37">
        <v>0</v>
      </c>
      <c r="AQ129" s="37">
        <v>0</v>
      </c>
      <c r="AR129" s="37">
        <v>0</v>
      </c>
      <c r="AS129" s="37">
        <v>0</v>
      </c>
      <c r="AT129" s="38">
        <f t="shared" si="104"/>
        <v>2.9620000000000002</v>
      </c>
      <c r="AU129" s="37"/>
      <c r="AV129" s="37"/>
      <c r="AW129" s="37"/>
      <c r="AX129" s="37"/>
      <c r="AY129" s="37"/>
      <c r="AZ129" s="37"/>
      <c r="BA129" s="38">
        <f t="shared" si="105"/>
        <v>0</v>
      </c>
      <c r="BB129" s="37"/>
      <c r="BC129" s="37"/>
      <c r="BD129" s="37"/>
      <c r="BE129" s="37"/>
      <c r="BF129" s="37"/>
      <c r="BG129" s="37"/>
      <c r="BH129" s="38">
        <f t="shared" si="106"/>
        <v>0</v>
      </c>
      <c r="BI129" s="37"/>
      <c r="BJ129" s="37"/>
      <c r="BK129" s="37"/>
      <c r="BL129" s="37"/>
      <c r="BM129" s="37"/>
      <c r="BN129" s="69">
        <f t="shared" si="107"/>
        <v>0</v>
      </c>
      <c r="BO129" s="37"/>
      <c r="BP129" s="37"/>
      <c r="BQ129" s="37"/>
      <c r="BR129" s="37"/>
      <c r="BS129" s="37"/>
      <c r="BT129" s="69">
        <f t="shared" si="108"/>
        <v>0</v>
      </c>
    </row>
    <row r="130" spans="1:72">
      <c r="A130" s="16" t="s">
        <v>35</v>
      </c>
      <c r="B130" s="4" t="s">
        <v>86</v>
      </c>
      <c r="C130" s="4" t="s">
        <v>321</v>
      </c>
      <c r="D130" s="4" t="s">
        <v>255</v>
      </c>
      <c r="E130" s="185">
        <f t="shared" si="98"/>
        <v>-3.3120000000000003</v>
      </c>
      <c r="F130" s="259" t="s">
        <v>261</v>
      </c>
      <c r="G130" s="233" t="s">
        <v>552</v>
      </c>
      <c r="H130" s="60" t="s">
        <v>28</v>
      </c>
      <c r="I130" s="60">
        <v>3</v>
      </c>
      <c r="J130" s="37"/>
      <c r="K130" s="37"/>
      <c r="L130" s="37"/>
      <c r="M130" s="37"/>
      <c r="N130" s="38">
        <f t="shared" si="99"/>
        <v>0</v>
      </c>
      <c r="O130" s="37"/>
      <c r="P130" s="37"/>
      <c r="Q130" s="37"/>
      <c r="R130" s="37"/>
      <c r="S130" s="38">
        <f t="shared" si="109"/>
        <v>0</v>
      </c>
      <c r="T130" s="37"/>
      <c r="U130" s="37"/>
      <c r="V130" s="37"/>
      <c r="W130" s="37"/>
      <c r="X130" s="38">
        <f t="shared" si="100"/>
        <v>0</v>
      </c>
      <c r="Y130" s="37"/>
      <c r="Z130" s="37"/>
      <c r="AA130" s="37"/>
      <c r="AB130" s="37"/>
      <c r="AC130" s="38">
        <f t="shared" si="101"/>
        <v>0</v>
      </c>
      <c r="AD130" s="37"/>
      <c r="AE130" s="37"/>
      <c r="AF130" s="37"/>
      <c r="AG130" s="37"/>
      <c r="AH130" s="38">
        <f t="shared" si="102"/>
        <v>0</v>
      </c>
      <c r="AI130" s="37"/>
      <c r="AJ130" s="37"/>
      <c r="AK130" s="37"/>
      <c r="AL130" s="37"/>
      <c r="AM130" s="38">
        <f t="shared" si="103"/>
        <v>0</v>
      </c>
      <c r="AN130" s="37">
        <v>0</v>
      </c>
      <c r="AO130" s="37">
        <v>-0.255</v>
      </c>
      <c r="AP130" s="37">
        <v>-3.5000000000000003E-2</v>
      </c>
      <c r="AQ130" s="37">
        <v>0</v>
      </c>
      <c r="AR130" s="37">
        <v>-0.438</v>
      </c>
      <c r="AS130" s="37">
        <v>-2.5840000000000001</v>
      </c>
      <c r="AT130" s="38">
        <f t="shared" si="104"/>
        <v>-3.3120000000000003</v>
      </c>
      <c r="AU130" s="37"/>
      <c r="AV130" s="37"/>
      <c r="AW130" s="37"/>
      <c r="AX130" s="37"/>
      <c r="AY130" s="37"/>
      <c r="AZ130" s="37"/>
      <c r="BA130" s="38">
        <f t="shared" si="105"/>
        <v>0</v>
      </c>
      <c r="BB130" s="37"/>
      <c r="BC130" s="37"/>
      <c r="BD130" s="37"/>
      <c r="BE130" s="37"/>
      <c r="BF130" s="37"/>
      <c r="BG130" s="37"/>
      <c r="BH130" s="38">
        <f t="shared" si="106"/>
        <v>0</v>
      </c>
      <c r="BI130" s="37"/>
      <c r="BJ130" s="37"/>
      <c r="BK130" s="37"/>
      <c r="BL130" s="37"/>
      <c r="BM130" s="37"/>
      <c r="BN130" s="69">
        <f t="shared" si="107"/>
        <v>0</v>
      </c>
      <c r="BO130" s="37"/>
      <c r="BP130" s="37"/>
      <c r="BQ130" s="37"/>
      <c r="BR130" s="37"/>
      <c r="BS130" s="37"/>
      <c r="BT130" s="69">
        <f t="shared" si="108"/>
        <v>0</v>
      </c>
    </row>
    <row r="131" spans="1:72">
      <c r="A131" s="16" t="s">
        <v>37</v>
      </c>
      <c r="B131" s="4" t="s">
        <v>87</v>
      </c>
      <c r="C131" s="4" t="s">
        <v>322</v>
      </c>
      <c r="D131" s="4" t="s">
        <v>278</v>
      </c>
      <c r="E131" s="185">
        <f t="shared" si="98"/>
        <v>0.55000000000000004</v>
      </c>
      <c r="F131" s="259" t="s">
        <v>260</v>
      </c>
      <c r="G131" s="232" t="s">
        <v>511</v>
      </c>
      <c r="H131" s="60" t="s">
        <v>28</v>
      </c>
      <c r="I131" s="60">
        <v>3</v>
      </c>
      <c r="J131" s="37"/>
      <c r="K131" s="37"/>
      <c r="L131" s="37"/>
      <c r="M131" s="37"/>
      <c r="N131" s="38">
        <f t="shared" si="99"/>
        <v>0</v>
      </c>
      <c r="O131" s="37"/>
      <c r="P131" s="37"/>
      <c r="Q131" s="37"/>
      <c r="R131" s="37"/>
      <c r="S131" s="38">
        <f t="shared" si="109"/>
        <v>0</v>
      </c>
      <c r="T131" s="37"/>
      <c r="U131" s="37"/>
      <c r="V131" s="37"/>
      <c r="W131" s="37"/>
      <c r="X131" s="38">
        <f t="shared" si="100"/>
        <v>0</v>
      </c>
      <c r="Y131" s="37"/>
      <c r="Z131" s="37"/>
      <c r="AA131" s="37"/>
      <c r="AB131" s="37"/>
      <c r="AC131" s="38">
        <f t="shared" si="101"/>
        <v>0</v>
      </c>
      <c r="AD131" s="37"/>
      <c r="AE131" s="37"/>
      <c r="AF131" s="37"/>
      <c r="AG131" s="37"/>
      <c r="AH131" s="38">
        <f t="shared" si="102"/>
        <v>0</v>
      </c>
      <c r="AI131" s="37"/>
      <c r="AJ131" s="37"/>
      <c r="AK131" s="37"/>
      <c r="AL131" s="37"/>
      <c r="AM131" s="38">
        <f t="shared" si="103"/>
        <v>0</v>
      </c>
      <c r="AN131" s="37">
        <v>0</v>
      </c>
      <c r="AO131" s="37">
        <v>0</v>
      </c>
      <c r="AP131" s="37">
        <v>0</v>
      </c>
      <c r="AQ131" s="37">
        <v>0</v>
      </c>
      <c r="AR131" s="37">
        <v>0</v>
      </c>
      <c r="AS131" s="37">
        <v>0.55000000000000004</v>
      </c>
      <c r="AT131" s="38">
        <f t="shared" si="104"/>
        <v>0.55000000000000004</v>
      </c>
      <c r="AU131" s="37"/>
      <c r="AV131" s="37"/>
      <c r="AW131" s="37"/>
      <c r="AX131" s="37"/>
      <c r="AY131" s="37"/>
      <c r="AZ131" s="37"/>
      <c r="BA131" s="38">
        <f t="shared" si="105"/>
        <v>0</v>
      </c>
      <c r="BB131" s="37"/>
      <c r="BC131" s="37"/>
      <c r="BD131" s="37"/>
      <c r="BE131" s="37"/>
      <c r="BF131" s="37"/>
      <c r="BG131" s="37"/>
      <c r="BH131" s="38">
        <f t="shared" si="106"/>
        <v>0</v>
      </c>
      <c r="BI131" s="37"/>
      <c r="BJ131" s="37"/>
      <c r="BK131" s="37"/>
      <c r="BL131" s="37"/>
      <c r="BM131" s="37"/>
      <c r="BN131" s="69">
        <f t="shared" si="107"/>
        <v>0</v>
      </c>
      <c r="BO131" s="37"/>
      <c r="BP131" s="37"/>
      <c r="BQ131" s="37"/>
      <c r="BR131" s="37"/>
      <c r="BS131" s="37"/>
      <c r="BT131" s="69">
        <f t="shared" si="108"/>
        <v>0</v>
      </c>
    </row>
    <row r="132" spans="1:72">
      <c r="A132" s="20" t="s">
        <v>33</v>
      </c>
      <c r="B132" s="34" t="s">
        <v>88</v>
      </c>
      <c r="C132" s="13" t="s">
        <v>323</v>
      </c>
      <c r="D132" s="4" t="s">
        <v>278</v>
      </c>
      <c r="E132" s="185">
        <f t="shared" si="98"/>
        <v>0.11</v>
      </c>
      <c r="F132" s="259" t="s">
        <v>260</v>
      </c>
      <c r="G132" s="232" t="s">
        <v>511</v>
      </c>
      <c r="H132" s="60" t="s">
        <v>28</v>
      </c>
      <c r="I132" s="60">
        <v>3</v>
      </c>
      <c r="J132" s="37"/>
      <c r="K132" s="37"/>
      <c r="L132" s="37"/>
      <c r="M132" s="37"/>
      <c r="N132" s="38">
        <f t="shared" si="99"/>
        <v>0</v>
      </c>
      <c r="O132" s="37"/>
      <c r="P132" s="37"/>
      <c r="Q132" s="37"/>
      <c r="R132" s="37"/>
      <c r="S132" s="38">
        <f t="shared" si="109"/>
        <v>0</v>
      </c>
      <c r="T132" s="37"/>
      <c r="U132" s="37"/>
      <c r="V132" s="37"/>
      <c r="W132" s="37"/>
      <c r="X132" s="38">
        <f t="shared" si="100"/>
        <v>0</v>
      </c>
      <c r="Y132" s="37"/>
      <c r="Z132" s="37"/>
      <c r="AA132" s="37"/>
      <c r="AB132" s="37"/>
      <c r="AC132" s="38">
        <f t="shared" si="101"/>
        <v>0</v>
      </c>
      <c r="AD132" s="37"/>
      <c r="AE132" s="37"/>
      <c r="AF132" s="37"/>
      <c r="AG132" s="37"/>
      <c r="AH132" s="38">
        <f t="shared" si="102"/>
        <v>0</v>
      </c>
      <c r="AI132" s="37"/>
      <c r="AJ132" s="37"/>
      <c r="AK132" s="37"/>
      <c r="AL132" s="37"/>
      <c r="AM132" s="38">
        <f t="shared" si="103"/>
        <v>0</v>
      </c>
      <c r="AN132" s="37"/>
      <c r="AO132" s="37"/>
      <c r="AP132" s="37"/>
      <c r="AQ132" s="37"/>
      <c r="AR132" s="37"/>
      <c r="AS132" s="37"/>
      <c r="AT132" s="38">
        <f t="shared" si="104"/>
        <v>0</v>
      </c>
      <c r="AU132" s="37">
        <v>0</v>
      </c>
      <c r="AV132" s="37">
        <v>0</v>
      </c>
      <c r="AW132" s="37">
        <v>0</v>
      </c>
      <c r="AX132" s="37">
        <v>0</v>
      </c>
      <c r="AY132" s="37">
        <v>0</v>
      </c>
      <c r="AZ132" s="37">
        <v>0.11</v>
      </c>
      <c r="BA132" s="38">
        <f t="shared" si="105"/>
        <v>0.11</v>
      </c>
      <c r="BB132" s="37"/>
      <c r="BC132" s="37"/>
      <c r="BD132" s="37"/>
      <c r="BE132" s="37"/>
      <c r="BF132" s="37"/>
      <c r="BG132" s="37"/>
      <c r="BH132" s="38">
        <f t="shared" si="106"/>
        <v>0</v>
      </c>
      <c r="BI132" s="37"/>
      <c r="BJ132" s="37"/>
      <c r="BK132" s="37"/>
      <c r="BL132" s="37"/>
      <c r="BM132" s="37"/>
      <c r="BN132" s="69">
        <f t="shared" si="107"/>
        <v>0</v>
      </c>
      <c r="BO132" s="37"/>
      <c r="BP132" s="37"/>
      <c r="BQ132" s="37"/>
      <c r="BR132" s="37"/>
      <c r="BS132" s="37"/>
      <c r="BT132" s="69">
        <f t="shared" si="108"/>
        <v>0</v>
      </c>
    </row>
    <row r="133" spans="1:72" ht="13.5" customHeight="1">
      <c r="A133" s="20" t="s">
        <v>33</v>
      </c>
      <c r="B133" s="34" t="s">
        <v>89</v>
      </c>
      <c r="C133" s="13" t="s">
        <v>324</v>
      </c>
      <c r="D133" s="4" t="s">
        <v>278</v>
      </c>
      <c r="E133" s="185">
        <f t="shared" si="98"/>
        <v>1.9650000000000001</v>
      </c>
      <c r="F133" s="277" t="s">
        <v>260</v>
      </c>
      <c r="G133" s="257" t="s">
        <v>577</v>
      </c>
      <c r="H133" s="60" t="s">
        <v>28</v>
      </c>
      <c r="I133" s="60">
        <v>3</v>
      </c>
      <c r="J133" s="37"/>
      <c r="K133" s="37"/>
      <c r="L133" s="37"/>
      <c r="M133" s="37"/>
      <c r="N133" s="38">
        <f t="shared" si="99"/>
        <v>0</v>
      </c>
      <c r="O133" s="37"/>
      <c r="P133" s="37"/>
      <c r="Q133" s="37"/>
      <c r="R133" s="37"/>
      <c r="S133" s="38">
        <f t="shared" si="109"/>
        <v>0</v>
      </c>
      <c r="T133" s="37"/>
      <c r="U133" s="37"/>
      <c r="V133" s="37"/>
      <c r="W133" s="37"/>
      <c r="X133" s="38">
        <f t="shared" si="100"/>
        <v>0</v>
      </c>
      <c r="Y133" s="37"/>
      <c r="Z133" s="37"/>
      <c r="AA133" s="37"/>
      <c r="AB133" s="37"/>
      <c r="AC133" s="38">
        <f t="shared" si="101"/>
        <v>0</v>
      </c>
      <c r="AD133" s="37"/>
      <c r="AE133" s="37"/>
      <c r="AF133" s="37"/>
      <c r="AG133" s="37"/>
      <c r="AH133" s="38">
        <f t="shared" si="102"/>
        <v>0</v>
      </c>
      <c r="AI133" s="37"/>
      <c r="AJ133" s="37"/>
      <c r="AK133" s="37"/>
      <c r="AL133" s="37"/>
      <c r="AM133" s="38">
        <f t="shared" si="103"/>
        <v>0</v>
      </c>
      <c r="AN133" s="37"/>
      <c r="AO133" s="37"/>
      <c r="AP133" s="37"/>
      <c r="AQ133" s="37"/>
      <c r="AR133" s="37"/>
      <c r="AS133" s="37"/>
      <c r="AT133" s="38">
        <f t="shared" si="104"/>
        <v>0</v>
      </c>
      <c r="AU133" s="37"/>
      <c r="AV133" s="37"/>
      <c r="AW133" s="37"/>
      <c r="AX133" s="37"/>
      <c r="AY133" s="37"/>
      <c r="AZ133" s="37"/>
      <c r="BA133" s="38">
        <f t="shared" si="105"/>
        <v>0</v>
      </c>
      <c r="BB133" s="37">
        <v>0</v>
      </c>
      <c r="BC133" s="37">
        <v>0</v>
      </c>
      <c r="BD133" s="37">
        <v>0</v>
      </c>
      <c r="BE133" s="37">
        <v>0</v>
      </c>
      <c r="BF133" s="37">
        <v>0</v>
      </c>
      <c r="BG133" s="37">
        <v>1.9650000000000001</v>
      </c>
      <c r="BH133" s="38">
        <f t="shared" si="106"/>
        <v>1.9650000000000001</v>
      </c>
      <c r="BI133" s="37"/>
      <c r="BJ133" s="37"/>
      <c r="BK133" s="37"/>
      <c r="BL133" s="37"/>
      <c r="BM133" s="37"/>
      <c r="BN133" s="69">
        <f t="shared" si="107"/>
        <v>0</v>
      </c>
      <c r="BO133" s="37"/>
      <c r="BP133" s="37"/>
      <c r="BQ133" s="37"/>
      <c r="BR133" s="37"/>
      <c r="BS133" s="37"/>
      <c r="BT133" s="69">
        <f t="shared" si="108"/>
        <v>0</v>
      </c>
    </row>
    <row r="134" spans="1:72">
      <c r="A134" s="20" t="s">
        <v>35</v>
      </c>
      <c r="B134" s="34" t="s">
        <v>69</v>
      </c>
      <c r="C134" s="13" t="s">
        <v>325</v>
      </c>
      <c r="D134" s="4" t="s">
        <v>278</v>
      </c>
      <c r="E134" s="185">
        <f t="shared" si="98"/>
        <v>1.5249999999999999</v>
      </c>
      <c r="F134" s="259" t="s">
        <v>259</v>
      </c>
      <c r="G134" s="232" t="s">
        <v>512</v>
      </c>
      <c r="H134" s="60" t="s">
        <v>28</v>
      </c>
      <c r="I134" s="60">
        <v>3</v>
      </c>
      <c r="J134" s="37"/>
      <c r="K134" s="37"/>
      <c r="L134" s="37"/>
      <c r="M134" s="37"/>
      <c r="N134" s="38">
        <f t="shared" si="99"/>
        <v>0</v>
      </c>
      <c r="O134" s="37"/>
      <c r="P134" s="37"/>
      <c r="Q134" s="37"/>
      <c r="R134" s="37"/>
      <c r="S134" s="38">
        <f t="shared" si="109"/>
        <v>0</v>
      </c>
      <c r="T134" s="37"/>
      <c r="U134" s="37"/>
      <c r="V134" s="37"/>
      <c r="W134" s="37"/>
      <c r="X134" s="38">
        <f t="shared" si="100"/>
        <v>0</v>
      </c>
      <c r="Y134" s="37"/>
      <c r="Z134" s="37"/>
      <c r="AA134" s="37"/>
      <c r="AB134" s="37"/>
      <c r="AC134" s="38">
        <f t="shared" si="101"/>
        <v>0</v>
      </c>
      <c r="AD134" s="37"/>
      <c r="AE134" s="37"/>
      <c r="AF134" s="37"/>
      <c r="AG134" s="37"/>
      <c r="AH134" s="38">
        <f t="shared" si="102"/>
        <v>0</v>
      </c>
      <c r="AI134" s="37"/>
      <c r="AJ134" s="37"/>
      <c r="AK134" s="37"/>
      <c r="AL134" s="37"/>
      <c r="AM134" s="38">
        <f t="shared" si="103"/>
        <v>0</v>
      </c>
      <c r="AN134" s="37"/>
      <c r="AO134" s="37"/>
      <c r="AP134" s="37"/>
      <c r="AQ134" s="37"/>
      <c r="AR134" s="37"/>
      <c r="AS134" s="37"/>
      <c r="AT134" s="38">
        <f t="shared" si="104"/>
        <v>0</v>
      </c>
      <c r="AU134" s="37"/>
      <c r="AV134" s="37"/>
      <c r="AW134" s="37"/>
      <c r="AX134" s="37"/>
      <c r="AY134" s="37"/>
      <c r="AZ134" s="37"/>
      <c r="BA134" s="38">
        <f t="shared" si="105"/>
        <v>0</v>
      </c>
      <c r="BB134" s="37">
        <v>0</v>
      </c>
      <c r="BC134" s="37">
        <v>5.3999999999999999E-2</v>
      </c>
      <c r="BD134" s="37">
        <v>2E-3</v>
      </c>
      <c r="BE134" s="37">
        <v>2E-3</v>
      </c>
      <c r="BF134" s="37">
        <v>0.85</v>
      </c>
      <c r="BG134" s="37">
        <v>0.61699999999999999</v>
      </c>
      <c r="BH134" s="38">
        <f t="shared" si="106"/>
        <v>1.5249999999999999</v>
      </c>
      <c r="BI134" s="37"/>
      <c r="BJ134" s="37"/>
      <c r="BK134" s="37"/>
      <c r="BL134" s="37"/>
      <c r="BM134" s="37"/>
      <c r="BN134" s="69">
        <f t="shared" si="107"/>
        <v>0</v>
      </c>
      <c r="BO134" s="37"/>
      <c r="BP134" s="37"/>
      <c r="BQ134" s="37"/>
      <c r="BR134" s="37"/>
      <c r="BS134" s="37"/>
      <c r="BT134" s="69">
        <f t="shared" si="108"/>
        <v>0</v>
      </c>
    </row>
    <row r="135" spans="1:72">
      <c r="A135" s="20" t="s">
        <v>37</v>
      </c>
      <c r="B135" s="34" t="s">
        <v>90</v>
      </c>
      <c r="C135" s="13" t="s">
        <v>326</v>
      </c>
      <c r="D135" s="4" t="s">
        <v>278</v>
      </c>
      <c r="E135" s="185">
        <f t="shared" si="98"/>
        <v>0.59299999999999997</v>
      </c>
      <c r="F135" s="259" t="s">
        <v>260</v>
      </c>
      <c r="G135" s="232" t="s">
        <v>513</v>
      </c>
      <c r="H135" s="60" t="s">
        <v>28</v>
      </c>
      <c r="I135" s="60">
        <v>3</v>
      </c>
      <c r="J135" s="37"/>
      <c r="K135" s="37"/>
      <c r="L135" s="37"/>
      <c r="M135" s="37"/>
      <c r="N135" s="38">
        <f t="shared" si="99"/>
        <v>0</v>
      </c>
      <c r="O135" s="37"/>
      <c r="P135" s="37"/>
      <c r="Q135" s="37"/>
      <c r="R135" s="37"/>
      <c r="S135" s="38">
        <f t="shared" si="109"/>
        <v>0</v>
      </c>
      <c r="T135" s="37"/>
      <c r="U135" s="37"/>
      <c r="V135" s="37"/>
      <c r="W135" s="37"/>
      <c r="X135" s="38">
        <f t="shared" si="100"/>
        <v>0</v>
      </c>
      <c r="Y135" s="37"/>
      <c r="Z135" s="37"/>
      <c r="AA135" s="37"/>
      <c r="AB135" s="37"/>
      <c r="AC135" s="38">
        <f t="shared" si="101"/>
        <v>0</v>
      </c>
      <c r="AD135" s="37"/>
      <c r="AE135" s="37"/>
      <c r="AF135" s="37"/>
      <c r="AG135" s="37"/>
      <c r="AH135" s="38">
        <f t="shared" si="102"/>
        <v>0</v>
      </c>
      <c r="AI135" s="37"/>
      <c r="AJ135" s="37"/>
      <c r="AK135" s="37"/>
      <c r="AL135" s="37"/>
      <c r="AM135" s="38">
        <f t="shared" si="103"/>
        <v>0</v>
      </c>
      <c r="AN135" s="37"/>
      <c r="AO135" s="37"/>
      <c r="AP135" s="37"/>
      <c r="AQ135" s="37"/>
      <c r="AR135" s="37"/>
      <c r="AS135" s="37"/>
      <c r="AT135" s="38">
        <f t="shared" si="104"/>
        <v>0</v>
      </c>
      <c r="AU135" s="37"/>
      <c r="AV135" s="37"/>
      <c r="AW135" s="37"/>
      <c r="AX135" s="37"/>
      <c r="AY135" s="37"/>
      <c r="AZ135" s="37"/>
      <c r="BA135" s="38">
        <f t="shared" si="105"/>
        <v>0</v>
      </c>
      <c r="BB135" s="37">
        <v>0</v>
      </c>
      <c r="BC135" s="37">
        <v>1.6E-2</v>
      </c>
      <c r="BD135" s="37">
        <v>1E-3</v>
      </c>
      <c r="BE135" s="37">
        <v>1E-3</v>
      </c>
      <c r="BF135" s="37">
        <v>0.33600000000000002</v>
      </c>
      <c r="BG135" s="37">
        <v>0.23899999999999999</v>
      </c>
      <c r="BH135" s="38">
        <f t="shared" si="106"/>
        <v>0.59299999999999997</v>
      </c>
      <c r="BI135" s="37"/>
      <c r="BJ135" s="37"/>
      <c r="BK135" s="37"/>
      <c r="BL135" s="37"/>
      <c r="BM135" s="37"/>
      <c r="BN135" s="69">
        <f t="shared" si="107"/>
        <v>0</v>
      </c>
      <c r="BO135" s="37"/>
      <c r="BP135" s="37"/>
      <c r="BQ135" s="37"/>
      <c r="BR135" s="37"/>
      <c r="BS135" s="37"/>
      <c r="BT135" s="69">
        <f t="shared" si="108"/>
        <v>0</v>
      </c>
    </row>
    <row r="136" spans="1:72" ht="23.25">
      <c r="A136" s="20" t="s">
        <v>52</v>
      </c>
      <c r="B136" s="34" t="s">
        <v>91</v>
      </c>
      <c r="C136" s="13" t="s">
        <v>327</v>
      </c>
      <c r="D136" s="4" t="s">
        <v>278</v>
      </c>
      <c r="E136" s="185">
        <f t="shared" si="98"/>
        <v>0.73299999999999998</v>
      </c>
      <c r="F136" s="259" t="s">
        <v>260</v>
      </c>
      <c r="G136" s="232" t="s">
        <v>514</v>
      </c>
      <c r="H136" s="60" t="s">
        <v>28</v>
      </c>
      <c r="I136" s="60">
        <v>3</v>
      </c>
      <c r="J136" s="37"/>
      <c r="K136" s="37"/>
      <c r="L136" s="37"/>
      <c r="M136" s="37"/>
      <c r="N136" s="38">
        <f t="shared" si="99"/>
        <v>0</v>
      </c>
      <c r="O136" s="37"/>
      <c r="P136" s="37"/>
      <c r="Q136" s="37"/>
      <c r="R136" s="37"/>
      <c r="S136" s="38">
        <f t="shared" si="109"/>
        <v>0</v>
      </c>
      <c r="T136" s="37"/>
      <c r="U136" s="37"/>
      <c r="V136" s="37"/>
      <c r="W136" s="37"/>
      <c r="X136" s="38">
        <f t="shared" si="100"/>
        <v>0</v>
      </c>
      <c r="Y136" s="37"/>
      <c r="Z136" s="37"/>
      <c r="AA136" s="37"/>
      <c r="AB136" s="37"/>
      <c r="AC136" s="38">
        <f t="shared" si="101"/>
        <v>0</v>
      </c>
      <c r="AD136" s="37"/>
      <c r="AE136" s="37"/>
      <c r="AF136" s="37"/>
      <c r="AG136" s="37"/>
      <c r="AH136" s="38">
        <f t="shared" si="102"/>
        <v>0</v>
      </c>
      <c r="AI136" s="37"/>
      <c r="AJ136" s="37"/>
      <c r="AK136" s="37"/>
      <c r="AL136" s="37"/>
      <c r="AM136" s="38">
        <f t="shared" si="103"/>
        <v>0</v>
      </c>
      <c r="AN136" s="37"/>
      <c r="AO136" s="37"/>
      <c r="AP136" s="37"/>
      <c r="AQ136" s="37"/>
      <c r="AR136" s="37"/>
      <c r="AS136" s="37"/>
      <c r="AT136" s="38">
        <f t="shared" si="104"/>
        <v>0</v>
      </c>
      <c r="AU136" s="37"/>
      <c r="AV136" s="37"/>
      <c r="AW136" s="37"/>
      <c r="AX136" s="37"/>
      <c r="AY136" s="37"/>
      <c r="AZ136" s="37"/>
      <c r="BA136" s="38">
        <f t="shared" si="105"/>
        <v>0</v>
      </c>
      <c r="BB136" s="37"/>
      <c r="BC136" s="37"/>
      <c r="BD136" s="37"/>
      <c r="BE136" s="37"/>
      <c r="BF136" s="37"/>
      <c r="BG136" s="37"/>
      <c r="BH136" s="38">
        <f t="shared" si="106"/>
        <v>0</v>
      </c>
      <c r="BI136" s="37">
        <v>0</v>
      </c>
      <c r="BJ136" s="37">
        <v>0</v>
      </c>
      <c r="BK136" s="37">
        <v>0</v>
      </c>
      <c r="BL136" s="37">
        <v>0.73299999999999998</v>
      </c>
      <c r="BM136" s="37">
        <v>0</v>
      </c>
      <c r="BN136" s="69">
        <f t="shared" si="107"/>
        <v>0.73299999999999998</v>
      </c>
      <c r="BO136" s="37"/>
      <c r="BP136" s="37"/>
      <c r="BQ136" s="37"/>
      <c r="BR136" s="37"/>
      <c r="BS136" s="37"/>
      <c r="BT136" s="69">
        <f t="shared" si="108"/>
        <v>0</v>
      </c>
    </row>
    <row r="137" spans="1:72" ht="23.25">
      <c r="A137" s="20" t="s">
        <v>54</v>
      </c>
      <c r="B137" s="34" t="s">
        <v>92</v>
      </c>
      <c r="C137" s="13" t="s">
        <v>328</v>
      </c>
      <c r="D137" s="4" t="s">
        <v>278</v>
      </c>
      <c r="E137" s="185">
        <f t="shared" si="98"/>
        <v>0.75800000000000001</v>
      </c>
      <c r="F137" s="277" t="s">
        <v>259</v>
      </c>
      <c r="G137" s="257" t="s">
        <v>576</v>
      </c>
      <c r="H137" s="60" t="s">
        <v>28</v>
      </c>
      <c r="I137" s="60">
        <v>3</v>
      </c>
      <c r="J137" s="37"/>
      <c r="K137" s="37"/>
      <c r="L137" s="37"/>
      <c r="M137" s="37"/>
      <c r="N137" s="38">
        <f t="shared" si="99"/>
        <v>0</v>
      </c>
      <c r="O137" s="37"/>
      <c r="P137" s="37"/>
      <c r="Q137" s="37"/>
      <c r="R137" s="37"/>
      <c r="S137" s="38">
        <f t="shared" si="109"/>
        <v>0</v>
      </c>
      <c r="T137" s="37"/>
      <c r="U137" s="37"/>
      <c r="V137" s="37"/>
      <c r="W137" s="37"/>
      <c r="X137" s="38">
        <f t="shared" si="100"/>
        <v>0</v>
      </c>
      <c r="Y137" s="37"/>
      <c r="Z137" s="37"/>
      <c r="AA137" s="37"/>
      <c r="AB137" s="37"/>
      <c r="AC137" s="38">
        <f t="shared" si="101"/>
        <v>0</v>
      </c>
      <c r="AD137" s="37"/>
      <c r="AE137" s="37"/>
      <c r="AF137" s="37"/>
      <c r="AG137" s="37"/>
      <c r="AH137" s="38">
        <f t="shared" si="102"/>
        <v>0</v>
      </c>
      <c r="AI137" s="37"/>
      <c r="AJ137" s="37"/>
      <c r="AK137" s="37"/>
      <c r="AL137" s="37"/>
      <c r="AM137" s="38">
        <f t="shared" si="103"/>
        <v>0</v>
      </c>
      <c r="AN137" s="37"/>
      <c r="AO137" s="37"/>
      <c r="AP137" s="37"/>
      <c r="AQ137" s="37"/>
      <c r="AR137" s="37"/>
      <c r="AS137" s="37"/>
      <c r="AT137" s="38">
        <f t="shared" si="104"/>
        <v>0</v>
      </c>
      <c r="AU137" s="37"/>
      <c r="AV137" s="37"/>
      <c r="AW137" s="37"/>
      <c r="AX137" s="37"/>
      <c r="AY137" s="37"/>
      <c r="AZ137" s="37"/>
      <c r="BA137" s="38">
        <f t="shared" si="105"/>
        <v>0</v>
      </c>
      <c r="BB137" s="37"/>
      <c r="BC137" s="37"/>
      <c r="BD137" s="37"/>
      <c r="BE137" s="37"/>
      <c r="BF137" s="37"/>
      <c r="BG137" s="37"/>
      <c r="BH137" s="38">
        <f t="shared" si="106"/>
        <v>0</v>
      </c>
      <c r="BI137" s="37">
        <v>0.75800000000000001</v>
      </c>
      <c r="BJ137" s="37">
        <v>0</v>
      </c>
      <c r="BK137" s="37">
        <v>0</v>
      </c>
      <c r="BL137" s="37">
        <v>0</v>
      </c>
      <c r="BM137" s="37">
        <v>0</v>
      </c>
      <c r="BN137" s="69">
        <f t="shared" si="107"/>
        <v>0.75800000000000001</v>
      </c>
      <c r="BO137" s="37"/>
      <c r="BP137" s="37"/>
      <c r="BQ137" s="37"/>
      <c r="BR137" s="37"/>
      <c r="BS137" s="37"/>
      <c r="BT137" s="69">
        <f t="shared" si="108"/>
        <v>0</v>
      </c>
    </row>
    <row r="138" spans="1:72" ht="23.25">
      <c r="A138" s="20" t="s">
        <v>56</v>
      </c>
      <c r="B138" s="34" t="s">
        <v>93</v>
      </c>
      <c r="C138" s="13" t="s">
        <v>329</v>
      </c>
      <c r="D138" s="13" t="s">
        <v>341</v>
      </c>
      <c r="E138" s="185">
        <f t="shared" si="98"/>
        <v>1.5629999999999999</v>
      </c>
      <c r="F138" s="259" t="s">
        <v>260</v>
      </c>
      <c r="G138" s="232" t="s">
        <v>515</v>
      </c>
      <c r="H138" s="60" t="s">
        <v>28</v>
      </c>
      <c r="I138" s="60">
        <v>3</v>
      </c>
      <c r="J138" s="37"/>
      <c r="K138" s="37"/>
      <c r="L138" s="37"/>
      <c r="M138" s="37"/>
      <c r="N138" s="38">
        <f t="shared" si="99"/>
        <v>0</v>
      </c>
      <c r="O138" s="37"/>
      <c r="P138" s="37"/>
      <c r="Q138" s="37"/>
      <c r="R138" s="37"/>
      <c r="S138" s="38">
        <f t="shared" si="109"/>
        <v>0</v>
      </c>
      <c r="T138" s="37"/>
      <c r="U138" s="37"/>
      <c r="V138" s="37"/>
      <c r="W138" s="37"/>
      <c r="X138" s="38">
        <f t="shared" si="100"/>
        <v>0</v>
      </c>
      <c r="Y138" s="37"/>
      <c r="Z138" s="37"/>
      <c r="AA138" s="37"/>
      <c r="AB138" s="37"/>
      <c r="AC138" s="38">
        <f t="shared" si="101"/>
        <v>0</v>
      </c>
      <c r="AD138" s="37"/>
      <c r="AE138" s="37"/>
      <c r="AF138" s="37"/>
      <c r="AG138" s="37"/>
      <c r="AH138" s="38">
        <f t="shared" si="102"/>
        <v>0</v>
      </c>
      <c r="AI138" s="37"/>
      <c r="AJ138" s="37"/>
      <c r="AK138" s="37"/>
      <c r="AL138" s="37"/>
      <c r="AM138" s="38">
        <f t="shared" si="103"/>
        <v>0</v>
      </c>
      <c r="AN138" s="37"/>
      <c r="AO138" s="37"/>
      <c r="AP138" s="37"/>
      <c r="AQ138" s="37"/>
      <c r="AR138" s="37"/>
      <c r="AS138" s="37"/>
      <c r="AT138" s="38">
        <f t="shared" si="104"/>
        <v>0</v>
      </c>
      <c r="AU138" s="37"/>
      <c r="AV138" s="37"/>
      <c r="AW138" s="37"/>
      <c r="AX138" s="37"/>
      <c r="AY138" s="37"/>
      <c r="AZ138" s="37"/>
      <c r="BA138" s="38">
        <f t="shared" si="105"/>
        <v>0</v>
      </c>
      <c r="BB138" s="37"/>
      <c r="BC138" s="37"/>
      <c r="BD138" s="37"/>
      <c r="BE138" s="37"/>
      <c r="BF138" s="37"/>
      <c r="BG138" s="37"/>
      <c r="BH138" s="38">
        <f t="shared" si="106"/>
        <v>0</v>
      </c>
      <c r="BI138" s="37">
        <v>2.3E-2</v>
      </c>
      <c r="BJ138" s="37">
        <v>0</v>
      </c>
      <c r="BK138" s="37">
        <v>-3.4000000000000002E-2</v>
      </c>
      <c r="BL138" s="37">
        <v>0.69099999999999995</v>
      </c>
      <c r="BM138" s="37">
        <v>0.88300000000000001</v>
      </c>
      <c r="BN138" s="69">
        <f t="shared" si="107"/>
        <v>1.5629999999999999</v>
      </c>
      <c r="BO138" s="37"/>
      <c r="BP138" s="37"/>
      <c r="BQ138" s="37"/>
      <c r="BR138" s="37"/>
      <c r="BS138" s="37"/>
      <c r="BT138" s="69">
        <f t="shared" si="108"/>
        <v>0</v>
      </c>
    </row>
    <row r="139" spans="1:72" ht="14.75" customHeight="1">
      <c r="A139" s="20" t="s">
        <v>58</v>
      </c>
      <c r="B139" s="34" t="s">
        <v>94</v>
      </c>
      <c r="C139" s="13" t="s">
        <v>330</v>
      </c>
      <c r="D139" s="4" t="s">
        <v>255</v>
      </c>
      <c r="E139" s="185">
        <f t="shared" si="98"/>
        <v>-2.4220000000000002</v>
      </c>
      <c r="F139" s="259" t="s">
        <v>261</v>
      </c>
      <c r="G139" s="233" t="s">
        <v>552</v>
      </c>
      <c r="H139" s="60" t="s">
        <v>28</v>
      </c>
      <c r="I139" s="60">
        <v>3</v>
      </c>
      <c r="J139" s="37"/>
      <c r="K139" s="37"/>
      <c r="L139" s="37"/>
      <c r="M139" s="37"/>
      <c r="N139" s="38">
        <f t="shared" si="99"/>
        <v>0</v>
      </c>
      <c r="O139" s="37"/>
      <c r="P139" s="37"/>
      <c r="Q139" s="37"/>
      <c r="R139" s="37"/>
      <c r="S139" s="38">
        <f t="shared" si="109"/>
        <v>0</v>
      </c>
      <c r="T139" s="37"/>
      <c r="U139" s="37"/>
      <c r="V139" s="37"/>
      <c r="W139" s="37"/>
      <c r="X139" s="38">
        <f t="shared" si="100"/>
        <v>0</v>
      </c>
      <c r="Y139" s="37"/>
      <c r="Z139" s="37"/>
      <c r="AA139" s="37"/>
      <c r="AB139" s="37"/>
      <c r="AC139" s="38">
        <f t="shared" si="101"/>
        <v>0</v>
      </c>
      <c r="AD139" s="37"/>
      <c r="AE139" s="37"/>
      <c r="AF139" s="37"/>
      <c r="AG139" s="37"/>
      <c r="AH139" s="38">
        <f t="shared" si="102"/>
        <v>0</v>
      </c>
      <c r="AI139" s="37"/>
      <c r="AJ139" s="37"/>
      <c r="AK139" s="37"/>
      <c r="AL139" s="37"/>
      <c r="AM139" s="38">
        <f t="shared" si="103"/>
        <v>0</v>
      </c>
      <c r="AN139" s="37"/>
      <c r="AO139" s="37"/>
      <c r="AP139" s="37"/>
      <c r="AQ139" s="37"/>
      <c r="AR139" s="37"/>
      <c r="AS139" s="37"/>
      <c r="AT139" s="38">
        <f t="shared" si="104"/>
        <v>0</v>
      </c>
      <c r="AU139" s="37"/>
      <c r="AV139" s="37"/>
      <c r="AW139" s="37"/>
      <c r="AX139" s="37"/>
      <c r="AY139" s="37"/>
      <c r="AZ139" s="37"/>
      <c r="BA139" s="38">
        <f t="shared" si="105"/>
        <v>0</v>
      </c>
      <c r="BB139" s="37"/>
      <c r="BC139" s="37"/>
      <c r="BD139" s="37"/>
      <c r="BE139" s="37"/>
      <c r="BF139" s="37"/>
      <c r="BG139" s="37"/>
      <c r="BH139" s="38">
        <f t="shared" si="106"/>
        <v>0</v>
      </c>
      <c r="BI139" s="37">
        <v>-0.19700000000000001</v>
      </c>
      <c r="BJ139" s="37">
        <v>-2.5999999999999999E-2</v>
      </c>
      <c r="BK139" s="37">
        <v>0</v>
      </c>
      <c r="BL139" s="37">
        <v>-0.312</v>
      </c>
      <c r="BM139" s="37">
        <v>-1.887</v>
      </c>
      <c r="BN139" s="69">
        <f t="shared" si="107"/>
        <v>-2.4220000000000002</v>
      </c>
      <c r="BO139" s="37"/>
      <c r="BP139" s="37"/>
      <c r="BQ139" s="37"/>
      <c r="BR139" s="37"/>
      <c r="BS139" s="37"/>
      <c r="BT139" s="69">
        <f t="shared" si="108"/>
        <v>0</v>
      </c>
    </row>
    <row r="140" spans="1:72">
      <c r="A140" s="60"/>
      <c r="B140" s="65" t="s">
        <v>40</v>
      </c>
      <c r="C140" s="65"/>
      <c r="D140" s="65"/>
      <c r="E140" s="65"/>
      <c r="F140" s="185">
        <f>SUMIF(F125:F139, "=Yes", E125:E139)</f>
        <v>5.6670000000000007</v>
      </c>
      <c r="G140" s="60"/>
      <c r="H140" s="60" t="s">
        <v>28</v>
      </c>
      <c r="I140" s="60">
        <v>3</v>
      </c>
      <c r="J140" s="63">
        <f>SUM(J125:J139)</f>
        <v>0</v>
      </c>
      <c r="K140" s="63">
        <f t="shared" ref="K140:BM140" si="110">SUM(K125:K139)</f>
        <v>0</v>
      </c>
      <c r="L140" s="63">
        <f t="shared" si="110"/>
        <v>0</v>
      </c>
      <c r="M140" s="63">
        <f t="shared" si="110"/>
        <v>0</v>
      </c>
      <c r="N140" s="63">
        <f t="shared" si="110"/>
        <v>0</v>
      </c>
      <c r="O140" s="63">
        <f t="shared" si="110"/>
        <v>-0.25900000000000001</v>
      </c>
      <c r="P140" s="63">
        <f t="shared" si="110"/>
        <v>-2.1000000000000001E-2</v>
      </c>
      <c r="Q140" s="63">
        <f t="shared" si="110"/>
        <v>-1.6060000000000001</v>
      </c>
      <c r="R140" s="63">
        <f t="shared" si="110"/>
        <v>-0.29199999999999998</v>
      </c>
      <c r="S140" s="63">
        <f t="shared" si="110"/>
        <v>-2.1779999999999999</v>
      </c>
      <c r="T140" s="63">
        <f t="shared" si="110"/>
        <v>0</v>
      </c>
      <c r="U140" s="63">
        <f t="shared" si="110"/>
        <v>0</v>
      </c>
      <c r="V140" s="63">
        <f t="shared" si="110"/>
        <v>0.36799999999999999</v>
      </c>
      <c r="W140" s="63">
        <f t="shared" si="110"/>
        <v>5.3999999999999999E-2</v>
      </c>
      <c r="X140" s="63">
        <f t="shared" si="110"/>
        <v>0.42199999999999999</v>
      </c>
      <c r="Y140" s="63">
        <f t="shared" si="110"/>
        <v>0</v>
      </c>
      <c r="Z140" s="63">
        <f t="shared" si="110"/>
        <v>0</v>
      </c>
      <c r="AA140" s="63">
        <f t="shared" si="110"/>
        <v>0</v>
      </c>
      <c r="AB140" s="63">
        <f t="shared" si="110"/>
        <v>0</v>
      </c>
      <c r="AC140" s="63">
        <f t="shared" si="110"/>
        <v>0</v>
      </c>
      <c r="AD140" s="63">
        <f t="shared" si="110"/>
        <v>-1.0609999999999999</v>
      </c>
      <c r="AE140" s="63">
        <f t="shared" si="110"/>
        <v>-0.13999999999999999</v>
      </c>
      <c r="AF140" s="63">
        <f t="shared" si="110"/>
        <v>-1.4630000000000001</v>
      </c>
      <c r="AG140" s="63">
        <f t="shared" si="110"/>
        <v>-10.087</v>
      </c>
      <c r="AH140" s="63">
        <f t="shared" si="110"/>
        <v>-12.750999999999999</v>
      </c>
      <c r="AI140" s="63">
        <f t="shared" si="110"/>
        <v>2.7E-2</v>
      </c>
      <c r="AJ140" s="63">
        <f t="shared" si="110"/>
        <v>0</v>
      </c>
      <c r="AK140" s="63">
        <f t="shared" si="110"/>
        <v>0.26</v>
      </c>
      <c r="AL140" s="63">
        <f t="shared" si="110"/>
        <v>0.27800000000000002</v>
      </c>
      <c r="AM140" s="63">
        <f t="shared" si="110"/>
        <v>0.56500000000000006</v>
      </c>
      <c r="AN140" s="63">
        <f t="shared" si="110"/>
        <v>0</v>
      </c>
      <c r="AO140" s="63">
        <f t="shared" si="110"/>
        <v>2.7070000000000003</v>
      </c>
      <c r="AP140" s="63">
        <f t="shared" si="110"/>
        <v>-3.5000000000000003E-2</v>
      </c>
      <c r="AQ140" s="63">
        <f t="shared" si="110"/>
        <v>0</v>
      </c>
      <c r="AR140" s="63">
        <f t="shared" si="110"/>
        <v>-0.438</v>
      </c>
      <c r="AS140" s="63">
        <f t="shared" si="110"/>
        <v>-2.0339999999999998</v>
      </c>
      <c r="AT140" s="63">
        <f t="shared" si="110"/>
        <v>0.19999999999999996</v>
      </c>
      <c r="AU140" s="63">
        <f t="shared" si="110"/>
        <v>0</v>
      </c>
      <c r="AV140" s="63">
        <f t="shared" si="110"/>
        <v>0</v>
      </c>
      <c r="AW140" s="63">
        <f t="shared" si="110"/>
        <v>0</v>
      </c>
      <c r="AX140" s="63">
        <f t="shared" si="110"/>
        <v>0</v>
      </c>
      <c r="AY140" s="63">
        <f t="shared" si="110"/>
        <v>0</v>
      </c>
      <c r="AZ140" s="63">
        <f t="shared" si="110"/>
        <v>0.11</v>
      </c>
      <c r="BA140" s="63">
        <f t="shared" si="110"/>
        <v>0.11</v>
      </c>
      <c r="BB140" s="63">
        <f t="shared" si="110"/>
        <v>0</v>
      </c>
      <c r="BC140" s="63">
        <f t="shared" si="110"/>
        <v>7.0000000000000007E-2</v>
      </c>
      <c r="BD140" s="63">
        <f t="shared" si="110"/>
        <v>3.0000000000000001E-3</v>
      </c>
      <c r="BE140" s="63">
        <f t="shared" si="110"/>
        <v>3.0000000000000001E-3</v>
      </c>
      <c r="BF140" s="63">
        <f t="shared" si="110"/>
        <v>1.1859999999999999</v>
      </c>
      <c r="BG140" s="63">
        <f t="shared" si="110"/>
        <v>2.8209999999999997</v>
      </c>
      <c r="BH140" s="63">
        <f t="shared" si="110"/>
        <v>4.0830000000000002</v>
      </c>
      <c r="BI140" s="63">
        <f t="shared" si="110"/>
        <v>0.58400000000000007</v>
      </c>
      <c r="BJ140" s="63">
        <f t="shared" si="110"/>
        <v>-2.5999999999999999E-2</v>
      </c>
      <c r="BK140" s="63">
        <f t="shared" si="110"/>
        <v>-3.4000000000000002E-2</v>
      </c>
      <c r="BL140" s="63">
        <f t="shared" si="110"/>
        <v>1.1119999999999999</v>
      </c>
      <c r="BM140" s="63">
        <f t="shared" si="110"/>
        <v>-1.004</v>
      </c>
      <c r="BN140" s="70">
        <f>SUM(BN125:BN139)</f>
        <v>0.63200000000000012</v>
      </c>
      <c r="BO140" s="63">
        <f t="shared" ref="BO140:BS140" si="111">SUM(BO125:BO139)</f>
        <v>0</v>
      </c>
      <c r="BP140" s="63">
        <f t="shared" si="111"/>
        <v>0</v>
      </c>
      <c r="BQ140" s="63">
        <f t="shared" si="111"/>
        <v>0</v>
      </c>
      <c r="BR140" s="63">
        <f t="shared" si="111"/>
        <v>0</v>
      </c>
      <c r="BS140" s="63">
        <f t="shared" si="111"/>
        <v>0</v>
      </c>
      <c r="BT140" s="70">
        <f>SUM(BT125:BT139)</f>
        <v>0</v>
      </c>
    </row>
    <row r="142" spans="1:72" s="267" customFormat="1" ht="13.5" customHeight="1">
      <c r="A142" s="209"/>
      <c r="B142" s="209" t="s">
        <v>553</v>
      </c>
      <c r="C142" s="276" t="s">
        <v>208</v>
      </c>
      <c r="D142" s="209"/>
      <c r="E142" s="209"/>
      <c r="F142" s="275">
        <f>SUMIF(J123:BT123, "&lt;&gt;Total", J142:BT142)</f>
        <v>2.613</v>
      </c>
      <c r="G142" s="209"/>
      <c r="H142" s="209"/>
      <c r="I142" s="209"/>
      <c r="J142" s="274">
        <f t="shared" ref="J142:AO142" si="112">IF(J$1&lt;"2020-21",SUMIF($F$125:$F$139,"=Yes",J$125:J$139), (SUMIF($F$125:$F$139,"=No",J$125:J$139)*(-1)))</f>
        <v>0</v>
      </c>
      <c r="K142" s="274">
        <f t="shared" si="112"/>
        <v>0</v>
      </c>
      <c r="L142" s="274">
        <f t="shared" si="112"/>
        <v>0</v>
      </c>
      <c r="M142" s="274">
        <f t="shared" si="112"/>
        <v>0</v>
      </c>
      <c r="N142" s="274">
        <f t="shared" si="112"/>
        <v>0</v>
      </c>
      <c r="O142" s="274">
        <f t="shared" si="112"/>
        <v>0</v>
      </c>
      <c r="P142" s="274">
        <f t="shared" si="112"/>
        <v>0</v>
      </c>
      <c r="Q142" s="274">
        <f t="shared" si="112"/>
        <v>0</v>
      </c>
      <c r="R142" s="274">
        <f t="shared" si="112"/>
        <v>0</v>
      </c>
      <c r="S142" s="274">
        <f t="shared" si="112"/>
        <v>0</v>
      </c>
      <c r="T142" s="274">
        <f t="shared" si="112"/>
        <v>0</v>
      </c>
      <c r="U142" s="274">
        <f t="shared" si="112"/>
        <v>0</v>
      </c>
      <c r="V142" s="274">
        <f t="shared" si="112"/>
        <v>0.36799999999999999</v>
      </c>
      <c r="W142" s="274">
        <f t="shared" si="112"/>
        <v>5.3999999999999999E-2</v>
      </c>
      <c r="X142" s="274">
        <f t="shared" si="112"/>
        <v>0.42199999999999999</v>
      </c>
      <c r="Y142" s="274">
        <f t="shared" si="112"/>
        <v>0</v>
      </c>
      <c r="Z142" s="274">
        <f t="shared" si="112"/>
        <v>0</v>
      </c>
      <c r="AA142" s="274">
        <f t="shared" si="112"/>
        <v>0</v>
      </c>
      <c r="AB142" s="274">
        <f t="shared" si="112"/>
        <v>0</v>
      </c>
      <c r="AC142" s="274">
        <f t="shared" si="112"/>
        <v>0</v>
      </c>
      <c r="AD142" s="274">
        <f t="shared" si="112"/>
        <v>0</v>
      </c>
      <c r="AE142" s="274">
        <f t="shared" si="112"/>
        <v>0</v>
      </c>
      <c r="AF142" s="274">
        <f t="shared" si="112"/>
        <v>0</v>
      </c>
      <c r="AG142" s="274">
        <f t="shared" si="112"/>
        <v>0</v>
      </c>
      <c r="AH142" s="274">
        <f t="shared" si="112"/>
        <v>0</v>
      </c>
      <c r="AI142" s="274">
        <f t="shared" si="112"/>
        <v>0</v>
      </c>
      <c r="AJ142" s="274">
        <f t="shared" si="112"/>
        <v>0</v>
      </c>
      <c r="AK142" s="274">
        <f t="shared" si="112"/>
        <v>0</v>
      </c>
      <c r="AL142" s="274">
        <f t="shared" si="112"/>
        <v>0</v>
      </c>
      <c r="AM142" s="274">
        <f t="shared" si="112"/>
        <v>0</v>
      </c>
      <c r="AN142" s="274">
        <f t="shared" si="112"/>
        <v>0</v>
      </c>
      <c r="AO142" s="274">
        <f t="shared" si="112"/>
        <v>2.9620000000000002</v>
      </c>
      <c r="AP142" s="274">
        <f t="shared" ref="AP142:BT142" si="113">IF(AP$1&lt;"2020-21",SUMIF($F$125:$F$139,"=Yes",AP$125:AP$139), (SUMIF($F$125:$F$139,"=No",AP$125:AP$139)*(-1)))</f>
        <v>0</v>
      </c>
      <c r="AQ142" s="274">
        <f t="shared" si="113"/>
        <v>0</v>
      </c>
      <c r="AR142" s="274">
        <f t="shared" si="113"/>
        <v>0</v>
      </c>
      <c r="AS142" s="274">
        <f t="shared" si="113"/>
        <v>0</v>
      </c>
      <c r="AT142" s="274">
        <f t="shared" si="113"/>
        <v>2.9620000000000002</v>
      </c>
      <c r="AU142" s="274">
        <f t="shared" si="113"/>
        <v>0</v>
      </c>
      <c r="AV142" s="274">
        <f t="shared" si="113"/>
        <v>0</v>
      </c>
      <c r="AW142" s="274">
        <f t="shared" si="113"/>
        <v>0</v>
      </c>
      <c r="AX142" s="274">
        <f t="shared" si="113"/>
        <v>0</v>
      </c>
      <c r="AY142" s="274">
        <f t="shared" si="113"/>
        <v>0</v>
      </c>
      <c r="AZ142" s="274">
        <f t="shared" si="113"/>
        <v>0</v>
      </c>
      <c r="BA142" s="274">
        <f t="shared" si="113"/>
        <v>0</v>
      </c>
      <c r="BB142" s="274">
        <f t="shared" si="113"/>
        <v>0</v>
      </c>
      <c r="BC142" s="274">
        <f t="shared" si="113"/>
        <v>5.3999999999999999E-2</v>
      </c>
      <c r="BD142" s="274">
        <f t="shared" si="113"/>
        <v>2E-3</v>
      </c>
      <c r="BE142" s="274">
        <f t="shared" si="113"/>
        <v>2E-3</v>
      </c>
      <c r="BF142" s="274">
        <f t="shared" si="113"/>
        <v>0.85</v>
      </c>
      <c r="BG142" s="274">
        <f t="shared" si="113"/>
        <v>0.61699999999999999</v>
      </c>
      <c r="BH142" s="274">
        <f t="shared" si="113"/>
        <v>1.5249999999999999</v>
      </c>
      <c r="BI142" s="274">
        <f t="shared" si="113"/>
        <v>-2.3E-2</v>
      </c>
      <c r="BJ142" s="274">
        <f t="shared" si="113"/>
        <v>0</v>
      </c>
      <c r="BK142" s="274">
        <f t="shared" si="113"/>
        <v>3.4000000000000002E-2</v>
      </c>
      <c r="BL142" s="274">
        <f t="shared" si="113"/>
        <v>-1.4239999999999999</v>
      </c>
      <c r="BM142" s="274">
        <f t="shared" si="113"/>
        <v>-0.88300000000000001</v>
      </c>
      <c r="BN142" s="274">
        <f t="shared" si="113"/>
        <v>-2.2959999999999998</v>
      </c>
      <c r="BO142" s="274">
        <f t="shared" si="113"/>
        <v>0</v>
      </c>
      <c r="BP142" s="274">
        <f t="shared" si="113"/>
        <v>0</v>
      </c>
      <c r="BQ142" s="274">
        <f t="shared" si="113"/>
        <v>0</v>
      </c>
      <c r="BR142" s="274">
        <f t="shared" si="113"/>
        <v>0</v>
      </c>
      <c r="BS142" s="274">
        <f t="shared" si="113"/>
        <v>0</v>
      </c>
      <c r="BT142" s="274">
        <f t="shared" si="113"/>
        <v>0</v>
      </c>
    </row>
    <row r="143" spans="1:72" s="267" customFormat="1" ht="13.5" customHeight="1">
      <c r="J143" s="268"/>
      <c r="K143" s="268"/>
      <c r="L143" s="268"/>
      <c r="M143" s="268"/>
      <c r="N143" s="268"/>
      <c r="O143" s="268"/>
      <c r="P143" s="268"/>
      <c r="Q143" s="268"/>
      <c r="R143" s="268"/>
      <c r="S143" s="268"/>
      <c r="T143" s="268"/>
      <c r="U143" s="268"/>
      <c r="V143" s="268"/>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c r="AX143" s="268"/>
      <c r="AY143" s="268"/>
      <c r="AZ143" s="268"/>
      <c r="BA143" s="268"/>
      <c r="BB143" s="268"/>
      <c r="BC143" s="268"/>
      <c r="BD143" s="268"/>
      <c r="BE143" s="268"/>
      <c r="BF143" s="268"/>
      <c r="BG143" s="268"/>
      <c r="BH143" s="268"/>
      <c r="BI143" s="268"/>
      <c r="BJ143" s="268"/>
      <c r="BK143" s="268"/>
      <c r="BL143" s="268"/>
      <c r="BM143" s="268"/>
      <c r="BN143" s="268"/>
      <c r="BO143" s="268"/>
      <c r="BP143" s="268"/>
      <c r="BQ143" s="268"/>
      <c r="BR143" s="268"/>
      <c r="BS143" s="268"/>
      <c r="BT143" s="268"/>
    </row>
    <row r="144" spans="1:72" ht="13.9">
      <c r="A144" s="33" t="s">
        <v>95</v>
      </c>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row>
    <row r="145" spans="1:72">
      <c r="A145" s="47"/>
      <c r="B145" s="47"/>
      <c r="C145" s="47"/>
      <c r="D145" s="47"/>
      <c r="E145" s="47"/>
      <c r="F145" s="47"/>
      <c r="G145" s="47"/>
      <c r="H145" s="47"/>
      <c r="I145" s="47"/>
      <c r="J145" s="299" t="s">
        <v>1</v>
      </c>
      <c r="K145" s="299"/>
      <c r="L145" s="299"/>
      <c r="M145" s="299"/>
      <c r="N145" s="299"/>
      <c r="O145" s="299" t="s">
        <v>2</v>
      </c>
      <c r="P145" s="299"/>
      <c r="Q145" s="299"/>
      <c r="R145" s="299"/>
      <c r="S145" s="299"/>
      <c r="T145" s="299" t="s">
        <v>3</v>
      </c>
      <c r="U145" s="299"/>
      <c r="V145" s="299"/>
      <c r="W145" s="299"/>
      <c r="X145" s="299"/>
      <c r="Y145" s="299" t="s">
        <v>4</v>
      </c>
      <c r="Z145" s="299"/>
      <c r="AA145" s="299"/>
      <c r="AB145" s="299"/>
      <c r="AC145" s="299"/>
      <c r="AD145" s="299" t="s">
        <v>5</v>
      </c>
      <c r="AE145" s="299"/>
      <c r="AF145" s="299"/>
      <c r="AG145" s="299"/>
      <c r="AH145" s="299"/>
      <c r="AI145" s="299" t="s">
        <v>6</v>
      </c>
      <c r="AJ145" s="299"/>
      <c r="AK145" s="299"/>
      <c r="AL145" s="299"/>
      <c r="AM145" s="299"/>
      <c r="AN145" s="291" t="s">
        <v>7</v>
      </c>
      <c r="AO145" s="291"/>
      <c r="AP145" s="291"/>
      <c r="AQ145" s="291"/>
      <c r="AR145" s="291"/>
      <c r="AS145" s="291"/>
      <c r="AT145" s="291"/>
      <c r="AU145" s="291" t="s">
        <v>8</v>
      </c>
      <c r="AV145" s="291"/>
      <c r="AW145" s="291"/>
      <c r="AX145" s="291"/>
      <c r="AY145" s="291"/>
      <c r="AZ145" s="291"/>
      <c r="BA145" s="291"/>
      <c r="BB145" s="291" t="s">
        <v>9</v>
      </c>
      <c r="BC145" s="291"/>
      <c r="BD145" s="291"/>
      <c r="BE145" s="291"/>
      <c r="BF145" s="291"/>
      <c r="BG145" s="291"/>
      <c r="BH145" s="291"/>
      <c r="BI145" s="291" t="s">
        <v>10</v>
      </c>
      <c r="BJ145" s="291"/>
      <c r="BK145" s="291"/>
      <c r="BL145" s="291"/>
      <c r="BM145" s="291"/>
      <c r="BN145" s="291"/>
      <c r="BO145" s="291" t="s">
        <v>581</v>
      </c>
      <c r="BP145" s="291"/>
      <c r="BQ145" s="291"/>
      <c r="BR145" s="291"/>
      <c r="BS145" s="291"/>
      <c r="BT145" s="291"/>
    </row>
    <row r="146" spans="1:72" ht="14.75" customHeight="1">
      <c r="A146" s="47"/>
      <c r="B146" s="47"/>
      <c r="C146" s="47"/>
      <c r="D146" s="47"/>
      <c r="E146" s="47"/>
      <c r="F146" s="47"/>
      <c r="G146" s="47"/>
      <c r="H146" s="47"/>
      <c r="I146" s="47"/>
      <c r="J146" s="49"/>
      <c r="K146" s="50"/>
      <c r="L146" s="50"/>
      <c r="M146" s="50"/>
      <c r="N146" s="50"/>
      <c r="O146" s="51"/>
      <c r="P146" s="50"/>
      <c r="Q146" s="50"/>
      <c r="R146" s="50"/>
      <c r="S146" s="50"/>
      <c r="T146" s="51"/>
      <c r="U146" s="50"/>
      <c r="V146" s="50"/>
      <c r="W146" s="50"/>
      <c r="X146" s="50"/>
      <c r="Y146" s="51"/>
      <c r="Z146" s="50"/>
      <c r="AA146" s="50"/>
      <c r="AB146" s="50"/>
      <c r="AC146" s="50"/>
      <c r="AD146" s="51"/>
      <c r="AE146" s="50"/>
      <c r="AF146" s="50"/>
      <c r="AG146" s="50"/>
      <c r="AH146" s="50"/>
      <c r="AI146" s="51"/>
      <c r="AJ146" s="50"/>
      <c r="AK146" s="50"/>
      <c r="AL146" s="50"/>
      <c r="AM146" s="52"/>
      <c r="AN146" s="297" t="s">
        <v>11</v>
      </c>
      <c r="AO146" s="298"/>
      <c r="AP146" s="292" t="s">
        <v>12</v>
      </c>
      <c r="AQ146" s="292"/>
      <c r="AR146" s="292"/>
      <c r="AS146" s="292"/>
      <c r="AT146" s="247" t="s">
        <v>13</v>
      </c>
      <c r="AU146" s="292" t="s">
        <v>11</v>
      </c>
      <c r="AV146" s="292"/>
      <c r="AW146" s="292" t="s">
        <v>12</v>
      </c>
      <c r="AX146" s="292"/>
      <c r="AY146" s="292"/>
      <c r="AZ146" s="292"/>
      <c r="BA146" s="247" t="s">
        <v>13</v>
      </c>
      <c r="BB146" s="292" t="s">
        <v>11</v>
      </c>
      <c r="BC146" s="292"/>
      <c r="BD146" s="292" t="s">
        <v>12</v>
      </c>
      <c r="BE146" s="292"/>
      <c r="BF146" s="292"/>
      <c r="BG146" s="292"/>
      <c r="BH146" s="247" t="s">
        <v>13</v>
      </c>
      <c r="BI146" s="244" t="s">
        <v>11</v>
      </c>
      <c r="BJ146" s="292" t="s">
        <v>12</v>
      </c>
      <c r="BK146" s="292"/>
      <c r="BL146" s="292"/>
      <c r="BM146" s="293"/>
      <c r="BN146" s="247" t="s">
        <v>13</v>
      </c>
      <c r="BO146" s="285" t="s">
        <v>11</v>
      </c>
      <c r="BP146" s="292" t="s">
        <v>12</v>
      </c>
      <c r="BQ146" s="292"/>
      <c r="BR146" s="292"/>
      <c r="BS146" s="293"/>
      <c r="BT146" s="247" t="s">
        <v>13</v>
      </c>
    </row>
    <row r="147" spans="1:72" ht="48" customHeight="1">
      <c r="A147" s="45" t="s">
        <v>14</v>
      </c>
      <c r="B147" s="66" t="s">
        <v>15</v>
      </c>
      <c r="C147" s="179" t="s">
        <v>547</v>
      </c>
      <c r="D147" s="179" t="s">
        <v>548</v>
      </c>
      <c r="E147" s="174" t="s">
        <v>241</v>
      </c>
      <c r="F147" s="175" t="s">
        <v>258</v>
      </c>
      <c r="G147" s="231" t="s">
        <v>497</v>
      </c>
      <c r="H147" s="45" t="s">
        <v>16</v>
      </c>
      <c r="I147" s="45" t="s">
        <v>17</v>
      </c>
      <c r="J147" s="246" t="s">
        <v>11</v>
      </c>
      <c r="K147" s="246" t="s">
        <v>18</v>
      </c>
      <c r="L147" s="246" t="s">
        <v>19</v>
      </c>
      <c r="M147" s="246" t="s">
        <v>20</v>
      </c>
      <c r="N147" s="246" t="s">
        <v>13</v>
      </c>
      <c r="O147" s="246" t="s">
        <v>11</v>
      </c>
      <c r="P147" s="246" t="s">
        <v>18</v>
      </c>
      <c r="Q147" s="246" t="s">
        <v>19</v>
      </c>
      <c r="R147" s="246" t="s">
        <v>20</v>
      </c>
      <c r="S147" s="246" t="s">
        <v>13</v>
      </c>
      <c r="T147" s="246" t="s">
        <v>11</v>
      </c>
      <c r="U147" s="246" t="s">
        <v>18</v>
      </c>
      <c r="V147" s="246" t="s">
        <v>19</v>
      </c>
      <c r="W147" s="246" t="s">
        <v>20</v>
      </c>
      <c r="X147" s="246" t="s">
        <v>13</v>
      </c>
      <c r="Y147" s="246" t="s">
        <v>11</v>
      </c>
      <c r="Z147" s="246" t="s">
        <v>18</v>
      </c>
      <c r="AA147" s="246" t="s">
        <v>19</v>
      </c>
      <c r="AB147" s="246" t="s">
        <v>20</v>
      </c>
      <c r="AC147" s="246" t="s">
        <v>13</v>
      </c>
      <c r="AD147" s="246" t="s">
        <v>11</v>
      </c>
      <c r="AE147" s="246" t="s">
        <v>18</v>
      </c>
      <c r="AF147" s="246" t="s">
        <v>19</v>
      </c>
      <c r="AG147" s="246" t="s">
        <v>20</v>
      </c>
      <c r="AH147" s="246" t="s">
        <v>13</v>
      </c>
      <c r="AI147" s="246" t="s">
        <v>11</v>
      </c>
      <c r="AJ147" s="246" t="s">
        <v>18</v>
      </c>
      <c r="AK147" s="246" t="s">
        <v>19</v>
      </c>
      <c r="AL147" s="246" t="s">
        <v>20</v>
      </c>
      <c r="AM147" s="246" t="s">
        <v>13</v>
      </c>
      <c r="AN147" s="246" t="s">
        <v>21</v>
      </c>
      <c r="AO147" s="246" t="s">
        <v>22</v>
      </c>
      <c r="AP147" s="246" t="s">
        <v>23</v>
      </c>
      <c r="AQ147" s="246" t="s">
        <v>24</v>
      </c>
      <c r="AR147" s="246" t="s">
        <v>19</v>
      </c>
      <c r="AS147" s="246" t="s">
        <v>20</v>
      </c>
      <c r="AT147" s="247" t="s">
        <v>13</v>
      </c>
      <c r="AU147" s="246" t="s">
        <v>21</v>
      </c>
      <c r="AV147" s="246" t="s">
        <v>22</v>
      </c>
      <c r="AW147" s="246" t="s">
        <v>23</v>
      </c>
      <c r="AX147" s="246" t="s">
        <v>24</v>
      </c>
      <c r="AY147" s="246" t="s">
        <v>19</v>
      </c>
      <c r="AZ147" s="246" t="s">
        <v>20</v>
      </c>
      <c r="BA147" s="247" t="s">
        <v>13</v>
      </c>
      <c r="BB147" s="246" t="s">
        <v>21</v>
      </c>
      <c r="BC147" s="246" t="s">
        <v>22</v>
      </c>
      <c r="BD147" s="246" t="s">
        <v>23</v>
      </c>
      <c r="BE147" s="246" t="s">
        <v>24</v>
      </c>
      <c r="BF147" s="246" t="s">
        <v>19</v>
      </c>
      <c r="BG147" s="246" t="s">
        <v>20</v>
      </c>
      <c r="BH147" s="247" t="s">
        <v>13</v>
      </c>
      <c r="BI147" s="246" t="s">
        <v>22</v>
      </c>
      <c r="BJ147" s="246" t="s">
        <v>23</v>
      </c>
      <c r="BK147" s="246" t="s">
        <v>24</v>
      </c>
      <c r="BL147" s="246" t="s">
        <v>19</v>
      </c>
      <c r="BM147" s="245" t="s">
        <v>20</v>
      </c>
      <c r="BN147" s="247" t="s">
        <v>13</v>
      </c>
      <c r="BO147" s="286" t="s">
        <v>22</v>
      </c>
      <c r="BP147" s="286" t="s">
        <v>23</v>
      </c>
      <c r="BQ147" s="286" t="s">
        <v>24</v>
      </c>
      <c r="BR147" s="286" t="s">
        <v>19</v>
      </c>
      <c r="BS147" s="287" t="s">
        <v>20</v>
      </c>
      <c r="BT147" s="247" t="s">
        <v>13</v>
      </c>
    </row>
    <row r="148" spans="1:72">
      <c r="A148" s="67" t="s">
        <v>25</v>
      </c>
      <c r="B148" s="68" t="s">
        <v>26</v>
      </c>
      <c r="C148" s="177"/>
      <c r="D148" s="177"/>
      <c r="E148" s="56"/>
      <c r="F148" s="56"/>
      <c r="G148" s="56"/>
      <c r="H148" s="56"/>
      <c r="I148" s="56"/>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8"/>
      <c r="AO148" s="58"/>
      <c r="AP148" s="58"/>
      <c r="AQ148" s="58"/>
      <c r="AR148" s="58"/>
      <c r="AS148" s="58"/>
      <c r="AT148" s="59"/>
      <c r="AU148" s="59"/>
      <c r="AV148" s="59"/>
      <c r="AW148" s="59"/>
      <c r="AX148" s="59"/>
      <c r="AY148" s="59"/>
      <c r="AZ148" s="59"/>
      <c r="BA148" s="59"/>
      <c r="BB148" s="59"/>
      <c r="BC148" s="59"/>
      <c r="BD148" s="59"/>
      <c r="BE148" s="59"/>
      <c r="BF148" s="59"/>
      <c r="BG148" s="59"/>
      <c r="BH148" s="59"/>
      <c r="BI148" s="59"/>
      <c r="BJ148" s="59"/>
      <c r="BK148" s="59"/>
      <c r="BL148" s="59"/>
      <c r="BM148" s="59"/>
      <c r="BN148" s="106"/>
      <c r="BO148" s="59"/>
      <c r="BP148" s="59"/>
      <c r="BQ148" s="59"/>
      <c r="BR148" s="59"/>
      <c r="BS148" s="59"/>
      <c r="BT148" s="106"/>
    </row>
    <row r="149" spans="1:72">
      <c r="A149" s="60">
        <v>25</v>
      </c>
      <c r="B149" s="37" t="s">
        <v>96</v>
      </c>
      <c r="C149" s="37" t="s">
        <v>343</v>
      </c>
      <c r="D149" s="4" t="s">
        <v>349</v>
      </c>
      <c r="E149" s="185">
        <f t="shared" ref="E149:E153" si="114">N149+S149+X149+AC149+AH149+AM149+AT149+BA149+BH149+BN149+BT149</f>
        <v>-13.997</v>
      </c>
      <c r="F149" s="259" t="s">
        <v>261</v>
      </c>
      <c r="G149" s="233" t="s">
        <v>552</v>
      </c>
      <c r="H149" s="60" t="s">
        <v>28</v>
      </c>
      <c r="I149" s="60">
        <v>3</v>
      </c>
      <c r="J149" s="37"/>
      <c r="K149" s="37"/>
      <c r="L149" s="37"/>
      <c r="M149" s="37"/>
      <c r="N149" s="38">
        <f>SUM(J149:M149)</f>
        <v>0</v>
      </c>
      <c r="O149" s="37"/>
      <c r="P149" s="37"/>
      <c r="Q149" s="37"/>
      <c r="R149" s="37"/>
      <c r="S149" s="38">
        <f>SUM(O149:R149)</f>
        <v>0</v>
      </c>
      <c r="T149" s="37"/>
      <c r="U149" s="37"/>
      <c r="V149" s="37"/>
      <c r="W149" s="37"/>
      <c r="X149" s="38">
        <f>SUM(T149:W149)</f>
        <v>0</v>
      </c>
      <c r="Y149" s="37">
        <v>-13.997</v>
      </c>
      <c r="Z149" s="37">
        <v>0</v>
      </c>
      <c r="AA149" s="37">
        <v>0</v>
      </c>
      <c r="AB149" s="37">
        <v>0</v>
      </c>
      <c r="AC149" s="38">
        <f>SUM(Y149:AB149)</f>
        <v>-13.997</v>
      </c>
      <c r="AD149" s="37"/>
      <c r="AE149" s="37"/>
      <c r="AF149" s="37"/>
      <c r="AG149" s="37"/>
      <c r="AH149" s="38">
        <f>SUM(AD149:AG149)</f>
        <v>0</v>
      </c>
      <c r="AI149" s="37"/>
      <c r="AJ149" s="37"/>
      <c r="AK149" s="37"/>
      <c r="AL149" s="37"/>
      <c r="AM149" s="38">
        <f>SUM(AI149:AL149)</f>
        <v>0</v>
      </c>
      <c r="AN149" s="37"/>
      <c r="AO149" s="37"/>
      <c r="AP149" s="37"/>
      <c r="AQ149" s="37"/>
      <c r="AR149" s="37"/>
      <c r="AS149" s="37"/>
      <c r="AT149" s="38">
        <f>SUM(AN149:AS149)</f>
        <v>0</v>
      </c>
      <c r="AU149" s="37"/>
      <c r="AV149" s="37"/>
      <c r="AW149" s="37"/>
      <c r="AX149" s="37"/>
      <c r="AY149" s="37"/>
      <c r="AZ149" s="37"/>
      <c r="BA149" s="38">
        <f>SUM(AU149:AZ149)</f>
        <v>0</v>
      </c>
      <c r="BB149" s="37"/>
      <c r="BC149" s="37"/>
      <c r="BD149" s="37"/>
      <c r="BE149" s="37"/>
      <c r="BF149" s="37"/>
      <c r="BG149" s="37"/>
      <c r="BH149" s="38">
        <f t="shared" ref="BH149:BH153" si="115">SUM(BB149:BG149)</f>
        <v>0</v>
      </c>
      <c r="BI149" s="37"/>
      <c r="BJ149" s="37"/>
      <c r="BK149" s="37"/>
      <c r="BL149" s="37"/>
      <c r="BM149" s="72"/>
      <c r="BN149" s="69">
        <f>SUM(BI149:BM149)</f>
        <v>0</v>
      </c>
      <c r="BO149" s="37"/>
      <c r="BP149" s="37"/>
      <c r="BQ149" s="37"/>
      <c r="BR149" s="37"/>
      <c r="BS149" s="72"/>
      <c r="BT149" s="69">
        <f>SUM(BO149:BS149)</f>
        <v>0</v>
      </c>
    </row>
    <row r="150" spans="1:72">
      <c r="A150" s="60" t="s">
        <v>33</v>
      </c>
      <c r="B150" s="37" t="s">
        <v>69</v>
      </c>
      <c r="C150" s="37" t="s">
        <v>344</v>
      </c>
      <c r="D150" s="37" t="s">
        <v>278</v>
      </c>
      <c r="E150" s="185">
        <f t="shared" si="114"/>
        <v>2.391</v>
      </c>
      <c r="F150" s="259" t="s">
        <v>259</v>
      </c>
      <c r="G150" s="232" t="s">
        <v>512</v>
      </c>
      <c r="H150" s="60" t="s">
        <v>28</v>
      </c>
      <c r="I150" s="60">
        <v>3</v>
      </c>
      <c r="J150" s="37"/>
      <c r="K150" s="37"/>
      <c r="L150" s="37"/>
      <c r="M150" s="37"/>
      <c r="N150" s="38">
        <f t="shared" ref="N150:N153" si="116">SUM(J150:M150)</f>
        <v>0</v>
      </c>
      <c r="O150" s="37"/>
      <c r="P150" s="37"/>
      <c r="Q150" s="37"/>
      <c r="R150" s="37"/>
      <c r="S150" s="38">
        <f t="shared" ref="S150:S153" si="117">SUM(O150:R150)</f>
        <v>0</v>
      </c>
      <c r="T150" s="37"/>
      <c r="U150" s="37"/>
      <c r="V150" s="37"/>
      <c r="W150" s="37"/>
      <c r="X150" s="38">
        <f t="shared" ref="X150:X153" si="118">SUM(T150:W150)</f>
        <v>0</v>
      </c>
      <c r="Y150" s="37"/>
      <c r="Z150" s="37"/>
      <c r="AA150" s="37"/>
      <c r="AB150" s="37"/>
      <c r="AC150" s="38">
        <f t="shared" ref="AC150:AC153" si="119">SUM(Y150:AB150)</f>
        <v>0</v>
      </c>
      <c r="AD150" s="37"/>
      <c r="AE150" s="37"/>
      <c r="AF150" s="37"/>
      <c r="AG150" s="37"/>
      <c r="AH150" s="38">
        <f t="shared" ref="AH150:AH153" si="120">SUM(AD150:AG150)</f>
        <v>0</v>
      </c>
      <c r="AI150" s="37"/>
      <c r="AJ150" s="37"/>
      <c r="AK150" s="37"/>
      <c r="AL150" s="37"/>
      <c r="AM150" s="38">
        <f t="shared" ref="AM150:AM153" si="121">SUM(AI150:AL150)</f>
        <v>0</v>
      </c>
      <c r="AN150" s="37">
        <v>7.2999999999999995E-2</v>
      </c>
      <c r="AO150" s="37">
        <v>0.255</v>
      </c>
      <c r="AP150" s="37">
        <v>4.2999999999999997E-2</v>
      </c>
      <c r="AQ150" s="37">
        <v>0</v>
      </c>
      <c r="AR150" s="37">
        <v>0.38500000000000001</v>
      </c>
      <c r="AS150" s="37">
        <v>1.635</v>
      </c>
      <c r="AT150" s="38">
        <f t="shared" ref="AT150:AT153" si="122">SUM(AN150:AS150)</f>
        <v>2.391</v>
      </c>
      <c r="AU150" s="37"/>
      <c r="AV150" s="37"/>
      <c r="AW150" s="37"/>
      <c r="AX150" s="37"/>
      <c r="AY150" s="37"/>
      <c r="AZ150" s="37"/>
      <c r="BA150" s="38">
        <f t="shared" ref="BA150:BA153" si="123">SUM(AU150:AZ150)</f>
        <v>0</v>
      </c>
      <c r="BB150" s="37"/>
      <c r="BC150" s="37"/>
      <c r="BD150" s="37"/>
      <c r="BE150" s="37"/>
      <c r="BF150" s="37"/>
      <c r="BG150" s="37"/>
      <c r="BH150" s="38">
        <f t="shared" si="115"/>
        <v>0</v>
      </c>
      <c r="BI150" s="37"/>
      <c r="BJ150" s="37"/>
      <c r="BK150" s="37"/>
      <c r="BL150" s="37"/>
      <c r="BM150" s="72"/>
      <c r="BN150" s="69">
        <f t="shared" ref="BN150:BN153" si="124">SUM(BI150:BM150)</f>
        <v>0</v>
      </c>
      <c r="BO150" s="37"/>
      <c r="BP150" s="37"/>
      <c r="BQ150" s="37"/>
      <c r="BR150" s="37"/>
      <c r="BS150" s="72"/>
      <c r="BT150" s="69">
        <f t="shared" ref="BT150:BT153" si="125">SUM(BO150:BS150)</f>
        <v>0</v>
      </c>
    </row>
    <row r="151" spans="1:72">
      <c r="A151" s="60" t="s">
        <v>33</v>
      </c>
      <c r="B151" s="37" t="s">
        <v>69</v>
      </c>
      <c r="C151" s="37" t="s">
        <v>344</v>
      </c>
      <c r="D151" s="37" t="s">
        <v>278</v>
      </c>
      <c r="E151" s="185">
        <f t="shared" si="114"/>
        <v>0.28500000000000003</v>
      </c>
      <c r="F151" s="259" t="s">
        <v>259</v>
      </c>
      <c r="G151" s="232" t="s">
        <v>512</v>
      </c>
      <c r="H151" s="60" t="s">
        <v>28</v>
      </c>
      <c r="I151" s="60">
        <v>3</v>
      </c>
      <c r="J151" s="37"/>
      <c r="K151" s="37"/>
      <c r="L151" s="37"/>
      <c r="M151" s="37"/>
      <c r="N151" s="38">
        <f t="shared" si="116"/>
        <v>0</v>
      </c>
      <c r="O151" s="37"/>
      <c r="P151" s="37"/>
      <c r="Q151" s="37"/>
      <c r="R151" s="37"/>
      <c r="S151" s="38">
        <f t="shared" si="117"/>
        <v>0</v>
      </c>
      <c r="T151" s="37"/>
      <c r="U151" s="37"/>
      <c r="V151" s="37"/>
      <c r="W151" s="37"/>
      <c r="X151" s="38">
        <f t="shared" si="118"/>
        <v>0</v>
      </c>
      <c r="Y151" s="37"/>
      <c r="Z151" s="37"/>
      <c r="AA151" s="37"/>
      <c r="AB151" s="37"/>
      <c r="AC151" s="38">
        <f t="shared" si="119"/>
        <v>0</v>
      </c>
      <c r="AD151" s="37"/>
      <c r="AE151" s="37"/>
      <c r="AF151" s="37"/>
      <c r="AG151" s="37"/>
      <c r="AH151" s="38">
        <f t="shared" si="120"/>
        <v>0</v>
      </c>
      <c r="AI151" s="37"/>
      <c r="AJ151" s="37"/>
      <c r="AK151" s="37"/>
      <c r="AL151" s="37"/>
      <c r="AM151" s="38">
        <f t="shared" si="121"/>
        <v>0</v>
      </c>
      <c r="AN151" s="37"/>
      <c r="AO151" s="37"/>
      <c r="AP151" s="37"/>
      <c r="AQ151" s="37"/>
      <c r="AR151" s="37"/>
      <c r="AS151" s="37"/>
      <c r="AT151" s="38">
        <f t="shared" si="122"/>
        <v>0</v>
      </c>
      <c r="AU151" s="37">
        <v>8.9999999999999993E-3</v>
      </c>
      <c r="AV151" s="37">
        <v>3.2000000000000001E-2</v>
      </c>
      <c r="AW151" s="37">
        <v>5.0000000000000001E-3</v>
      </c>
      <c r="AX151" s="37">
        <v>0</v>
      </c>
      <c r="AY151" s="37">
        <v>4.7E-2</v>
      </c>
      <c r="AZ151" s="37">
        <v>0.192</v>
      </c>
      <c r="BA151" s="38">
        <f t="shared" si="123"/>
        <v>0.28500000000000003</v>
      </c>
      <c r="BB151" s="37"/>
      <c r="BC151" s="37"/>
      <c r="BD151" s="37"/>
      <c r="BE151" s="37"/>
      <c r="BF151" s="37"/>
      <c r="BG151" s="37"/>
      <c r="BH151" s="38">
        <f t="shared" si="115"/>
        <v>0</v>
      </c>
      <c r="BI151" s="37"/>
      <c r="BJ151" s="37"/>
      <c r="BK151" s="37"/>
      <c r="BL151" s="37"/>
      <c r="BM151" s="72"/>
      <c r="BN151" s="69">
        <f t="shared" si="124"/>
        <v>0</v>
      </c>
      <c r="BO151" s="37"/>
      <c r="BP151" s="37"/>
      <c r="BQ151" s="37"/>
      <c r="BR151" s="37"/>
      <c r="BS151" s="72"/>
      <c r="BT151" s="69">
        <f t="shared" si="125"/>
        <v>0</v>
      </c>
    </row>
    <row r="152" spans="1:72">
      <c r="A152" s="60" t="s">
        <v>33</v>
      </c>
      <c r="B152" s="37" t="s">
        <v>69</v>
      </c>
      <c r="C152" s="37" t="s">
        <v>345</v>
      </c>
      <c r="D152" s="37" t="s">
        <v>278</v>
      </c>
      <c r="E152" s="185">
        <f t="shared" si="114"/>
        <v>11.551</v>
      </c>
      <c r="F152" s="259" t="s">
        <v>259</v>
      </c>
      <c r="G152" s="232" t="s">
        <v>512</v>
      </c>
      <c r="H152" s="60" t="s">
        <v>28</v>
      </c>
      <c r="I152" s="60">
        <v>3</v>
      </c>
      <c r="J152" s="37"/>
      <c r="K152" s="37"/>
      <c r="L152" s="37"/>
      <c r="M152" s="37"/>
      <c r="N152" s="38">
        <f t="shared" si="116"/>
        <v>0</v>
      </c>
      <c r="O152" s="37"/>
      <c r="P152" s="37"/>
      <c r="Q152" s="37"/>
      <c r="R152" s="37"/>
      <c r="S152" s="38">
        <f t="shared" si="117"/>
        <v>0</v>
      </c>
      <c r="T152" s="37"/>
      <c r="U152" s="37"/>
      <c r="V152" s="37"/>
      <c r="W152" s="37"/>
      <c r="X152" s="38">
        <f t="shared" si="118"/>
        <v>0</v>
      </c>
      <c r="Y152" s="37"/>
      <c r="Z152" s="37"/>
      <c r="AA152" s="37"/>
      <c r="AB152" s="37"/>
      <c r="AC152" s="38">
        <f t="shared" si="119"/>
        <v>0</v>
      </c>
      <c r="AD152" s="37"/>
      <c r="AE152" s="37"/>
      <c r="AF152" s="37"/>
      <c r="AG152" s="37"/>
      <c r="AH152" s="38">
        <f t="shared" si="120"/>
        <v>0</v>
      </c>
      <c r="AI152" s="37"/>
      <c r="AJ152" s="37"/>
      <c r="AK152" s="37"/>
      <c r="AL152" s="37"/>
      <c r="AM152" s="38">
        <f t="shared" si="121"/>
        <v>0</v>
      </c>
      <c r="AN152" s="37"/>
      <c r="AO152" s="37"/>
      <c r="AP152" s="37"/>
      <c r="AQ152" s="37"/>
      <c r="AR152" s="37"/>
      <c r="AS152" s="37"/>
      <c r="AT152" s="38">
        <f t="shared" si="122"/>
        <v>0</v>
      </c>
      <c r="AU152" s="37"/>
      <c r="AV152" s="37"/>
      <c r="AW152" s="37"/>
      <c r="AX152" s="37"/>
      <c r="AY152" s="37"/>
      <c r="AZ152" s="37"/>
      <c r="BA152" s="38">
        <f t="shared" si="123"/>
        <v>0</v>
      </c>
      <c r="BB152" s="37">
        <v>3.6999999999999998E-2</v>
      </c>
      <c r="BC152" s="37">
        <v>0.997</v>
      </c>
      <c r="BD152" s="37">
        <v>0.13100000000000001</v>
      </c>
      <c r="BE152" s="37">
        <v>0</v>
      </c>
      <c r="BF152" s="37">
        <v>2.8639999999999999</v>
      </c>
      <c r="BG152" s="37">
        <v>7.5220000000000002</v>
      </c>
      <c r="BH152" s="38">
        <f>SUM(BB152:BG152)</f>
        <v>11.551</v>
      </c>
      <c r="BI152" s="37"/>
      <c r="BJ152" s="37"/>
      <c r="BK152" s="37"/>
      <c r="BL152" s="37"/>
      <c r="BM152" s="72"/>
      <c r="BN152" s="69">
        <f t="shared" si="124"/>
        <v>0</v>
      </c>
      <c r="BO152" s="37"/>
      <c r="BP152" s="37"/>
      <c r="BQ152" s="37"/>
      <c r="BR152" s="37"/>
      <c r="BS152" s="72"/>
      <c r="BT152" s="69">
        <f t="shared" si="125"/>
        <v>0</v>
      </c>
    </row>
    <row r="153" spans="1:72">
      <c r="A153" s="60" t="s">
        <v>52</v>
      </c>
      <c r="B153" s="37" t="s">
        <v>97</v>
      </c>
      <c r="C153" s="37" t="s">
        <v>346</v>
      </c>
      <c r="D153" s="37" t="s">
        <v>350</v>
      </c>
      <c r="E153" s="185">
        <f t="shared" si="114"/>
        <v>7.6369999999999996</v>
      </c>
      <c r="F153" s="259" t="s">
        <v>259</v>
      </c>
      <c r="G153" s="232" t="s">
        <v>512</v>
      </c>
      <c r="H153" s="60" t="s">
        <v>28</v>
      </c>
      <c r="I153" s="60">
        <v>3</v>
      </c>
      <c r="J153" s="37"/>
      <c r="K153" s="37"/>
      <c r="L153" s="37"/>
      <c r="M153" s="37"/>
      <c r="N153" s="38">
        <f t="shared" si="116"/>
        <v>0</v>
      </c>
      <c r="O153" s="37"/>
      <c r="P153" s="37"/>
      <c r="Q153" s="37"/>
      <c r="R153" s="37"/>
      <c r="S153" s="38">
        <f t="shared" si="117"/>
        <v>0</v>
      </c>
      <c r="T153" s="37"/>
      <c r="U153" s="37"/>
      <c r="V153" s="37"/>
      <c r="W153" s="37"/>
      <c r="X153" s="38">
        <f t="shared" si="118"/>
        <v>0</v>
      </c>
      <c r="Y153" s="37"/>
      <c r="Z153" s="37"/>
      <c r="AA153" s="37"/>
      <c r="AB153" s="37"/>
      <c r="AC153" s="38">
        <f t="shared" si="119"/>
        <v>0</v>
      </c>
      <c r="AD153" s="37"/>
      <c r="AE153" s="37"/>
      <c r="AF153" s="37"/>
      <c r="AG153" s="37"/>
      <c r="AH153" s="38">
        <f t="shared" si="120"/>
        <v>0</v>
      </c>
      <c r="AI153" s="37"/>
      <c r="AJ153" s="37"/>
      <c r="AK153" s="37"/>
      <c r="AL153" s="37"/>
      <c r="AM153" s="38">
        <f t="shared" si="121"/>
        <v>0</v>
      </c>
      <c r="AN153" s="37"/>
      <c r="AO153" s="37"/>
      <c r="AP153" s="37"/>
      <c r="AQ153" s="37"/>
      <c r="AR153" s="37"/>
      <c r="AS153" s="37"/>
      <c r="AT153" s="38">
        <f t="shared" si="122"/>
        <v>0</v>
      </c>
      <c r="AU153" s="37"/>
      <c r="AV153" s="37"/>
      <c r="AW153" s="37"/>
      <c r="AX153" s="37"/>
      <c r="AY153" s="37"/>
      <c r="AZ153" s="37"/>
      <c r="BA153" s="38">
        <f t="shared" si="123"/>
        <v>0</v>
      </c>
      <c r="BB153" s="37"/>
      <c r="BC153" s="37"/>
      <c r="BD153" s="37"/>
      <c r="BE153" s="37"/>
      <c r="BF153" s="37"/>
      <c r="BG153" s="37"/>
      <c r="BH153" s="38">
        <f t="shared" si="115"/>
        <v>0</v>
      </c>
      <c r="BI153" s="37">
        <v>0.35499999999999998</v>
      </c>
      <c r="BJ153" s="37">
        <v>8.1000000000000003E-2</v>
      </c>
      <c r="BK153" s="37">
        <v>0</v>
      </c>
      <c r="BL153" s="37">
        <v>1.0069999999999999</v>
      </c>
      <c r="BM153" s="72">
        <v>6.194</v>
      </c>
      <c r="BN153" s="69">
        <f t="shared" si="124"/>
        <v>7.6369999999999996</v>
      </c>
      <c r="BO153" s="37"/>
      <c r="BP153" s="37"/>
      <c r="BQ153" s="37"/>
      <c r="BR153" s="37"/>
      <c r="BS153" s="72"/>
      <c r="BT153" s="69">
        <f t="shared" si="125"/>
        <v>0</v>
      </c>
    </row>
    <row r="154" spans="1:72">
      <c r="A154" s="60"/>
      <c r="B154" s="65" t="s">
        <v>40</v>
      </c>
      <c r="C154" s="65"/>
      <c r="D154" s="65"/>
      <c r="E154" s="65"/>
      <c r="F154" s="185">
        <f>SUMIF(F149:F153, "=Yes", E149:E153)</f>
        <v>21.864000000000001</v>
      </c>
      <c r="G154" s="60"/>
      <c r="H154" s="60" t="s">
        <v>28</v>
      </c>
      <c r="I154" s="60">
        <v>3</v>
      </c>
      <c r="J154" s="63">
        <f>SUM(J149:J153)</f>
        <v>0</v>
      </c>
      <c r="K154" s="63">
        <f t="shared" ref="K154:BN154" si="126">SUM(K149:K153)</f>
        <v>0</v>
      </c>
      <c r="L154" s="63">
        <f t="shared" si="126"/>
        <v>0</v>
      </c>
      <c r="M154" s="63">
        <f t="shared" si="126"/>
        <v>0</v>
      </c>
      <c r="N154" s="63">
        <f t="shared" si="126"/>
        <v>0</v>
      </c>
      <c r="O154" s="63">
        <f t="shared" si="126"/>
        <v>0</v>
      </c>
      <c r="P154" s="63">
        <f t="shared" si="126"/>
        <v>0</v>
      </c>
      <c r="Q154" s="63">
        <f t="shared" si="126"/>
        <v>0</v>
      </c>
      <c r="R154" s="63">
        <f t="shared" si="126"/>
        <v>0</v>
      </c>
      <c r="S154" s="63">
        <f t="shared" si="126"/>
        <v>0</v>
      </c>
      <c r="T154" s="63">
        <f t="shared" si="126"/>
        <v>0</v>
      </c>
      <c r="U154" s="63">
        <f t="shared" si="126"/>
        <v>0</v>
      </c>
      <c r="V154" s="63">
        <f t="shared" si="126"/>
        <v>0</v>
      </c>
      <c r="W154" s="63">
        <f t="shared" si="126"/>
        <v>0</v>
      </c>
      <c r="X154" s="63">
        <f t="shared" si="126"/>
        <v>0</v>
      </c>
      <c r="Y154" s="63">
        <f t="shared" si="126"/>
        <v>-13.997</v>
      </c>
      <c r="Z154" s="63">
        <f t="shared" si="126"/>
        <v>0</v>
      </c>
      <c r="AA154" s="63">
        <f t="shared" si="126"/>
        <v>0</v>
      </c>
      <c r="AB154" s="63">
        <f t="shared" si="126"/>
        <v>0</v>
      </c>
      <c r="AC154" s="63">
        <f t="shared" si="126"/>
        <v>-13.997</v>
      </c>
      <c r="AD154" s="63">
        <f t="shared" si="126"/>
        <v>0</v>
      </c>
      <c r="AE154" s="63">
        <f t="shared" si="126"/>
        <v>0</v>
      </c>
      <c r="AF154" s="63">
        <f t="shared" si="126"/>
        <v>0</v>
      </c>
      <c r="AG154" s="63">
        <f t="shared" si="126"/>
        <v>0</v>
      </c>
      <c r="AH154" s="63">
        <f t="shared" si="126"/>
        <v>0</v>
      </c>
      <c r="AI154" s="63">
        <f t="shared" si="126"/>
        <v>0</v>
      </c>
      <c r="AJ154" s="63">
        <f t="shared" si="126"/>
        <v>0</v>
      </c>
      <c r="AK154" s="63">
        <f t="shared" si="126"/>
        <v>0</v>
      </c>
      <c r="AL154" s="63">
        <f t="shared" si="126"/>
        <v>0</v>
      </c>
      <c r="AM154" s="63">
        <f t="shared" si="126"/>
        <v>0</v>
      </c>
      <c r="AN154" s="63">
        <f t="shared" si="126"/>
        <v>7.2999999999999995E-2</v>
      </c>
      <c r="AO154" s="63">
        <f t="shared" si="126"/>
        <v>0.255</v>
      </c>
      <c r="AP154" s="63">
        <f t="shared" si="126"/>
        <v>4.2999999999999997E-2</v>
      </c>
      <c r="AQ154" s="63">
        <f t="shared" si="126"/>
        <v>0</v>
      </c>
      <c r="AR154" s="63">
        <f t="shared" si="126"/>
        <v>0.38500000000000001</v>
      </c>
      <c r="AS154" s="63">
        <f t="shared" si="126"/>
        <v>1.635</v>
      </c>
      <c r="AT154" s="63">
        <f t="shared" si="126"/>
        <v>2.391</v>
      </c>
      <c r="AU154" s="63">
        <f t="shared" si="126"/>
        <v>8.9999999999999993E-3</v>
      </c>
      <c r="AV154" s="63">
        <f t="shared" si="126"/>
        <v>3.2000000000000001E-2</v>
      </c>
      <c r="AW154" s="63">
        <f t="shared" si="126"/>
        <v>5.0000000000000001E-3</v>
      </c>
      <c r="AX154" s="63">
        <f t="shared" si="126"/>
        <v>0</v>
      </c>
      <c r="AY154" s="63">
        <f t="shared" si="126"/>
        <v>4.7E-2</v>
      </c>
      <c r="AZ154" s="63">
        <f t="shared" si="126"/>
        <v>0.192</v>
      </c>
      <c r="BA154" s="63">
        <f t="shared" si="126"/>
        <v>0.28500000000000003</v>
      </c>
      <c r="BB154" s="63">
        <f t="shared" si="126"/>
        <v>3.6999999999999998E-2</v>
      </c>
      <c r="BC154" s="63">
        <f t="shared" si="126"/>
        <v>0.997</v>
      </c>
      <c r="BD154" s="63">
        <f t="shared" si="126"/>
        <v>0.13100000000000001</v>
      </c>
      <c r="BE154" s="63">
        <f t="shared" si="126"/>
        <v>0</v>
      </c>
      <c r="BF154" s="63">
        <f t="shared" si="126"/>
        <v>2.8639999999999999</v>
      </c>
      <c r="BG154" s="63">
        <f t="shared" si="126"/>
        <v>7.5220000000000002</v>
      </c>
      <c r="BH154" s="63">
        <f t="shared" si="126"/>
        <v>11.551</v>
      </c>
      <c r="BI154" s="63">
        <f t="shared" si="126"/>
        <v>0.35499999999999998</v>
      </c>
      <c r="BJ154" s="63">
        <f t="shared" si="126"/>
        <v>8.1000000000000003E-2</v>
      </c>
      <c r="BK154" s="63">
        <f t="shared" si="126"/>
        <v>0</v>
      </c>
      <c r="BL154" s="63">
        <f t="shared" si="126"/>
        <v>1.0069999999999999</v>
      </c>
      <c r="BM154" s="63">
        <f t="shared" si="126"/>
        <v>6.194</v>
      </c>
      <c r="BN154" s="70">
        <f t="shared" si="126"/>
        <v>7.6369999999999996</v>
      </c>
      <c r="BO154" s="63">
        <f t="shared" ref="BO154:BT154" si="127">SUM(BO149:BO153)</f>
        <v>0</v>
      </c>
      <c r="BP154" s="63">
        <f t="shared" si="127"/>
        <v>0</v>
      </c>
      <c r="BQ154" s="63">
        <f t="shared" si="127"/>
        <v>0</v>
      </c>
      <c r="BR154" s="63">
        <f t="shared" si="127"/>
        <v>0</v>
      </c>
      <c r="BS154" s="63">
        <f t="shared" si="127"/>
        <v>0</v>
      </c>
      <c r="BT154" s="70">
        <f t="shared" si="127"/>
        <v>0</v>
      </c>
    </row>
    <row r="156" spans="1:72" s="267" customFormat="1" ht="13.5" customHeight="1">
      <c r="A156" s="209"/>
      <c r="B156" s="209" t="s">
        <v>553</v>
      </c>
      <c r="C156" s="276" t="s">
        <v>208</v>
      </c>
      <c r="D156" s="209"/>
      <c r="E156" s="209"/>
      <c r="F156" s="275">
        <f>SUMIF(J147:BT147, "&lt;&gt;Total", J156:BT156)</f>
        <v>14.227</v>
      </c>
      <c r="G156" s="209"/>
      <c r="H156" s="209"/>
      <c r="I156" s="209"/>
      <c r="J156" s="274">
        <f t="shared" ref="J156:AO156" si="128">IF(J$1&lt;"2020-21",SUMIF($F$149:$F$153,"=Yes",J$149:J$153), (SUMIF($F$149:$F$153,"=No",J$149:J$153)*(-1)))</f>
        <v>0</v>
      </c>
      <c r="K156" s="274">
        <f t="shared" si="128"/>
        <v>0</v>
      </c>
      <c r="L156" s="274">
        <f t="shared" si="128"/>
        <v>0</v>
      </c>
      <c r="M156" s="274">
        <f t="shared" si="128"/>
        <v>0</v>
      </c>
      <c r="N156" s="274">
        <f t="shared" si="128"/>
        <v>0</v>
      </c>
      <c r="O156" s="274">
        <f t="shared" si="128"/>
        <v>0</v>
      </c>
      <c r="P156" s="274">
        <f t="shared" si="128"/>
        <v>0</v>
      </c>
      <c r="Q156" s="274">
        <f t="shared" si="128"/>
        <v>0</v>
      </c>
      <c r="R156" s="274">
        <f t="shared" si="128"/>
        <v>0</v>
      </c>
      <c r="S156" s="274">
        <f t="shared" si="128"/>
        <v>0</v>
      </c>
      <c r="T156" s="274">
        <f t="shared" si="128"/>
        <v>0</v>
      </c>
      <c r="U156" s="274">
        <f t="shared" si="128"/>
        <v>0</v>
      </c>
      <c r="V156" s="274">
        <f t="shared" si="128"/>
        <v>0</v>
      </c>
      <c r="W156" s="274">
        <f t="shared" si="128"/>
        <v>0</v>
      </c>
      <c r="X156" s="274">
        <f t="shared" si="128"/>
        <v>0</v>
      </c>
      <c r="Y156" s="274">
        <f t="shared" si="128"/>
        <v>0</v>
      </c>
      <c r="Z156" s="274">
        <f t="shared" si="128"/>
        <v>0</v>
      </c>
      <c r="AA156" s="274">
        <f t="shared" si="128"/>
        <v>0</v>
      </c>
      <c r="AB156" s="274">
        <f t="shared" si="128"/>
        <v>0</v>
      </c>
      <c r="AC156" s="274">
        <f t="shared" si="128"/>
        <v>0</v>
      </c>
      <c r="AD156" s="274">
        <f t="shared" si="128"/>
        <v>0</v>
      </c>
      <c r="AE156" s="274">
        <f t="shared" si="128"/>
        <v>0</v>
      </c>
      <c r="AF156" s="274">
        <f t="shared" si="128"/>
        <v>0</v>
      </c>
      <c r="AG156" s="274">
        <f t="shared" si="128"/>
        <v>0</v>
      </c>
      <c r="AH156" s="274">
        <f t="shared" si="128"/>
        <v>0</v>
      </c>
      <c r="AI156" s="274">
        <f t="shared" si="128"/>
        <v>0</v>
      </c>
      <c r="AJ156" s="274">
        <f t="shared" si="128"/>
        <v>0</v>
      </c>
      <c r="AK156" s="274">
        <f t="shared" si="128"/>
        <v>0</v>
      </c>
      <c r="AL156" s="274">
        <f t="shared" si="128"/>
        <v>0</v>
      </c>
      <c r="AM156" s="274">
        <f t="shared" si="128"/>
        <v>0</v>
      </c>
      <c r="AN156" s="274">
        <f t="shared" si="128"/>
        <v>7.2999999999999995E-2</v>
      </c>
      <c r="AO156" s="274">
        <f t="shared" si="128"/>
        <v>0.255</v>
      </c>
      <c r="AP156" s="274">
        <f t="shared" ref="AP156:BT156" si="129">IF(AP$1&lt;"2020-21",SUMIF($F$149:$F$153,"=Yes",AP$149:AP$153), (SUMIF($F$149:$F$153,"=No",AP$149:AP$153)*(-1)))</f>
        <v>4.2999999999999997E-2</v>
      </c>
      <c r="AQ156" s="274">
        <f t="shared" si="129"/>
        <v>0</v>
      </c>
      <c r="AR156" s="274">
        <f t="shared" si="129"/>
        <v>0.38500000000000001</v>
      </c>
      <c r="AS156" s="274">
        <f t="shared" si="129"/>
        <v>1.635</v>
      </c>
      <c r="AT156" s="274">
        <f t="shared" si="129"/>
        <v>2.391</v>
      </c>
      <c r="AU156" s="274">
        <f t="shared" si="129"/>
        <v>8.9999999999999993E-3</v>
      </c>
      <c r="AV156" s="274">
        <f t="shared" si="129"/>
        <v>3.2000000000000001E-2</v>
      </c>
      <c r="AW156" s="274">
        <f t="shared" si="129"/>
        <v>5.0000000000000001E-3</v>
      </c>
      <c r="AX156" s="274">
        <f t="shared" si="129"/>
        <v>0</v>
      </c>
      <c r="AY156" s="274">
        <f t="shared" si="129"/>
        <v>4.7E-2</v>
      </c>
      <c r="AZ156" s="274">
        <f t="shared" si="129"/>
        <v>0.192</v>
      </c>
      <c r="BA156" s="274">
        <f t="shared" si="129"/>
        <v>0.28500000000000003</v>
      </c>
      <c r="BB156" s="274">
        <f t="shared" si="129"/>
        <v>3.6999999999999998E-2</v>
      </c>
      <c r="BC156" s="274">
        <f t="shared" si="129"/>
        <v>0.997</v>
      </c>
      <c r="BD156" s="274">
        <f t="shared" si="129"/>
        <v>0.13100000000000001</v>
      </c>
      <c r="BE156" s="274">
        <f t="shared" si="129"/>
        <v>0</v>
      </c>
      <c r="BF156" s="274">
        <f t="shared" si="129"/>
        <v>2.8639999999999999</v>
      </c>
      <c r="BG156" s="274">
        <f t="shared" si="129"/>
        <v>7.5220000000000002</v>
      </c>
      <c r="BH156" s="274">
        <f t="shared" si="129"/>
        <v>11.551</v>
      </c>
      <c r="BI156" s="274">
        <f t="shared" si="129"/>
        <v>0</v>
      </c>
      <c r="BJ156" s="274">
        <f t="shared" si="129"/>
        <v>0</v>
      </c>
      <c r="BK156" s="274">
        <f t="shared" si="129"/>
        <v>0</v>
      </c>
      <c r="BL156" s="274">
        <f t="shared" si="129"/>
        <v>0</v>
      </c>
      <c r="BM156" s="274">
        <f t="shared" si="129"/>
        <v>0</v>
      </c>
      <c r="BN156" s="274">
        <f t="shared" si="129"/>
        <v>0</v>
      </c>
      <c r="BO156" s="274">
        <f t="shared" si="129"/>
        <v>0</v>
      </c>
      <c r="BP156" s="274">
        <f t="shared" si="129"/>
        <v>0</v>
      </c>
      <c r="BQ156" s="274">
        <f t="shared" si="129"/>
        <v>0</v>
      </c>
      <c r="BR156" s="274">
        <f t="shared" si="129"/>
        <v>0</v>
      </c>
      <c r="BS156" s="274">
        <f t="shared" si="129"/>
        <v>0</v>
      </c>
      <c r="BT156" s="274">
        <f t="shared" si="129"/>
        <v>0</v>
      </c>
    </row>
    <row r="157" spans="1:72" s="267" customFormat="1" ht="13.5" customHeight="1">
      <c r="J157" s="268"/>
      <c r="K157" s="268"/>
      <c r="L157" s="268"/>
      <c r="M157" s="268"/>
      <c r="N157" s="268"/>
      <c r="O157" s="268"/>
      <c r="P157" s="268"/>
      <c r="Q157" s="268"/>
      <c r="R157" s="268"/>
      <c r="S157" s="268"/>
      <c r="T157" s="268"/>
      <c r="U157" s="268"/>
      <c r="V157" s="268"/>
      <c r="W157" s="268"/>
      <c r="X157" s="268"/>
      <c r="Y157" s="268"/>
      <c r="Z157" s="268"/>
      <c r="AA157" s="268"/>
      <c r="AB157" s="268"/>
      <c r="AC157" s="268"/>
      <c r="AD157" s="268"/>
      <c r="AE157" s="268"/>
      <c r="AF157" s="268"/>
      <c r="AG157" s="268"/>
      <c r="AH157" s="268"/>
      <c r="AI157" s="268"/>
      <c r="AJ157" s="268"/>
      <c r="AK157" s="268"/>
      <c r="AL157" s="268"/>
      <c r="AM157" s="268"/>
      <c r="AN157" s="268"/>
      <c r="AO157" s="268"/>
      <c r="AP157" s="268"/>
      <c r="AQ157" s="268"/>
      <c r="AR157" s="268"/>
      <c r="AS157" s="268"/>
      <c r="AT157" s="268"/>
      <c r="AU157" s="268"/>
      <c r="AV157" s="268"/>
      <c r="AW157" s="268"/>
      <c r="AX157" s="268"/>
      <c r="AY157" s="268"/>
      <c r="AZ157" s="268"/>
      <c r="BA157" s="268"/>
      <c r="BB157" s="268"/>
      <c r="BC157" s="268"/>
      <c r="BD157" s="268"/>
      <c r="BE157" s="268"/>
      <c r="BF157" s="268"/>
      <c r="BG157" s="268"/>
      <c r="BH157" s="268"/>
      <c r="BI157" s="268"/>
      <c r="BJ157" s="268"/>
      <c r="BK157" s="268"/>
      <c r="BL157" s="268"/>
      <c r="BM157" s="268"/>
      <c r="BN157" s="268"/>
      <c r="BO157" s="268"/>
      <c r="BP157" s="268"/>
      <c r="BQ157" s="268"/>
      <c r="BR157" s="268"/>
      <c r="BS157" s="268"/>
      <c r="BT157" s="268"/>
    </row>
    <row r="158" spans="1:72" ht="13.9">
      <c r="A158" s="33" t="s">
        <v>98</v>
      </c>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row>
    <row r="159" spans="1:72">
      <c r="A159" s="47"/>
      <c r="B159" s="47"/>
      <c r="C159" s="47"/>
      <c r="D159" s="47"/>
      <c r="E159" s="47"/>
      <c r="F159" s="47"/>
      <c r="G159" s="47"/>
      <c r="H159" s="47"/>
      <c r="I159" s="47"/>
      <c r="J159" s="299" t="s">
        <v>1</v>
      </c>
      <c r="K159" s="299"/>
      <c r="L159" s="299"/>
      <c r="M159" s="299"/>
      <c r="N159" s="299"/>
      <c r="O159" s="299" t="s">
        <v>2</v>
      </c>
      <c r="P159" s="299"/>
      <c r="Q159" s="299"/>
      <c r="R159" s="299"/>
      <c r="S159" s="299"/>
      <c r="T159" s="299" t="s">
        <v>3</v>
      </c>
      <c r="U159" s="299"/>
      <c r="V159" s="299"/>
      <c r="W159" s="299"/>
      <c r="X159" s="299"/>
      <c r="Y159" s="299" t="s">
        <v>4</v>
      </c>
      <c r="Z159" s="299"/>
      <c r="AA159" s="299"/>
      <c r="AB159" s="299"/>
      <c r="AC159" s="299"/>
      <c r="AD159" s="299" t="s">
        <v>5</v>
      </c>
      <c r="AE159" s="299"/>
      <c r="AF159" s="299"/>
      <c r="AG159" s="299"/>
      <c r="AH159" s="299"/>
      <c r="AI159" s="299" t="s">
        <v>6</v>
      </c>
      <c r="AJ159" s="299"/>
      <c r="AK159" s="299"/>
      <c r="AL159" s="299"/>
      <c r="AM159" s="299"/>
      <c r="AN159" s="291" t="s">
        <v>7</v>
      </c>
      <c r="AO159" s="291"/>
      <c r="AP159" s="291"/>
      <c r="AQ159" s="291"/>
      <c r="AR159" s="291"/>
      <c r="AS159" s="291"/>
      <c r="AT159" s="291"/>
      <c r="AU159" s="291" t="s">
        <v>8</v>
      </c>
      <c r="AV159" s="291"/>
      <c r="AW159" s="291"/>
      <c r="AX159" s="291"/>
      <c r="AY159" s="291"/>
      <c r="AZ159" s="291"/>
      <c r="BA159" s="291"/>
      <c r="BB159" s="291" t="s">
        <v>9</v>
      </c>
      <c r="BC159" s="291"/>
      <c r="BD159" s="291"/>
      <c r="BE159" s="291"/>
      <c r="BF159" s="291"/>
      <c r="BG159" s="291"/>
      <c r="BH159" s="291"/>
      <c r="BI159" s="291" t="s">
        <v>10</v>
      </c>
      <c r="BJ159" s="291"/>
      <c r="BK159" s="291"/>
      <c r="BL159" s="291"/>
      <c r="BM159" s="291"/>
      <c r="BN159" s="291"/>
      <c r="BO159" s="291" t="s">
        <v>581</v>
      </c>
      <c r="BP159" s="291"/>
      <c r="BQ159" s="291"/>
      <c r="BR159" s="291"/>
      <c r="BS159" s="291"/>
      <c r="BT159" s="291"/>
    </row>
    <row r="160" spans="1:72" ht="14.75" customHeight="1">
      <c r="A160" s="47"/>
      <c r="B160" s="47"/>
      <c r="C160" s="47"/>
      <c r="D160" s="47"/>
      <c r="E160" s="47"/>
      <c r="F160" s="47"/>
      <c r="G160" s="47"/>
      <c r="H160" s="47"/>
      <c r="I160" s="47"/>
      <c r="J160" s="49"/>
      <c r="K160" s="50"/>
      <c r="L160" s="50"/>
      <c r="M160" s="50"/>
      <c r="N160" s="50"/>
      <c r="O160" s="51"/>
      <c r="P160" s="50"/>
      <c r="Q160" s="50"/>
      <c r="R160" s="50"/>
      <c r="S160" s="50"/>
      <c r="T160" s="51"/>
      <c r="U160" s="50"/>
      <c r="V160" s="50"/>
      <c r="W160" s="50"/>
      <c r="X160" s="50"/>
      <c r="Y160" s="51"/>
      <c r="Z160" s="50"/>
      <c r="AA160" s="50"/>
      <c r="AB160" s="50"/>
      <c r="AC160" s="50"/>
      <c r="AD160" s="51"/>
      <c r="AE160" s="50"/>
      <c r="AF160" s="50"/>
      <c r="AG160" s="50"/>
      <c r="AH160" s="50"/>
      <c r="AI160" s="51"/>
      <c r="AJ160" s="50"/>
      <c r="AK160" s="50"/>
      <c r="AL160" s="50"/>
      <c r="AM160" s="52"/>
      <c r="AN160" s="297" t="s">
        <v>11</v>
      </c>
      <c r="AO160" s="298"/>
      <c r="AP160" s="292" t="s">
        <v>12</v>
      </c>
      <c r="AQ160" s="292"/>
      <c r="AR160" s="292"/>
      <c r="AS160" s="292"/>
      <c r="AT160" s="247" t="s">
        <v>13</v>
      </c>
      <c r="AU160" s="292" t="s">
        <v>11</v>
      </c>
      <c r="AV160" s="292"/>
      <c r="AW160" s="292" t="s">
        <v>12</v>
      </c>
      <c r="AX160" s="292"/>
      <c r="AY160" s="292"/>
      <c r="AZ160" s="292"/>
      <c r="BA160" s="247" t="s">
        <v>13</v>
      </c>
      <c r="BB160" s="292" t="s">
        <v>11</v>
      </c>
      <c r="BC160" s="292"/>
      <c r="BD160" s="292" t="s">
        <v>12</v>
      </c>
      <c r="BE160" s="292"/>
      <c r="BF160" s="292"/>
      <c r="BG160" s="292"/>
      <c r="BH160" s="247" t="s">
        <v>13</v>
      </c>
      <c r="BI160" s="244" t="s">
        <v>11</v>
      </c>
      <c r="BJ160" s="292" t="s">
        <v>12</v>
      </c>
      <c r="BK160" s="292"/>
      <c r="BL160" s="292"/>
      <c r="BM160" s="293"/>
      <c r="BN160" s="247" t="s">
        <v>13</v>
      </c>
      <c r="BO160" s="285" t="s">
        <v>11</v>
      </c>
      <c r="BP160" s="292" t="s">
        <v>12</v>
      </c>
      <c r="BQ160" s="292"/>
      <c r="BR160" s="292"/>
      <c r="BS160" s="293"/>
      <c r="BT160" s="247" t="s">
        <v>13</v>
      </c>
    </row>
    <row r="161" spans="1:72" ht="48" customHeight="1">
      <c r="A161" s="45" t="s">
        <v>14</v>
      </c>
      <c r="B161" s="66" t="s">
        <v>15</v>
      </c>
      <c r="C161" s="179" t="s">
        <v>547</v>
      </c>
      <c r="D161" s="179" t="s">
        <v>548</v>
      </c>
      <c r="E161" s="174" t="s">
        <v>241</v>
      </c>
      <c r="F161" s="175" t="s">
        <v>258</v>
      </c>
      <c r="G161" s="231" t="s">
        <v>497</v>
      </c>
      <c r="H161" s="45" t="s">
        <v>16</v>
      </c>
      <c r="I161" s="45" t="s">
        <v>17</v>
      </c>
      <c r="J161" s="246" t="s">
        <v>11</v>
      </c>
      <c r="K161" s="246" t="s">
        <v>18</v>
      </c>
      <c r="L161" s="246" t="s">
        <v>19</v>
      </c>
      <c r="M161" s="246" t="s">
        <v>20</v>
      </c>
      <c r="N161" s="246" t="s">
        <v>13</v>
      </c>
      <c r="O161" s="246" t="s">
        <v>11</v>
      </c>
      <c r="P161" s="246" t="s">
        <v>18</v>
      </c>
      <c r="Q161" s="246" t="s">
        <v>19</v>
      </c>
      <c r="R161" s="246" t="s">
        <v>20</v>
      </c>
      <c r="S161" s="246" t="s">
        <v>13</v>
      </c>
      <c r="T161" s="246" t="s">
        <v>11</v>
      </c>
      <c r="U161" s="246" t="s">
        <v>18</v>
      </c>
      <c r="V161" s="246" t="s">
        <v>19</v>
      </c>
      <c r="W161" s="246" t="s">
        <v>20</v>
      </c>
      <c r="X161" s="246" t="s">
        <v>13</v>
      </c>
      <c r="Y161" s="246" t="s">
        <v>11</v>
      </c>
      <c r="Z161" s="246" t="s">
        <v>18</v>
      </c>
      <c r="AA161" s="246" t="s">
        <v>19</v>
      </c>
      <c r="AB161" s="246" t="s">
        <v>20</v>
      </c>
      <c r="AC161" s="246" t="s">
        <v>13</v>
      </c>
      <c r="AD161" s="246" t="s">
        <v>11</v>
      </c>
      <c r="AE161" s="246" t="s">
        <v>18</v>
      </c>
      <c r="AF161" s="246" t="s">
        <v>19</v>
      </c>
      <c r="AG161" s="246" t="s">
        <v>20</v>
      </c>
      <c r="AH161" s="246" t="s">
        <v>13</v>
      </c>
      <c r="AI161" s="246" t="s">
        <v>11</v>
      </c>
      <c r="AJ161" s="246" t="s">
        <v>18</v>
      </c>
      <c r="AK161" s="246" t="s">
        <v>19</v>
      </c>
      <c r="AL161" s="246" t="s">
        <v>20</v>
      </c>
      <c r="AM161" s="246" t="s">
        <v>13</v>
      </c>
      <c r="AN161" s="246" t="s">
        <v>21</v>
      </c>
      <c r="AO161" s="246" t="s">
        <v>22</v>
      </c>
      <c r="AP161" s="246" t="s">
        <v>23</v>
      </c>
      <c r="AQ161" s="246" t="s">
        <v>24</v>
      </c>
      <c r="AR161" s="246" t="s">
        <v>19</v>
      </c>
      <c r="AS161" s="246" t="s">
        <v>20</v>
      </c>
      <c r="AT161" s="247" t="s">
        <v>13</v>
      </c>
      <c r="AU161" s="246" t="s">
        <v>21</v>
      </c>
      <c r="AV161" s="246" t="s">
        <v>22</v>
      </c>
      <c r="AW161" s="246" t="s">
        <v>23</v>
      </c>
      <c r="AX161" s="246" t="s">
        <v>24</v>
      </c>
      <c r="AY161" s="246" t="s">
        <v>19</v>
      </c>
      <c r="AZ161" s="246" t="s">
        <v>20</v>
      </c>
      <c r="BA161" s="247" t="s">
        <v>13</v>
      </c>
      <c r="BB161" s="246" t="s">
        <v>21</v>
      </c>
      <c r="BC161" s="246" t="s">
        <v>22</v>
      </c>
      <c r="BD161" s="246" t="s">
        <v>23</v>
      </c>
      <c r="BE161" s="246" t="s">
        <v>24</v>
      </c>
      <c r="BF161" s="246" t="s">
        <v>19</v>
      </c>
      <c r="BG161" s="246" t="s">
        <v>20</v>
      </c>
      <c r="BH161" s="247" t="s">
        <v>13</v>
      </c>
      <c r="BI161" s="246" t="s">
        <v>22</v>
      </c>
      <c r="BJ161" s="246" t="s">
        <v>23</v>
      </c>
      <c r="BK161" s="246" t="s">
        <v>24</v>
      </c>
      <c r="BL161" s="246" t="s">
        <v>19</v>
      </c>
      <c r="BM161" s="245" t="s">
        <v>20</v>
      </c>
      <c r="BN161" s="247" t="s">
        <v>13</v>
      </c>
      <c r="BO161" s="286" t="s">
        <v>22</v>
      </c>
      <c r="BP161" s="286" t="s">
        <v>23</v>
      </c>
      <c r="BQ161" s="286" t="s">
        <v>24</v>
      </c>
      <c r="BR161" s="286" t="s">
        <v>19</v>
      </c>
      <c r="BS161" s="287" t="s">
        <v>20</v>
      </c>
      <c r="BT161" s="247" t="s">
        <v>13</v>
      </c>
    </row>
    <row r="162" spans="1:72">
      <c r="A162" s="67" t="s">
        <v>25</v>
      </c>
      <c r="B162" s="68" t="s">
        <v>26</v>
      </c>
      <c r="C162" s="177"/>
      <c r="D162" s="177"/>
      <c r="E162" s="56"/>
      <c r="F162" s="56"/>
      <c r="G162" s="56"/>
      <c r="H162" s="56"/>
      <c r="I162" s="56"/>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8"/>
      <c r="AO162" s="58"/>
      <c r="AP162" s="58"/>
      <c r="AQ162" s="58"/>
      <c r="AR162" s="58"/>
      <c r="AS162" s="58"/>
      <c r="AT162" s="59"/>
      <c r="AU162" s="59"/>
      <c r="AV162" s="59"/>
      <c r="AW162" s="59"/>
      <c r="AX162" s="59"/>
      <c r="AY162" s="59"/>
      <c r="AZ162" s="59"/>
      <c r="BA162" s="59"/>
      <c r="BB162" s="59"/>
      <c r="BC162" s="59"/>
      <c r="BD162" s="59"/>
      <c r="BE162" s="59"/>
      <c r="BF162" s="59"/>
      <c r="BG162" s="59"/>
      <c r="BH162" s="59"/>
      <c r="BI162" s="59"/>
      <c r="BJ162" s="59"/>
      <c r="BK162" s="59"/>
      <c r="BL162" s="59"/>
      <c r="BM162" s="59"/>
      <c r="BN162" s="106"/>
      <c r="BO162" s="59"/>
      <c r="BP162" s="59"/>
      <c r="BQ162" s="59"/>
      <c r="BR162" s="59"/>
      <c r="BS162" s="59"/>
      <c r="BT162" s="106"/>
    </row>
    <row r="163" spans="1:72">
      <c r="A163" s="60">
        <v>25</v>
      </c>
      <c r="B163" s="37" t="s">
        <v>99</v>
      </c>
      <c r="C163" s="37" t="s">
        <v>556</v>
      </c>
      <c r="D163" s="37" t="s">
        <v>278</v>
      </c>
      <c r="E163" s="185">
        <f t="shared" ref="E163:E177" si="130">N163+S163+X163+AC163+AH163+AM163+AT163+BA163+BH163+BN163+BT163</f>
        <v>24.8</v>
      </c>
      <c r="F163" s="259"/>
      <c r="G163" s="259"/>
      <c r="H163" s="60" t="s">
        <v>28</v>
      </c>
      <c r="I163" s="60">
        <v>3</v>
      </c>
      <c r="J163" s="37"/>
      <c r="K163" s="37"/>
      <c r="L163" s="37"/>
      <c r="M163" s="37"/>
      <c r="N163" s="38">
        <f>SUM(J163:M163)</f>
        <v>0</v>
      </c>
      <c r="O163" s="37"/>
      <c r="P163" s="37"/>
      <c r="Q163" s="37"/>
      <c r="R163" s="37"/>
      <c r="S163" s="38">
        <f>SUM(O163:R163)</f>
        <v>0</v>
      </c>
      <c r="T163" s="37"/>
      <c r="U163" s="37"/>
      <c r="V163" s="37"/>
      <c r="W163" s="37"/>
      <c r="X163" s="38">
        <f>SUM(T163:W163)</f>
        <v>0</v>
      </c>
      <c r="Y163" s="37"/>
      <c r="Z163" s="37"/>
      <c r="AA163" s="37"/>
      <c r="AB163" s="37"/>
      <c r="AC163" s="38">
        <f>SUM(Y163:AB163)</f>
        <v>0</v>
      </c>
      <c r="AD163" s="37">
        <v>0</v>
      </c>
      <c r="AE163" s="37">
        <v>0</v>
      </c>
      <c r="AF163" s="37">
        <v>24.8</v>
      </c>
      <c r="AG163" s="37">
        <v>0</v>
      </c>
      <c r="AH163" s="38">
        <f>SUM(AD163:AG163)</f>
        <v>24.8</v>
      </c>
      <c r="AI163" s="37"/>
      <c r="AJ163" s="37"/>
      <c r="AK163" s="37"/>
      <c r="AL163" s="37"/>
      <c r="AM163" s="38">
        <f>SUM(AI163:AL163)</f>
        <v>0</v>
      </c>
      <c r="AN163" s="37"/>
      <c r="AO163" s="37"/>
      <c r="AP163" s="37"/>
      <c r="AQ163" s="37"/>
      <c r="AR163" s="37"/>
      <c r="AS163" s="37"/>
      <c r="AT163" s="38">
        <f>SUM(AN163:AS163)</f>
        <v>0</v>
      </c>
      <c r="AU163" s="37"/>
      <c r="AV163" s="37"/>
      <c r="AW163" s="37"/>
      <c r="AX163" s="37"/>
      <c r="AY163" s="37"/>
      <c r="AZ163" s="37"/>
      <c r="BA163" s="38">
        <f>SUM(AU163:AZ163)</f>
        <v>0</v>
      </c>
      <c r="BB163" s="37"/>
      <c r="BC163" s="37"/>
      <c r="BD163" s="37"/>
      <c r="BE163" s="37"/>
      <c r="BF163" s="37"/>
      <c r="BG163" s="37"/>
      <c r="BH163" s="38">
        <f>SUM(BB163:BG163)</f>
        <v>0</v>
      </c>
      <c r="BI163" s="37"/>
      <c r="BJ163" s="37"/>
      <c r="BK163" s="37"/>
      <c r="BL163" s="37"/>
      <c r="BM163" s="72"/>
      <c r="BN163" s="69">
        <f>SUM(BI163:BM163)</f>
        <v>0</v>
      </c>
      <c r="BO163" s="37"/>
      <c r="BP163" s="37"/>
      <c r="BQ163" s="37"/>
      <c r="BR163" s="37"/>
      <c r="BS163" s="72"/>
      <c r="BT163" s="69">
        <f>SUM(BO163:BS163)</f>
        <v>0</v>
      </c>
    </row>
    <row r="164" spans="1:72">
      <c r="A164" s="60"/>
      <c r="B164" s="37" t="s">
        <v>557</v>
      </c>
      <c r="C164" s="37" t="s">
        <v>559</v>
      </c>
      <c r="D164" s="37" t="s">
        <v>278</v>
      </c>
      <c r="E164" s="185">
        <f t="shared" si="130"/>
        <v>6.2</v>
      </c>
      <c r="F164" s="259" t="s">
        <v>259</v>
      </c>
      <c r="G164" s="239" t="s">
        <v>558</v>
      </c>
      <c r="H164" s="60" t="s">
        <v>28</v>
      </c>
      <c r="I164" s="60">
        <v>3</v>
      </c>
      <c r="J164" s="37"/>
      <c r="K164" s="37"/>
      <c r="L164" s="37"/>
      <c r="M164" s="37"/>
      <c r="N164" s="38"/>
      <c r="O164" s="37"/>
      <c r="P164" s="37"/>
      <c r="Q164" s="37"/>
      <c r="R164" s="37"/>
      <c r="S164" s="38"/>
      <c r="T164" s="37"/>
      <c r="U164" s="37"/>
      <c r="V164" s="37"/>
      <c r="W164" s="37"/>
      <c r="X164" s="38"/>
      <c r="Y164" s="37"/>
      <c r="Z164" s="37"/>
      <c r="AA164" s="37"/>
      <c r="AB164" s="37"/>
      <c r="AC164" s="38"/>
      <c r="AD164" s="37"/>
      <c r="AE164" s="37"/>
      <c r="AF164" s="37">
        <v>6.2</v>
      </c>
      <c r="AG164" s="37"/>
      <c r="AH164" s="38">
        <f>SUM(AD164:AG164)</f>
        <v>6.2</v>
      </c>
      <c r="AI164" s="37"/>
      <c r="AJ164" s="37"/>
      <c r="AK164" s="37"/>
      <c r="AL164" s="37"/>
      <c r="AM164" s="38"/>
      <c r="AN164" s="37"/>
      <c r="AO164" s="37"/>
      <c r="AP164" s="37"/>
      <c r="AQ164" s="37"/>
      <c r="AR164" s="37"/>
      <c r="AS164" s="37"/>
      <c r="AT164" s="38"/>
      <c r="AU164" s="37"/>
      <c r="AV164" s="37"/>
      <c r="AW164" s="37"/>
      <c r="AX164" s="37"/>
      <c r="AY164" s="37"/>
      <c r="AZ164" s="37"/>
      <c r="BA164" s="38"/>
      <c r="BB164" s="37"/>
      <c r="BC164" s="37"/>
      <c r="BD164" s="37"/>
      <c r="BE164" s="37"/>
      <c r="BF164" s="37"/>
      <c r="BG164" s="37"/>
      <c r="BH164" s="38"/>
      <c r="BI164" s="37"/>
      <c r="BJ164" s="37"/>
      <c r="BK164" s="37"/>
      <c r="BL164" s="37"/>
      <c r="BM164" s="72"/>
      <c r="BN164" s="69"/>
      <c r="BO164" s="37"/>
      <c r="BP164" s="37"/>
      <c r="BQ164" s="37"/>
      <c r="BR164" s="37"/>
      <c r="BS164" s="72"/>
      <c r="BT164" s="69"/>
    </row>
    <row r="165" spans="1:72">
      <c r="A165" s="60">
        <v>26</v>
      </c>
      <c r="B165" s="37" t="s">
        <v>100</v>
      </c>
      <c r="C165" s="37" t="s">
        <v>351</v>
      </c>
      <c r="D165" s="37" t="s">
        <v>433</v>
      </c>
      <c r="E165" s="185">
        <f t="shared" si="130"/>
        <v>-2.6876548086665952</v>
      </c>
      <c r="F165" s="259" t="s">
        <v>259</v>
      </c>
      <c r="G165" s="232" t="s">
        <v>509</v>
      </c>
      <c r="H165" s="60" t="s">
        <v>28</v>
      </c>
      <c r="I165" s="60">
        <v>3</v>
      </c>
      <c r="J165" s="37"/>
      <c r="K165" s="37"/>
      <c r="L165" s="37"/>
      <c r="M165" s="37"/>
      <c r="N165" s="38">
        <f t="shared" ref="N165:N177" si="131">SUM(J165:M165)</f>
        <v>0</v>
      </c>
      <c r="O165" s="37"/>
      <c r="P165" s="37"/>
      <c r="Q165" s="37"/>
      <c r="R165" s="37"/>
      <c r="S165" s="38">
        <f t="shared" ref="S165:S177" si="132">SUM(O165:R165)</f>
        <v>0</v>
      </c>
      <c r="T165" s="37"/>
      <c r="U165" s="37"/>
      <c r="V165" s="37"/>
      <c r="W165" s="37"/>
      <c r="X165" s="38">
        <f t="shared" ref="X165:X177" si="133">SUM(T165:W165)</f>
        <v>0</v>
      </c>
      <c r="Y165" s="37"/>
      <c r="Z165" s="37"/>
      <c r="AA165" s="37"/>
      <c r="AB165" s="37"/>
      <c r="AC165" s="38">
        <f t="shared" ref="AC165:AC177" si="134">SUM(Y165:AB165)</f>
        <v>0</v>
      </c>
      <c r="AD165" s="37">
        <v>0</v>
      </c>
      <c r="AE165" s="37">
        <v>0</v>
      </c>
      <c r="AF165" s="37">
        <v>-2.9277143567010753</v>
      </c>
      <c r="AG165" s="37">
        <v>-0.6783413717306862</v>
      </c>
      <c r="AH165" s="38">
        <f t="shared" ref="AH165:AH177" si="135">SUM(AD165:AG165)</f>
        <v>-3.6060557284317616</v>
      </c>
      <c r="AI165" s="37">
        <v>0</v>
      </c>
      <c r="AJ165" s="37">
        <v>0.76183721891261968</v>
      </c>
      <c r="AK165" s="37">
        <v>-0.30506602944419953</v>
      </c>
      <c r="AL165" s="37">
        <v>0.46162973029674625</v>
      </c>
      <c r="AM165" s="38">
        <f t="shared" ref="AM165:AM177" si="136">SUM(AI165:AL165)</f>
        <v>0.91840091976516636</v>
      </c>
      <c r="AN165" s="37"/>
      <c r="AO165" s="37"/>
      <c r="AP165" s="37"/>
      <c r="AQ165" s="37"/>
      <c r="AR165" s="37"/>
      <c r="AS165" s="37"/>
      <c r="AT165" s="38">
        <f t="shared" ref="AT165:AT177" si="137">SUM(AN165:AS165)</f>
        <v>0</v>
      </c>
      <c r="AU165" s="37"/>
      <c r="AV165" s="37"/>
      <c r="AW165" s="37"/>
      <c r="AX165" s="37"/>
      <c r="AY165" s="37"/>
      <c r="AZ165" s="37"/>
      <c r="BA165" s="38">
        <f t="shared" ref="BA165:BA177" si="138">SUM(AU165:AZ165)</f>
        <v>0</v>
      </c>
      <c r="BB165" s="37"/>
      <c r="BC165" s="37"/>
      <c r="BD165" s="37"/>
      <c r="BE165" s="37"/>
      <c r="BF165" s="37"/>
      <c r="BG165" s="37"/>
      <c r="BH165" s="38">
        <f t="shared" ref="BH165:BH176" si="139">SUM(BB165:BG165)</f>
        <v>0</v>
      </c>
      <c r="BI165" s="37"/>
      <c r="BJ165" s="37"/>
      <c r="BK165" s="37"/>
      <c r="BL165" s="37"/>
      <c r="BM165" s="72"/>
      <c r="BN165" s="69">
        <f t="shared" ref="BN165:BN177" si="140">SUM(BI165:BM165)</f>
        <v>0</v>
      </c>
      <c r="BO165" s="37"/>
      <c r="BP165" s="37"/>
      <c r="BQ165" s="37"/>
      <c r="BR165" s="37"/>
      <c r="BS165" s="72"/>
      <c r="BT165" s="69">
        <f t="shared" ref="BT165:BT177" si="141">SUM(BO165:BS165)</f>
        <v>0</v>
      </c>
    </row>
    <row r="166" spans="1:72">
      <c r="A166" s="60">
        <v>27</v>
      </c>
      <c r="B166" s="37" t="s">
        <v>101</v>
      </c>
      <c r="C166" s="37" t="s">
        <v>352</v>
      </c>
      <c r="D166" s="37" t="s">
        <v>434</v>
      </c>
      <c r="E166" s="185">
        <f t="shared" si="130"/>
        <v>2.4538343400000007</v>
      </c>
      <c r="F166" s="259" t="s">
        <v>259</v>
      </c>
      <c r="G166" s="232" t="s">
        <v>509</v>
      </c>
      <c r="H166" s="60" t="s">
        <v>28</v>
      </c>
      <c r="I166" s="60">
        <v>3</v>
      </c>
      <c r="J166" s="37"/>
      <c r="K166" s="37"/>
      <c r="L166" s="37"/>
      <c r="M166" s="37"/>
      <c r="N166" s="38">
        <f t="shared" si="131"/>
        <v>0</v>
      </c>
      <c r="O166" s="37"/>
      <c r="P166" s="37"/>
      <c r="Q166" s="37"/>
      <c r="R166" s="37"/>
      <c r="S166" s="38">
        <f t="shared" si="132"/>
        <v>0</v>
      </c>
      <c r="T166" s="37"/>
      <c r="U166" s="37"/>
      <c r="V166" s="37"/>
      <c r="W166" s="37"/>
      <c r="X166" s="38">
        <f t="shared" si="133"/>
        <v>0</v>
      </c>
      <c r="Y166" s="37"/>
      <c r="Z166" s="37"/>
      <c r="AA166" s="37"/>
      <c r="AB166" s="37"/>
      <c r="AC166" s="38">
        <f t="shared" si="134"/>
        <v>0</v>
      </c>
      <c r="AD166" s="37"/>
      <c r="AE166" s="37"/>
      <c r="AF166" s="37"/>
      <c r="AG166" s="37"/>
      <c r="AH166" s="38">
        <f t="shared" si="135"/>
        <v>0</v>
      </c>
      <c r="AI166" s="37">
        <v>2.4538343400000007</v>
      </c>
      <c r="AJ166" s="37">
        <v>0</v>
      </c>
      <c r="AK166" s="37">
        <v>0</v>
      </c>
      <c r="AL166" s="37">
        <v>0</v>
      </c>
      <c r="AM166" s="38">
        <f t="shared" si="136"/>
        <v>2.4538343400000007</v>
      </c>
      <c r="AN166" s="37"/>
      <c r="AO166" s="37"/>
      <c r="AP166" s="37"/>
      <c r="AQ166" s="37"/>
      <c r="AR166" s="37"/>
      <c r="AS166" s="37"/>
      <c r="AT166" s="38">
        <f t="shared" si="137"/>
        <v>0</v>
      </c>
      <c r="AU166" s="37"/>
      <c r="AV166" s="37"/>
      <c r="AW166" s="37"/>
      <c r="AX166" s="37"/>
      <c r="AY166" s="37"/>
      <c r="AZ166" s="37"/>
      <c r="BA166" s="38">
        <f t="shared" si="138"/>
        <v>0</v>
      </c>
      <c r="BB166" s="37"/>
      <c r="BC166" s="37"/>
      <c r="BD166" s="37"/>
      <c r="BE166" s="37"/>
      <c r="BF166" s="37"/>
      <c r="BG166" s="37"/>
      <c r="BH166" s="38">
        <f t="shared" si="139"/>
        <v>0</v>
      </c>
      <c r="BI166" s="37"/>
      <c r="BJ166" s="37"/>
      <c r="BK166" s="37"/>
      <c r="BL166" s="37"/>
      <c r="BM166" s="72"/>
      <c r="BN166" s="69">
        <f t="shared" si="140"/>
        <v>0</v>
      </c>
      <c r="BO166" s="37"/>
      <c r="BP166" s="37"/>
      <c r="BQ166" s="37"/>
      <c r="BR166" s="37"/>
      <c r="BS166" s="72"/>
      <c r="BT166" s="69">
        <f t="shared" si="141"/>
        <v>0</v>
      </c>
    </row>
    <row r="167" spans="1:72">
      <c r="A167" s="60">
        <v>28</v>
      </c>
      <c r="B167" s="37" t="s">
        <v>102</v>
      </c>
      <c r="C167" s="37" t="s">
        <v>354</v>
      </c>
      <c r="D167" s="37" t="s">
        <v>349</v>
      </c>
      <c r="E167" s="185">
        <f t="shared" si="130"/>
        <v>-7.35</v>
      </c>
      <c r="F167" s="259" t="s">
        <v>261</v>
      </c>
      <c r="G167" s="233" t="s">
        <v>552</v>
      </c>
      <c r="H167" s="60" t="s">
        <v>28</v>
      </c>
      <c r="I167" s="60">
        <v>3</v>
      </c>
      <c r="J167" s="37"/>
      <c r="K167" s="37"/>
      <c r="L167" s="37"/>
      <c r="M167" s="37"/>
      <c r="N167" s="38">
        <f t="shared" si="131"/>
        <v>0</v>
      </c>
      <c r="O167" s="37"/>
      <c r="P167" s="37"/>
      <c r="Q167" s="37"/>
      <c r="R167" s="37"/>
      <c r="S167" s="38">
        <f t="shared" si="132"/>
        <v>0</v>
      </c>
      <c r="T167" s="37"/>
      <c r="U167" s="37"/>
      <c r="V167" s="37"/>
      <c r="W167" s="37"/>
      <c r="X167" s="38">
        <f t="shared" si="133"/>
        <v>0</v>
      </c>
      <c r="Y167" s="37"/>
      <c r="Z167" s="37"/>
      <c r="AA167" s="37"/>
      <c r="AB167" s="37"/>
      <c r="AC167" s="38">
        <f t="shared" si="134"/>
        <v>0</v>
      </c>
      <c r="AD167" s="37">
        <v>-7.35</v>
      </c>
      <c r="AE167" s="37">
        <v>0</v>
      </c>
      <c r="AF167" s="37">
        <v>0</v>
      </c>
      <c r="AG167" s="37">
        <v>0</v>
      </c>
      <c r="AH167" s="38">
        <f t="shared" si="135"/>
        <v>-7.35</v>
      </c>
      <c r="AI167" s="37"/>
      <c r="AJ167" s="37"/>
      <c r="AK167" s="37"/>
      <c r="AL167" s="37"/>
      <c r="AM167" s="38">
        <f t="shared" si="136"/>
        <v>0</v>
      </c>
      <c r="AN167" s="37"/>
      <c r="AO167" s="37"/>
      <c r="AP167" s="37"/>
      <c r="AQ167" s="37"/>
      <c r="AR167" s="37"/>
      <c r="AS167" s="37"/>
      <c r="AT167" s="38">
        <f t="shared" si="137"/>
        <v>0</v>
      </c>
      <c r="AU167" s="37"/>
      <c r="AV167" s="37"/>
      <c r="AW167" s="37"/>
      <c r="AX167" s="37"/>
      <c r="AY167" s="37"/>
      <c r="AZ167" s="37"/>
      <c r="BA167" s="38">
        <f t="shared" si="138"/>
        <v>0</v>
      </c>
      <c r="BB167" s="37"/>
      <c r="BC167" s="37"/>
      <c r="BD167" s="37"/>
      <c r="BE167" s="37"/>
      <c r="BF167" s="37"/>
      <c r="BG167" s="37"/>
      <c r="BH167" s="38">
        <f t="shared" si="139"/>
        <v>0</v>
      </c>
      <c r="BI167" s="37"/>
      <c r="BJ167" s="37"/>
      <c r="BK167" s="37"/>
      <c r="BL167" s="37"/>
      <c r="BM167" s="72"/>
      <c r="BN167" s="69">
        <f t="shared" si="140"/>
        <v>0</v>
      </c>
      <c r="BO167" s="37"/>
      <c r="BP167" s="37"/>
      <c r="BQ167" s="37"/>
      <c r="BR167" s="37"/>
      <c r="BS167" s="72"/>
      <c r="BT167" s="69">
        <f t="shared" si="141"/>
        <v>0</v>
      </c>
    </row>
    <row r="168" spans="1:72">
      <c r="A168" s="60" t="s">
        <v>33</v>
      </c>
      <c r="B168" s="37" t="s">
        <v>103</v>
      </c>
      <c r="C168" s="37" t="s">
        <v>353</v>
      </c>
      <c r="D168" s="37" t="s">
        <v>278</v>
      </c>
      <c r="E168" s="185">
        <f t="shared" si="130"/>
        <v>-5.3510189999999923E-2</v>
      </c>
      <c r="F168" s="259" t="s">
        <v>259</v>
      </c>
      <c r="G168" s="232" t="s">
        <v>509</v>
      </c>
      <c r="H168" s="60" t="s">
        <v>28</v>
      </c>
      <c r="I168" s="60">
        <v>3</v>
      </c>
      <c r="J168" s="37"/>
      <c r="K168" s="37"/>
      <c r="L168" s="37"/>
      <c r="M168" s="37"/>
      <c r="N168" s="38">
        <f t="shared" si="131"/>
        <v>0</v>
      </c>
      <c r="O168" s="37"/>
      <c r="P168" s="37"/>
      <c r="Q168" s="37"/>
      <c r="R168" s="37"/>
      <c r="S168" s="38">
        <f t="shared" si="132"/>
        <v>0</v>
      </c>
      <c r="T168" s="37"/>
      <c r="U168" s="37"/>
      <c r="V168" s="37"/>
      <c r="W168" s="37"/>
      <c r="X168" s="38">
        <f t="shared" si="133"/>
        <v>0</v>
      </c>
      <c r="Y168" s="37"/>
      <c r="Z168" s="37"/>
      <c r="AA168" s="37"/>
      <c r="AB168" s="37"/>
      <c r="AC168" s="38">
        <f t="shared" si="134"/>
        <v>0</v>
      </c>
      <c r="AD168" s="37"/>
      <c r="AE168" s="37"/>
      <c r="AF168" s="37"/>
      <c r="AG168" s="37"/>
      <c r="AH168" s="38">
        <f t="shared" si="135"/>
        <v>0</v>
      </c>
      <c r="AI168" s="37"/>
      <c r="AJ168" s="37"/>
      <c r="AK168" s="37"/>
      <c r="AL168" s="37"/>
      <c r="AM168" s="38">
        <f t="shared" si="136"/>
        <v>0</v>
      </c>
      <c r="AN168" s="37">
        <v>0</v>
      </c>
      <c r="AO168" s="37">
        <v>0</v>
      </c>
      <c r="AP168" s="37">
        <v>0</v>
      </c>
      <c r="AQ168" s="37">
        <v>0</v>
      </c>
      <c r="AR168" s="37">
        <v>-5.3333509999999924E-2</v>
      </c>
      <c r="AS168" s="37">
        <v>-1.7667999999999983E-4</v>
      </c>
      <c r="AT168" s="38">
        <f t="shared" si="137"/>
        <v>-5.3510189999999923E-2</v>
      </c>
      <c r="AU168" s="37"/>
      <c r="AV168" s="37"/>
      <c r="AW168" s="37"/>
      <c r="AX168" s="37"/>
      <c r="AY168" s="37"/>
      <c r="AZ168" s="37"/>
      <c r="BA168" s="38">
        <f t="shared" si="138"/>
        <v>0</v>
      </c>
      <c r="BB168" s="37"/>
      <c r="BC168" s="37"/>
      <c r="BD168" s="37"/>
      <c r="BE168" s="37"/>
      <c r="BF168" s="37"/>
      <c r="BG168" s="37"/>
      <c r="BH168" s="38">
        <f t="shared" si="139"/>
        <v>0</v>
      </c>
      <c r="BI168" s="37"/>
      <c r="BJ168" s="37"/>
      <c r="BK168" s="37"/>
      <c r="BL168" s="37"/>
      <c r="BM168" s="72"/>
      <c r="BN168" s="69">
        <f t="shared" si="140"/>
        <v>0</v>
      </c>
      <c r="BO168" s="37"/>
      <c r="BP168" s="37"/>
      <c r="BQ168" s="37"/>
      <c r="BR168" s="37"/>
      <c r="BS168" s="72"/>
      <c r="BT168" s="69">
        <f t="shared" si="141"/>
        <v>0</v>
      </c>
    </row>
    <row r="169" spans="1:72">
      <c r="A169" s="60" t="s">
        <v>35</v>
      </c>
      <c r="B169" s="37" t="s">
        <v>104</v>
      </c>
      <c r="C169" s="37" t="s">
        <v>355</v>
      </c>
      <c r="D169" s="37" t="s">
        <v>278</v>
      </c>
      <c r="E169" s="185">
        <f t="shared" si="130"/>
        <v>0.49099999999999999</v>
      </c>
      <c r="F169" s="259" t="s">
        <v>259</v>
      </c>
      <c r="G169" s="232" t="s">
        <v>509</v>
      </c>
      <c r="H169" s="60" t="s">
        <v>28</v>
      </c>
      <c r="I169" s="60">
        <v>3</v>
      </c>
      <c r="J169" s="37"/>
      <c r="K169" s="37"/>
      <c r="L169" s="37"/>
      <c r="M169" s="37"/>
      <c r="N169" s="38">
        <f t="shared" si="131"/>
        <v>0</v>
      </c>
      <c r="O169" s="37"/>
      <c r="P169" s="37"/>
      <c r="Q169" s="37"/>
      <c r="R169" s="37"/>
      <c r="S169" s="38">
        <f t="shared" si="132"/>
        <v>0</v>
      </c>
      <c r="T169" s="37"/>
      <c r="U169" s="37"/>
      <c r="V169" s="37"/>
      <c r="W169" s="37"/>
      <c r="X169" s="38">
        <f t="shared" si="133"/>
        <v>0</v>
      </c>
      <c r="Y169" s="37"/>
      <c r="Z169" s="37"/>
      <c r="AA169" s="37"/>
      <c r="AB169" s="37"/>
      <c r="AC169" s="38">
        <f t="shared" si="134"/>
        <v>0</v>
      </c>
      <c r="AD169" s="37"/>
      <c r="AE169" s="37"/>
      <c r="AF169" s="37"/>
      <c r="AG169" s="37"/>
      <c r="AH169" s="38">
        <f t="shared" si="135"/>
        <v>0</v>
      </c>
      <c r="AI169" s="37"/>
      <c r="AJ169" s="37"/>
      <c r="AK169" s="37"/>
      <c r="AL169" s="37"/>
      <c r="AM169" s="38">
        <f t="shared" si="136"/>
        <v>0</v>
      </c>
      <c r="AN169" s="37">
        <v>0</v>
      </c>
      <c r="AO169" s="37">
        <v>3.3000000000000002E-2</v>
      </c>
      <c r="AP169" s="37">
        <v>0</v>
      </c>
      <c r="AQ169" s="37">
        <v>0</v>
      </c>
      <c r="AR169" s="37">
        <v>0</v>
      </c>
      <c r="AS169" s="37">
        <v>0.45800000000000002</v>
      </c>
      <c r="AT169" s="38">
        <f t="shared" si="137"/>
        <v>0.49099999999999999</v>
      </c>
      <c r="AU169" s="37"/>
      <c r="AV169" s="37"/>
      <c r="AW169" s="37"/>
      <c r="AX169" s="37"/>
      <c r="AY169" s="37"/>
      <c r="AZ169" s="37"/>
      <c r="BA169" s="38">
        <f t="shared" si="138"/>
        <v>0</v>
      </c>
      <c r="BB169" s="37"/>
      <c r="BC169" s="37"/>
      <c r="BD169" s="37"/>
      <c r="BE169" s="37"/>
      <c r="BF169" s="37"/>
      <c r="BG169" s="37"/>
      <c r="BH169" s="38">
        <f t="shared" si="139"/>
        <v>0</v>
      </c>
      <c r="BI169" s="37"/>
      <c r="BJ169" s="37"/>
      <c r="BK169" s="37"/>
      <c r="BL169" s="37"/>
      <c r="BM169" s="72"/>
      <c r="BN169" s="69">
        <f t="shared" si="140"/>
        <v>0</v>
      </c>
      <c r="BO169" s="37"/>
      <c r="BP169" s="37"/>
      <c r="BQ169" s="37"/>
      <c r="BR169" s="37"/>
      <c r="BS169" s="72"/>
      <c r="BT169" s="69">
        <f t="shared" si="141"/>
        <v>0</v>
      </c>
    </row>
    <row r="170" spans="1:72">
      <c r="A170" s="60" t="s">
        <v>37</v>
      </c>
      <c r="B170" s="37" t="s">
        <v>105</v>
      </c>
      <c r="C170" s="37" t="s">
        <v>356</v>
      </c>
      <c r="D170" s="37" t="s">
        <v>435</v>
      </c>
      <c r="E170" s="185">
        <f t="shared" si="130"/>
        <v>1.3170000000000002</v>
      </c>
      <c r="F170" s="259" t="s">
        <v>259</v>
      </c>
      <c r="G170" s="232" t="s">
        <v>509</v>
      </c>
      <c r="H170" s="60" t="s">
        <v>28</v>
      </c>
      <c r="I170" s="60">
        <v>3</v>
      </c>
      <c r="J170" s="37"/>
      <c r="K170" s="37"/>
      <c r="L170" s="37"/>
      <c r="M170" s="37"/>
      <c r="N170" s="38">
        <f t="shared" si="131"/>
        <v>0</v>
      </c>
      <c r="O170" s="37"/>
      <c r="P170" s="37"/>
      <c r="Q170" s="37"/>
      <c r="R170" s="37"/>
      <c r="S170" s="38">
        <f t="shared" si="132"/>
        <v>0</v>
      </c>
      <c r="T170" s="37"/>
      <c r="U170" s="37"/>
      <c r="V170" s="37"/>
      <c r="W170" s="37"/>
      <c r="X170" s="38">
        <f t="shared" si="133"/>
        <v>0</v>
      </c>
      <c r="Y170" s="37"/>
      <c r="Z170" s="37"/>
      <c r="AA170" s="37"/>
      <c r="AB170" s="37"/>
      <c r="AC170" s="38">
        <f t="shared" si="134"/>
        <v>0</v>
      </c>
      <c r="AD170" s="37"/>
      <c r="AE170" s="37"/>
      <c r="AF170" s="37"/>
      <c r="AG170" s="37"/>
      <c r="AH170" s="38">
        <f t="shared" si="135"/>
        <v>0</v>
      </c>
      <c r="AI170" s="37"/>
      <c r="AJ170" s="37"/>
      <c r="AK170" s="37"/>
      <c r="AL170" s="37"/>
      <c r="AM170" s="38">
        <f t="shared" si="136"/>
        <v>0</v>
      </c>
      <c r="AN170" s="37">
        <v>0</v>
      </c>
      <c r="AO170" s="37">
        <v>1.3170000000000002</v>
      </c>
      <c r="AP170" s="37">
        <v>0</v>
      </c>
      <c r="AQ170" s="37">
        <v>0</v>
      </c>
      <c r="AR170" s="37">
        <v>0</v>
      </c>
      <c r="AS170" s="37">
        <v>0</v>
      </c>
      <c r="AT170" s="38">
        <f t="shared" si="137"/>
        <v>1.3170000000000002</v>
      </c>
      <c r="AU170" s="37"/>
      <c r="AV170" s="37"/>
      <c r="AW170" s="37"/>
      <c r="AX170" s="37"/>
      <c r="AY170" s="37"/>
      <c r="AZ170" s="37"/>
      <c r="BA170" s="38">
        <f t="shared" si="138"/>
        <v>0</v>
      </c>
      <c r="BB170" s="37"/>
      <c r="BC170" s="37"/>
      <c r="BD170" s="37"/>
      <c r="BE170" s="37"/>
      <c r="BF170" s="37"/>
      <c r="BG170" s="37"/>
      <c r="BH170" s="38">
        <f t="shared" si="139"/>
        <v>0</v>
      </c>
      <c r="BI170" s="37"/>
      <c r="BJ170" s="37"/>
      <c r="BK170" s="37"/>
      <c r="BL170" s="37"/>
      <c r="BM170" s="72"/>
      <c r="BN170" s="69">
        <f t="shared" si="140"/>
        <v>0</v>
      </c>
      <c r="BO170" s="37"/>
      <c r="BP170" s="37"/>
      <c r="BQ170" s="37"/>
      <c r="BR170" s="37"/>
      <c r="BS170" s="72"/>
      <c r="BT170" s="69">
        <f t="shared" si="141"/>
        <v>0</v>
      </c>
    </row>
    <row r="171" spans="1:72">
      <c r="A171" s="60" t="s">
        <v>106</v>
      </c>
      <c r="B171" s="37" t="s">
        <v>107</v>
      </c>
      <c r="C171" s="37" t="s">
        <v>357</v>
      </c>
      <c r="D171" s="37" t="s">
        <v>255</v>
      </c>
      <c r="E171" s="185">
        <f t="shared" si="130"/>
        <v>-4.4000000000000004</v>
      </c>
      <c r="F171" s="259" t="s">
        <v>261</v>
      </c>
      <c r="G171" s="233" t="s">
        <v>552</v>
      </c>
      <c r="H171" s="60" t="s">
        <v>28</v>
      </c>
      <c r="I171" s="60">
        <v>3</v>
      </c>
      <c r="J171" s="37"/>
      <c r="K171" s="37"/>
      <c r="L171" s="37"/>
      <c r="M171" s="37"/>
      <c r="N171" s="38">
        <f t="shared" si="131"/>
        <v>0</v>
      </c>
      <c r="O171" s="37"/>
      <c r="P171" s="37"/>
      <c r="Q171" s="37"/>
      <c r="R171" s="37"/>
      <c r="S171" s="38">
        <f t="shared" si="132"/>
        <v>0</v>
      </c>
      <c r="T171" s="37"/>
      <c r="U171" s="37"/>
      <c r="V171" s="37"/>
      <c r="W171" s="37"/>
      <c r="X171" s="38">
        <f t="shared" si="133"/>
        <v>0</v>
      </c>
      <c r="Y171" s="37"/>
      <c r="Z171" s="37"/>
      <c r="AA171" s="37"/>
      <c r="AB171" s="37"/>
      <c r="AC171" s="38">
        <f t="shared" si="134"/>
        <v>0</v>
      </c>
      <c r="AD171" s="37"/>
      <c r="AE171" s="37"/>
      <c r="AF171" s="37"/>
      <c r="AG171" s="37"/>
      <c r="AH171" s="38">
        <f t="shared" si="135"/>
        <v>0</v>
      </c>
      <c r="AI171" s="37"/>
      <c r="AJ171" s="37"/>
      <c r="AK171" s="37"/>
      <c r="AL171" s="37"/>
      <c r="AM171" s="38">
        <f t="shared" si="136"/>
        <v>0</v>
      </c>
      <c r="AN171" s="37">
        <v>0</v>
      </c>
      <c r="AO171" s="37">
        <v>-1.2110494480408238</v>
      </c>
      <c r="AP171" s="37">
        <v>-0.19000204419660299</v>
      </c>
      <c r="AQ171" s="37">
        <v>-3.6837281799115981E-2</v>
      </c>
      <c r="AR171" s="37">
        <v>-0.50660948287049035</v>
      </c>
      <c r="AS171" s="37">
        <v>-2.4555017430929675</v>
      </c>
      <c r="AT171" s="38">
        <f t="shared" si="137"/>
        <v>-4.4000000000000004</v>
      </c>
      <c r="AU171" s="37"/>
      <c r="AV171" s="37"/>
      <c r="AW171" s="37"/>
      <c r="AX171" s="37"/>
      <c r="AY171" s="37"/>
      <c r="AZ171" s="37"/>
      <c r="BA171" s="38">
        <f t="shared" si="138"/>
        <v>0</v>
      </c>
      <c r="BB171" s="37"/>
      <c r="BC171" s="37"/>
      <c r="BD171" s="37"/>
      <c r="BE171" s="37"/>
      <c r="BF171" s="37"/>
      <c r="BG171" s="37"/>
      <c r="BH171" s="38">
        <f t="shared" si="139"/>
        <v>0</v>
      </c>
      <c r="BI171" s="37"/>
      <c r="BJ171" s="37"/>
      <c r="BK171" s="37"/>
      <c r="BL171" s="37"/>
      <c r="BM171" s="72"/>
      <c r="BN171" s="69">
        <f t="shared" si="140"/>
        <v>0</v>
      </c>
      <c r="BO171" s="37"/>
      <c r="BP171" s="37"/>
      <c r="BQ171" s="37"/>
      <c r="BR171" s="37"/>
      <c r="BS171" s="72"/>
      <c r="BT171" s="69">
        <f t="shared" si="141"/>
        <v>0</v>
      </c>
    </row>
    <row r="172" spans="1:72">
      <c r="A172" s="60" t="s">
        <v>33</v>
      </c>
      <c r="B172" s="37" t="s">
        <v>108</v>
      </c>
      <c r="C172" s="37" t="s">
        <v>358</v>
      </c>
      <c r="D172" s="37" t="s">
        <v>394</v>
      </c>
      <c r="E172" s="185">
        <f t="shared" si="130"/>
        <v>25.502272820000002</v>
      </c>
      <c r="F172" s="259" t="s">
        <v>259</v>
      </c>
      <c r="G172" s="232" t="s">
        <v>509</v>
      </c>
      <c r="H172" s="60" t="s">
        <v>28</v>
      </c>
      <c r="I172" s="60">
        <v>3</v>
      </c>
      <c r="J172" s="37"/>
      <c r="K172" s="37"/>
      <c r="L172" s="37"/>
      <c r="M172" s="37"/>
      <c r="N172" s="38">
        <f t="shared" si="131"/>
        <v>0</v>
      </c>
      <c r="O172" s="37"/>
      <c r="P172" s="37"/>
      <c r="Q172" s="37"/>
      <c r="R172" s="37"/>
      <c r="S172" s="38">
        <f t="shared" si="132"/>
        <v>0</v>
      </c>
      <c r="T172" s="37"/>
      <c r="U172" s="37"/>
      <c r="V172" s="37"/>
      <c r="W172" s="37"/>
      <c r="X172" s="38">
        <f t="shared" si="133"/>
        <v>0</v>
      </c>
      <c r="Y172" s="37"/>
      <c r="Z172" s="37"/>
      <c r="AA172" s="37"/>
      <c r="AB172" s="37"/>
      <c r="AC172" s="38">
        <f t="shared" si="134"/>
        <v>0</v>
      </c>
      <c r="AD172" s="37"/>
      <c r="AE172" s="37"/>
      <c r="AF172" s="37"/>
      <c r="AG172" s="37"/>
      <c r="AH172" s="38">
        <f t="shared" si="135"/>
        <v>0</v>
      </c>
      <c r="AI172" s="37"/>
      <c r="AJ172" s="37"/>
      <c r="AK172" s="37"/>
      <c r="AL172" s="37"/>
      <c r="AM172" s="38">
        <f t="shared" si="136"/>
        <v>0</v>
      </c>
      <c r="AN172" s="37"/>
      <c r="AO172" s="37"/>
      <c r="AP172" s="37"/>
      <c r="AQ172" s="37"/>
      <c r="AR172" s="37"/>
      <c r="AS172" s="37"/>
      <c r="AT172" s="38">
        <f t="shared" si="137"/>
        <v>0</v>
      </c>
      <c r="AU172" s="37">
        <v>0</v>
      </c>
      <c r="AV172" s="37">
        <v>12.428630201947506</v>
      </c>
      <c r="AW172" s="37">
        <v>0.51682747233499449</v>
      </c>
      <c r="AX172" s="37">
        <v>1.6796451790527449E-2</v>
      </c>
      <c r="AY172" s="37">
        <v>3.919844655565262</v>
      </c>
      <c r="AZ172" s="37">
        <v>8.6201740383617089</v>
      </c>
      <c r="BA172" s="38">
        <f t="shared" si="138"/>
        <v>25.502272820000002</v>
      </c>
      <c r="BB172" s="37"/>
      <c r="BC172" s="37"/>
      <c r="BD172" s="37"/>
      <c r="BE172" s="37"/>
      <c r="BF172" s="37"/>
      <c r="BG172" s="37"/>
      <c r="BH172" s="38">
        <f t="shared" si="139"/>
        <v>0</v>
      </c>
      <c r="BI172" s="37"/>
      <c r="BJ172" s="37"/>
      <c r="BK172" s="37"/>
      <c r="BL172" s="37"/>
      <c r="BM172" s="72"/>
      <c r="BN172" s="69">
        <f t="shared" si="140"/>
        <v>0</v>
      </c>
      <c r="BO172" s="37"/>
      <c r="BP172" s="37"/>
      <c r="BQ172" s="37"/>
      <c r="BR172" s="37"/>
      <c r="BS172" s="72"/>
      <c r="BT172" s="69">
        <f t="shared" si="141"/>
        <v>0</v>
      </c>
    </row>
    <row r="173" spans="1:72">
      <c r="A173" s="60" t="s">
        <v>35</v>
      </c>
      <c r="B173" s="37" t="s">
        <v>109</v>
      </c>
      <c r="C173" s="37" t="s">
        <v>359</v>
      </c>
      <c r="D173" s="37" t="s">
        <v>393</v>
      </c>
      <c r="E173" s="185">
        <f t="shared" si="130"/>
        <v>10.501604</v>
      </c>
      <c r="F173" s="259" t="s">
        <v>259</v>
      </c>
      <c r="G173" s="232" t="s">
        <v>509</v>
      </c>
      <c r="H173" s="60" t="s">
        <v>28</v>
      </c>
      <c r="I173" s="60">
        <v>3</v>
      </c>
      <c r="J173" s="37"/>
      <c r="K173" s="37"/>
      <c r="L173" s="37"/>
      <c r="M173" s="37"/>
      <c r="N173" s="38">
        <f t="shared" si="131"/>
        <v>0</v>
      </c>
      <c r="O173" s="37"/>
      <c r="P173" s="37"/>
      <c r="Q173" s="37"/>
      <c r="R173" s="37"/>
      <c r="S173" s="38">
        <f t="shared" si="132"/>
        <v>0</v>
      </c>
      <c r="T173" s="37"/>
      <c r="U173" s="37"/>
      <c r="V173" s="37"/>
      <c r="W173" s="37"/>
      <c r="X173" s="38">
        <f t="shared" si="133"/>
        <v>0</v>
      </c>
      <c r="Y173" s="37"/>
      <c r="Z173" s="37"/>
      <c r="AA173" s="37"/>
      <c r="AB173" s="37"/>
      <c r="AC173" s="38">
        <f t="shared" si="134"/>
        <v>0</v>
      </c>
      <c r="AD173" s="37"/>
      <c r="AE173" s="37"/>
      <c r="AF173" s="37"/>
      <c r="AG173" s="37"/>
      <c r="AH173" s="38">
        <f t="shared" si="135"/>
        <v>0</v>
      </c>
      <c r="AI173" s="37"/>
      <c r="AJ173" s="37"/>
      <c r="AK173" s="37"/>
      <c r="AL173" s="37"/>
      <c r="AM173" s="38">
        <f t="shared" si="136"/>
        <v>0</v>
      </c>
      <c r="AN173" s="37"/>
      <c r="AO173" s="37"/>
      <c r="AP173" s="37"/>
      <c r="AQ173" s="37"/>
      <c r="AR173" s="37"/>
      <c r="AS173" s="37"/>
      <c r="AT173" s="38">
        <f t="shared" si="137"/>
        <v>0</v>
      </c>
      <c r="AU173" s="37">
        <v>0</v>
      </c>
      <c r="AV173" s="37">
        <v>2.3150220000000003E-2</v>
      </c>
      <c r="AW173" s="37">
        <v>0</v>
      </c>
      <c r="AX173" s="37">
        <v>0</v>
      </c>
      <c r="AY173" s="37">
        <v>0</v>
      </c>
      <c r="AZ173" s="37">
        <v>10.478453780000001</v>
      </c>
      <c r="BA173" s="38">
        <f t="shared" si="138"/>
        <v>10.501604</v>
      </c>
      <c r="BB173" s="37"/>
      <c r="BC173" s="37"/>
      <c r="BD173" s="37"/>
      <c r="BE173" s="37"/>
      <c r="BF173" s="37"/>
      <c r="BG173" s="37"/>
      <c r="BH173" s="38">
        <f t="shared" si="139"/>
        <v>0</v>
      </c>
      <c r="BI173" s="37"/>
      <c r="BJ173" s="37"/>
      <c r="BK173" s="37"/>
      <c r="BL173" s="37"/>
      <c r="BM173" s="72"/>
      <c r="BN173" s="69">
        <f t="shared" si="140"/>
        <v>0</v>
      </c>
      <c r="BO173" s="37"/>
      <c r="BP173" s="37"/>
      <c r="BQ173" s="37"/>
      <c r="BR173" s="37"/>
      <c r="BS173" s="72"/>
      <c r="BT173" s="69">
        <f t="shared" si="141"/>
        <v>0</v>
      </c>
    </row>
    <row r="174" spans="1:72">
      <c r="A174" s="60" t="s">
        <v>37</v>
      </c>
      <c r="B174" s="37" t="s">
        <v>110</v>
      </c>
      <c r="C174" s="37" t="s">
        <v>360</v>
      </c>
      <c r="D174" s="37" t="s">
        <v>436</v>
      </c>
      <c r="E174" s="185">
        <f t="shared" si="130"/>
        <v>29.623303719999992</v>
      </c>
      <c r="F174" s="259" t="s">
        <v>259</v>
      </c>
      <c r="G174" s="232" t="s">
        <v>509</v>
      </c>
      <c r="H174" s="60" t="s">
        <v>28</v>
      </c>
      <c r="I174" s="60">
        <v>3</v>
      </c>
      <c r="J174" s="37"/>
      <c r="K174" s="37"/>
      <c r="L174" s="37"/>
      <c r="M174" s="37"/>
      <c r="N174" s="38">
        <f t="shared" si="131"/>
        <v>0</v>
      </c>
      <c r="O174" s="37"/>
      <c r="P174" s="37"/>
      <c r="Q174" s="37"/>
      <c r="R174" s="37"/>
      <c r="S174" s="38">
        <f t="shared" si="132"/>
        <v>0</v>
      </c>
      <c r="T174" s="37"/>
      <c r="U174" s="37"/>
      <c r="V174" s="37"/>
      <c r="W174" s="37"/>
      <c r="X174" s="38">
        <f t="shared" si="133"/>
        <v>0</v>
      </c>
      <c r="Y174" s="37"/>
      <c r="Z174" s="37"/>
      <c r="AA174" s="37"/>
      <c r="AB174" s="37"/>
      <c r="AC174" s="38">
        <f t="shared" si="134"/>
        <v>0</v>
      </c>
      <c r="AD174" s="37"/>
      <c r="AE174" s="37"/>
      <c r="AF174" s="37"/>
      <c r="AG174" s="37"/>
      <c r="AH174" s="38">
        <f t="shared" si="135"/>
        <v>0</v>
      </c>
      <c r="AI174" s="37"/>
      <c r="AJ174" s="37"/>
      <c r="AK174" s="37"/>
      <c r="AL174" s="37"/>
      <c r="AM174" s="38">
        <f t="shared" si="136"/>
        <v>0</v>
      </c>
      <c r="AN174" s="37"/>
      <c r="AO174" s="37"/>
      <c r="AP174" s="37"/>
      <c r="AQ174" s="37"/>
      <c r="AR174" s="37"/>
      <c r="AS174" s="37"/>
      <c r="AT174" s="38">
        <f t="shared" si="137"/>
        <v>0</v>
      </c>
      <c r="AU174" s="37">
        <v>0</v>
      </c>
      <c r="AV174" s="37">
        <v>0.77436869999999991</v>
      </c>
      <c r="AW174" s="37">
        <v>0</v>
      </c>
      <c r="AX174" s="37">
        <v>0</v>
      </c>
      <c r="AY174" s="37">
        <v>22.284634739999991</v>
      </c>
      <c r="AZ174" s="37">
        <v>6.5643002800000003</v>
      </c>
      <c r="BA174" s="38">
        <f t="shared" si="138"/>
        <v>29.623303719999992</v>
      </c>
      <c r="BB174" s="37"/>
      <c r="BC174" s="37"/>
      <c r="BD174" s="37"/>
      <c r="BE174" s="37"/>
      <c r="BF174" s="37"/>
      <c r="BG174" s="37"/>
      <c r="BH174" s="38">
        <f t="shared" si="139"/>
        <v>0</v>
      </c>
      <c r="BI174" s="37"/>
      <c r="BJ174" s="37"/>
      <c r="BK174" s="37"/>
      <c r="BL174" s="37"/>
      <c r="BM174" s="72"/>
      <c r="BN174" s="69">
        <f t="shared" si="140"/>
        <v>0</v>
      </c>
      <c r="BO174" s="37"/>
      <c r="BP174" s="37"/>
      <c r="BQ174" s="37"/>
      <c r="BR174" s="37"/>
      <c r="BS174" s="72"/>
      <c r="BT174" s="69">
        <f t="shared" si="141"/>
        <v>0</v>
      </c>
    </row>
    <row r="175" spans="1:72">
      <c r="A175" s="60" t="s">
        <v>106</v>
      </c>
      <c r="B175" s="37" t="s">
        <v>111</v>
      </c>
      <c r="C175" s="37" t="s">
        <v>361</v>
      </c>
      <c r="D175" s="37" t="s">
        <v>278</v>
      </c>
      <c r="E175" s="185">
        <f t="shared" si="130"/>
        <v>2.5728999999999997</v>
      </c>
      <c r="F175" s="259" t="s">
        <v>259</v>
      </c>
      <c r="G175" s="232" t="s">
        <v>500</v>
      </c>
      <c r="H175" s="60" t="s">
        <v>28</v>
      </c>
      <c r="I175" s="60">
        <v>3</v>
      </c>
      <c r="J175" s="37"/>
      <c r="K175" s="37"/>
      <c r="L175" s="37"/>
      <c r="M175" s="37"/>
      <c r="N175" s="38">
        <f t="shared" si="131"/>
        <v>0</v>
      </c>
      <c r="O175" s="37"/>
      <c r="P175" s="37"/>
      <c r="Q175" s="37"/>
      <c r="R175" s="37"/>
      <c r="S175" s="38">
        <f t="shared" si="132"/>
        <v>0</v>
      </c>
      <c r="T175" s="37"/>
      <c r="U175" s="37"/>
      <c r="V175" s="37"/>
      <c r="W175" s="37"/>
      <c r="X175" s="38">
        <f t="shared" si="133"/>
        <v>0</v>
      </c>
      <c r="Y175" s="37"/>
      <c r="Z175" s="37"/>
      <c r="AA175" s="37"/>
      <c r="AB175" s="37"/>
      <c r="AC175" s="38">
        <f t="shared" si="134"/>
        <v>0</v>
      </c>
      <c r="AD175" s="37"/>
      <c r="AE175" s="37"/>
      <c r="AF175" s="37"/>
      <c r="AG175" s="37"/>
      <c r="AH175" s="38">
        <f t="shared" si="135"/>
        <v>0</v>
      </c>
      <c r="AI175" s="37"/>
      <c r="AJ175" s="37"/>
      <c r="AK175" s="37"/>
      <c r="AL175" s="37"/>
      <c r="AM175" s="38">
        <f t="shared" si="136"/>
        <v>0</v>
      </c>
      <c r="AN175" s="37"/>
      <c r="AO175" s="37"/>
      <c r="AP175" s="37"/>
      <c r="AQ175" s="37"/>
      <c r="AR175" s="37"/>
      <c r="AS175" s="37"/>
      <c r="AT175" s="38">
        <f t="shared" si="137"/>
        <v>0</v>
      </c>
      <c r="AU175" s="37">
        <v>0</v>
      </c>
      <c r="AV175" s="37">
        <v>0.22928411457857181</v>
      </c>
      <c r="AW175" s="37">
        <v>0.20102403757332851</v>
      </c>
      <c r="AX175" s="37">
        <v>0</v>
      </c>
      <c r="AY175" s="37">
        <v>1.2719169124374454</v>
      </c>
      <c r="AZ175" s="37">
        <v>0.87067493541065411</v>
      </c>
      <c r="BA175" s="38">
        <f t="shared" si="138"/>
        <v>2.5728999999999997</v>
      </c>
      <c r="BB175" s="37"/>
      <c r="BC175" s="37"/>
      <c r="BD175" s="37"/>
      <c r="BE175" s="37"/>
      <c r="BF175" s="37"/>
      <c r="BG175" s="37"/>
      <c r="BH175" s="38">
        <f t="shared" si="139"/>
        <v>0</v>
      </c>
      <c r="BI175" s="37"/>
      <c r="BJ175" s="37"/>
      <c r="BK175" s="37"/>
      <c r="BL175" s="37"/>
      <c r="BM175" s="72"/>
      <c r="BN175" s="69">
        <f t="shared" si="140"/>
        <v>0</v>
      </c>
      <c r="BO175" s="37"/>
      <c r="BP175" s="37"/>
      <c r="BQ175" s="37"/>
      <c r="BR175" s="37"/>
      <c r="BS175" s="72"/>
      <c r="BT175" s="69">
        <f t="shared" si="141"/>
        <v>0</v>
      </c>
    </row>
    <row r="176" spans="1:72">
      <c r="A176" s="60" t="s">
        <v>33</v>
      </c>
      <c r="B176" s="37" t="s">
        <v>112</v>
      </c>
      <c r="C176" s="37" t="s">
        <v>362</v>
      </c>
      <c r="D176" s="37" t="s">
        <v>278</v>
      </c>
      <c r="E176" s="185">
        <f t="shared" si="130"/>
        <v>1.2672318877137903</v>
      </c>
      <c r="F176" s="259" t="s">
        <v>260</v>
      </c>
      <c r="G176" s="232" t="s">
        <v>515</v>
      </c>
      <c r="H176" s="60" t="s">
        <v>28</v>
      </c>
      <c r="I176" s="60">
        <v>3</v>
      </c>
      <c r="J176" s="37"/>
      <c r="K176" s="37"/>
      <c r="L176" s="37"/>
      <c r="M176" s="37"/>
      <c r="N176" s="38">
        <f t="shared" si="131"/>
        <v>0</v>
      </c>
      <c r="O176" s="37"/>
      <c r="P176" s="37"/>
      <c r="Q176" s="37"/>
      <c r="R176" s="37"/>
      <c r="S176" s="38">
        <f t="shared" si="132"/>
        <v>0</v>
      </c>
      <c r="T176" s="37"/>
      <c r="U176" s="37"/>
      <c r="V176" s="37"/>
      <c r="W176" s="37"/>
      <c r="X176" s="38">
        <f t="shared" si="133"/>
        <v>0</v>
      </c>
      <c r="Y176" s="37"/>
      <c r="Z176" s="37"/>
      <c r="AA176" s="37"/>
      <c r="AB176" s="37"/>
      <c r="AC176" s="38">
        <f t="shared" si="134"/>
        <v>0</v>
      </c>
      <c r="AD176" s="37"/>
      <c r="AE176" s="37"/>
      <c r="AF176" s="37"/>
      <c r="AG176" s="37"/>
      <c r="AH176" s="38">
        <f t="shared" si="135"/>
        <v>0</v>
      </c>
      <c r="AI176" s="37"/>
      <c r="AJ176" s="37"/>
      <c r="AK176" s="37"/>
      <c r="AL176" s="37"/>
      <c r="AM176" s="38">
        <f t="shared" si="136"/>
        <v>0</v>
      </c>
      <c r="AN176" s="37"/>
      <c r="AO176" s="37"/>
      <c r="AP176" s="37"/>
      <c r="AQ176" s="37"/>
      <c r="AR176" s="37"/>
      <c r="AS176" s="37"/>
      <c r="AT176" s="38">
        <f t="shared" si="137"/>
        <v>0</v>
      </c>
      <c r="AU176" s="37"/>
      <c r="AV176" s="37"/>
      <c r="AW176" s="37"/>
      <c r="AX176" s="37"/>
      <c r="AY176" s="37"/>
      <c r="AZ176" s="37"/>
      <c r="BA176" s="38">
        <f t="shared" si="138"/>
        <v>0</v>
      </c>
      <c r="BB176" s="37">
        <v>0</v>
      </c>
      <c r="BC176" s="37">
        <v>9.1256177914880832E-2</v>
      </c>
      <c r="BD176" s="37">
        <v>4.2900081704792682E-2</v>
      </c>
      <c r="BE176" s="37">
        <v>0</v>
      </c>
      <c r="BF176" s="37">
        <v>0.33215350725700671</v>
      </c>
      <c r="BG176" s="37">
        <v>0.80092212083711012</v>
      </c>
      <c r="BH176" s="38">
        <f t="shared" si="139"/>
        <v>1.2672318877137903</v>
      </c>
      <c r="BI176" s="37"/>
      <c r="BJ176" s="37"/>
      <c r="BK176" s="37"/>
      <c r="BL176" s="37"/>
      <c r="BM176" s="72"/>
      <c r="BN176" s="69">
        <f t="shared" si="140"/>
        <v>0</v>
      </c>
      <c r="BO176" s="37"/>
      <c r="BP176" s="37"/>
      <c r="BQ176" s="37"/>
      <c r="BR176" s="37"/>
      <c r="BS176" s="72"/>
      <c r="BT176" s="69">
        <f t="shared" si="141"/>
        <v>0</v>
      </c>
    </row>
    <row r="177" spans="1:72">
      <c r="A177" s="60" t="s">
        <v>35</v>
      </c>
      <c r="B177" s="37" t="s">
        <v>113</v>
      </c>
      <c r="C177" s="37" t="s">
        <v>363</v>
      </c>
      <c r="D177" s="37" t="s">
        <v>437</v>
      </c>
      <c r="E177" s="185">
        <f t="shared" si="130"/>
        <v>12.985749040000005</v>
      </c>
      <c r="F177" s="259" t="s">
        <v>259</v>
      </c>
      <c r="G177" s="232" t="s">
        <v>509</v>
      </c>
      <c r="H177" s="60" t="s">
        <v>28</v>
      </c>
      <c r="I177" s="60">
        <v>3</v>
      </c>
      <c r="J177" s="37"/>
      <c r="K177" s="37"/>
      <c r="L177" s="37"/>
      <c r="M177" s="37"/>
      <c r="N177" s="38">
        <f t="shared" si="131"/>
        <v>0</v>
      </c>
      <c r="O177" s="37"/>
      <c r="P177" s="37"/>
      <c r="Q177" s="37"/>
      <c r="R177" s="37"/>
      <c r="S177" s="38">
        <f t="shared" si="132"/>
        <v>0</v>
      </c>
      <c r="T177" s="37"/>
      <c r="U177" s="37"/>
      <c r="V177" s="37"/>
      <c r="W177" s="37"/>
      <c r="X177" s="38">
        <f t="shared" si="133"/>
        <v>0</v>
      </c>
      <c r="Y177" s="37"/>
      <c r="Z177" s="37"/>
      <c r="AA177" s="37"/>
      <c r="AB177" s="37"/>
      <c r="AC177" s="38">
        <f t="shared" si="134"/>
        <v>0</v>
      </c>
      <c r="AD177" s="37"/>
      <c r="AE177" s="37"/>
      <c r="AF177" s="37"/>
      <c r="AG177" s="37"/>
      <c r="AH177" s="38">
        <f t="shared" si="135"/>
        <v>0</v>
      </c>
      <c r="AI177" s="37"/>
      <c r="AJ177" s="37"/>
      <c r="AK177" s="37"/>
      <c r="AL177" s="37"/>
      <c r="AM177" s="38">
        <f t="shared" si="136"/>
        <v>0</v>
      </c>
      <c r="AN177" s="37"/>
      <c r="AO177" s="37"/>
      <c r="AP177" s="37"/>
      <c r="AQ177" s="37"/>
      <c r="AR177" s="37"/>
      <c r="AS177" s="37"/>
      <c r="AT177" s="38">
        <f t="shared" si="137"/>
        <v>0</v>
      </c>
      <c r="AU177" s="37"/>
      <c r="AV177" s="37"/>
      <c r="AW177" s="37"/>
      <c r="AX177" s="37"/>
      <c r="AY177" s="37"/>
      <c r="AZ177" s="37"/>
      <c r="BA177" s="38">
        <f t="shared" si="138"/>
        <v>0</v>
      </c>
      <c r="BB177" s="37">
        <v>0</v>
      </c>
      <c r="BC177" s="37">
        <v>1.7537460000000001E-2</v>
      </c>
      <c r="BD177" s="37">
        <v>0</v>
      </c>
      <c r="BE177" s="37">
        <v>0</v>
      </c>
      <c r="BF177" s="37">
        <v>8.0779366800000041</v>
      </c>
      <c r="BG177" s="37">
        <v>4.8902749000000005</v>
      </c>
      <c r="BH177" s="38">
        <f>SUM(BB177:BG177)</f>
        <v>12.985749040000005</v>
      </c>
      <c r="BI177" s="37"/>
      <c r="BJ177" s="37"/>
      <c r="BK177" s="37"/>
      <c r="BL177" s="37"/>
      <c r="BM177" s="72"/>
      <c r="BN177" s="69">
        <f t="shared" si="140"/>
        <v>0</v>
      </c>
      <c r="BO177" s="37"/>
      <c r="BP177" s="37"/>
      <c r="BQ177" s="37"/>
      <c r="BR177" s="37"/>
      <c r="BS177" s="72"/>
      <c r="BT177" s="69">
        <f t="shared" si="141"/>
        <v>0</v>
      </c>
    </row>
    <row r="178" spans="1:72">
      <c r="A178" s="60"/>
      <c r="B178" s="65" t="s">
        <v>40</v>
      </c>
      <c r="C178" s="65"/>
      <c r="D178" s="65"/>
      <c r="E178" s="279"/>
      <c r="F178" s="185">
        <f>SUMIF(F163:F177, "=Yes", E163:E177)</f>
        <v>88.906498921333409</v>
      </c>
      <c r="G178" s="60"/>
      <c r="H178" s="60" t="s">
        <v>28</v>
      </c>
      <c r="I178" s="60">
        <v>3</v>
      </c>
      <c r="J178" s="63">
        <f>SUM(J163:J177)</f>
        <v>0</v>
      </c>
      <c r="K178" s="63">
        <f t="shared" ref="K178:BN178" si="142">SUM(K163:K177)</f>
        <v>0</v>
      </c>
      <c r="L178" s="63">
        <f t="shared" si="142"/>
        <v>0</v>
      </c>
      <c r="M178" s="63">
        <f t="shared" si="142"/>
        <v>0</v>
      </c>
      <c r="N178" s="63">
        <f t="shared" si="142"/>
        <v>0</v>
      </c>
      <c r="O178" s="63">
        <f t="shared" si="142"/>
        <v>0</v>
      </c>
      <c r="P178" s="63">
        <f t="shared" si="142"/>
        <v>0</v>
      </c>
      <c r="Q178" s="63">
        <f t="shared" si="142"/>
        <v>0</v>
      </c>
      <c r="R178" s="63">
        <f t="shared" si="142"/>
        <v>0</v>
      </c>
      <c r="S178" s="63">
        <f t="shared" si="142"/>
        <v>0</v>
      </c>
      <c r="T178" s="63">
        <f t="shared" si="142"/>
        <v>0</v>
      </c>
      <c r="U178" s="63">
        <f t="shared" si="142"/>
        <v>0</v>
      </c>
      <c r="V178" s="63">
        <f t="shared" si="142"/>
        <v>0</v>
      </c>
      <c r="W178" s="63">
        <f t="shared" si="142"/>
        <v>0</v>
      </c>
      <c r="X178" s="63">
        <f t="shared" si="142"/>
        <v>0</v>
      </c>
      <c r="Y178" s="63">
        <f t="shared" si="142"/>
        <v>0</v>
      </c>
      <c r="Z178" s="63">
        <f t="shared" si="142"/>
        <v>0</v>
      </c>
      <c r="AA178" s="63">
        <f t="shared" si="142"/>
        <v>0</v>
      </c>
      <c r="AB178" s="63">
        <f t="shared" si="142"/>
        <v>0</v>
      </c>
      <c r="AC178" s="63">
        <f t="shared" si="142"/>
        <v>0</v>
      </c>
      <c r="AD178" s="63">
        <f t="shared" si="142"/>
        <v>-7.35</v>
      </c>
      <c r="AE178" s="63">
        <f t="shared" si="142"/>
        <v>0</v>
      </c>
      <c r="AF178" s="63">
        <f t="shared" si="142"/>
        <v>28.072285643298926</v>
      </c>
      <c r="AG178" s="63">
        <f t="shared" si="142"/>
        <v>-0.6783413717306862</v>
      </c>
      <c r="AH178" s="63">
        <f t="shared" si="142"/>
        <v>20.043944271568236</v>
      </c>
      <c r="AI178" s="63">
        <f t="shared" si="142"/>
        <v>2.4538343400000007</v>
      </c>
      <c r="AJ178" s="63">
        <f t="shared" si="142"/>
        <v>0.76183721891261968</v>
      </c>
      <c r="AK178" s="63">
        <f t="shared" si="142"/>
        <v>-0.30506602944419953</v>
      </c>
      <c r="AL178" s="63">
        <f t="shared" si="142"/>
        <v>0.46162973029674625</v>
      </c>
      <c r="AM178" s="63">
        <f t="shared" si="142"/>
        <v>3.372235259765167</v>
      </c>
      <c r="AN178" s="63">
        <f t="shared" si="142"/>
        <v>0</v>
      </c>
      <c r="AO178" s="63">
        <f t="shared" si="142"/>
        <v>0.13895055195917627</v>
      </c>
      <c r="AP178" s="63">
        <f t="shared" si="142"/>
        <v>-0.19000204419660299</v>
      </c>
      <c r="AQ178" s="63">
        <f t="shared" si="142"/>
        <v>-3.6837281799115981E-2</v>
      </c>
      <c r="AR178" s="63">
        <f t="shared" si="142"/>
        <v>-0.55994299287049032</v>
      </c>
      <c r="AS178" s="63">
        <f t="shared" si="142"/>
        <v>-1.9976784230929674</v>
      </c>
      <c r="AT178" s="63">
        <f t="shared" si="142"/>
        <v>-2.64551019</v>
      </c>
      <c r="AU178" s="63">
        <f t="shared" si="142"/>
        <v>0</v>
      </c>
      <c r="AV178" s="63">
        <f t="shared" si="142"/>
        <v>13.455433236526078</v>
      </c>
      <c r="AW178" s="63">
        <f t="shared" si="142"/>
        <v>0.71785150990832303</v>
      </c>
      <c r="AX178" s="63">
        <f t="shared" si="142"/>
        <v>1.6796451790527449E-2</v>
      </c>
      <c r="AY178" s="63">
        <f t="shared" si="142"/>
        <v>27.476396308002695</v>
      </c>
      <c r="AZ178" s="63">
        <f t="shared" si="142"/>
        <v>26.533603033772366</v>
      </c>
      <c r="BA178" s="63">
        <f t="shared" si="142"/>
        <v>68.200080540000002</v>
      </c>
      <c r="BB178" s="63">
        <f t="shared" si="142"/>
        <v>0</v>
      </c>
      <c r="BC178" s="63">
        <f t="shared" si="142"/>
        <v>0.10879363791488084</v>
      </c>
      <c r="BD178" s="63">
        <f t="shared" si="142"/>
        <v>4.2900081704792682E-2</v>
      </c>
      <c r="BE178" s="63">
        <f t="shared" si="142"/>
        <v>0</v>
      </c>
      <c r="BF178" s="63">
        <f t="shared" si="142"/>
        <v>8.4100901872570102</v>
      </c>
      <c r="BG178" s="63">
        <f t="shared" si="142"/>
        <v>5.6911970208371105</v>
      </c>
      <c r="BH178" s="63">
        <f t="shared" si="142"/>
        <v>14.252980927713796</v>
      </c>
      <c r="BI178" s="63">
        <f t="shared" si="142"/>
        <v>0</v>
      </c>
      <c r="BJ178" s="63">
        <f t="shared" si="142"/>
        <v>0</v>
      </c>
      <c r="BK178" s="63">
        <f t="shared" si="142"/>
        <v>0</v>
      </c>
      <c r="BL178" s="63">
        <f t="shared" si="142"/>
        <v>0</v>
      </c>
      <c r="BM178" s="63">
        <f t="shared" si="142"/>
        <v>0</v>
      </c>
      <c r="BN178" s="70">
        <f t="shared" si="142"/>
        <v>0</v>
      </c>
      <c r="BO178" s="63">
        <f t="shared" ref="BO178:BT178" si="143">SUM(BO163:BO177)</f>
        <v>0</v>
      </c>
      <c r="BP178" s="63">
        <f t="shared" si="143"/>
        <v>0</v>
      </c>
      <c r="BQ178" s="63">
        <f t="shared" si="143"/>
        <v>0</v>
      </c>
      <c r="BR178" s="63">
        <f t="shared" si="143"/>
        <v>0</v>
      </c>
      <c r="BS178" s="63">
        <f t="shared" si="143"/>
        <v>0</v>
      </c>
      <c r="BT178" s="70">
        <f t="shared" si="143"/>
        <v>0</v>
      </c>
    </row>
    <row r="180" spans="1:72" s="267" customFormat="1" ht="13.5" customHeight="1">
      <c r="A180" s="209"/>
      <c r="B180" s="209" t="s">
        <v>553</v>
      </c>
      <c r="C180" s="276" t="s">
        <v>208</v>
      </c>
      <c r="D180" s="209"/>
      <c r="E180" s="209"/>
      <c r="F180" s="275">
        <f>SUMIF(J161:BT161, "&lt;&gt;Total", J180:BT180)</f>
        <v>88.906498921333394</v>
      </c>
      <c r="G180" s="209"/>
      <c r="H180" s="209"/>
      <c r="I180" s="209"/>
      <c r="J180" s="274">
        <f t="shared" ref="J180:AO180" si="144">IF(J$1&lt;"2020-21",SUMIF($F$163:$F$177,"=Yes",J$163:J$177), (SUMIF($F$163:$F$177,"=No",J$163:J$177)*(-1)))</f>
        <v>0</v>
      </c>
      <c r="K180" s="274">
        <f t="shared" si="144"/>
        <v>0</v>
      </c>
      <c r="L180" s="274">
        <f t="shared" si="144"/>
        <v>0</v>
      </c>
      <c r="M180" s="274">
        <f t="shared" si="144"/>
        <v>0</v>
      </c>
      <c r="N180" s="274">
        <f t="shared" si="144"/>
        <v>0</v>
      </c>
      <c r="O180" s="274">
        <f t="shared" si="144"/>
        <v>0</v>
      </c>
      <c r="P180" s="274">
        <f t="shared" si="144"/>
        <v>0</v>
      </c>
      <c r="Q180" s="274">
        <f t="shared" si="144"/>
        <v>0</v>
      </c>
      <c r="R180" s="274">
        <f t="shared" si="144"/>
        <v>0</v>
      </c>
      <c r="S180" s="274">
        <f t="shared" si="144"/>
        <v>0</v>
      </c>
      <c r="T180" s="274">
        <f t="shared" si="144"/>
        <v>0</v>
      </c>
      <c r="U180" s="274">
        <f t="shared" si="144"/>
        <v>0</v>
      </c>
      <c r="V180" s="274">
        <f t="shared" si="144"/>
        <v>0</v>
      </c>
      <c r="W180" s="274">
        <f t="shared" si="144"/>
        <v>0</v>
      </c>
      <c r="X180" s="274">
        <f t="shared" si="144"/>
        <v>0</v>
      </c>
      <c r="Y180" s="274">
        <f t="shared" si="144"/>
        <v>0</v>
      </c>
      <c r="Z180" s="274">
        <f t="shared" si="144"/>
        <v>0</v>
      </c>
      <c r="AA180" s="274">
        <f t="shared" si="144"/>
        <v>0</v>
      </c>
      <c r="AB180" s="274">
        <f t="shared" si="144"/>
        <v>0</v>
      </c>
      <c r="AC180" s="274">
        <f t="shared" si="144"/>
        <v>0</v>
      </c>
      <c r="AD180" s="274">
        <f t="shared" si="144"/>
        <v>0</v>
      </c>
      <c r="AE180" s="274">
        <f t="shared" si="144"/>
        <v>0</v>
      </c>
      <c r="AF180" s="274">
        <f t="shared" si="144"/>
        <v>3.2722856432989249</v>
      </c>
      <c r="AG180" s="274">
        <f t="shared" si="144"/>
        <v>-0.6783413717306862</v>
      </c>
      <c r="AH180" s="274">
        <f t="shared" si="144"/>
        <v>2.5939442715682386</v>
      </c>
      <c r="AI180" s="274">
        <f t="shared" si="144"/>
        <v>2.4538343400000007</v>
      </c>
      <c r="AJ180" s="274">
        <f t="shared" si="144"/>
        <v>0.76183721891261968</v>
      </c>
      <c r="AK180" s="274">
        <f t="shared" si="144"/>
        <v>-0.30506602944419953</v>
      </c>
      <c r="AL180" s="274">
        <f t="shared" si="144"/>
        <v>0.46162973029674625</v>
      </c>
      <c r="AM180" s="274">
        <f t="shared" si="144"/>
        <v>3.372235259765167</v>
      </c>
      <c r="AN180" s="274">
        <f t="shared" si="144"/>
        <v>0</v>
      </c>
      <c r="AO180" s="274">
        <f t="shared" si="144"/>
        <v>1.35</v>
      </c>
      <c r="AP180" s="274">
        <f t="shared" ref="AP180:BT180" si="145">IF(AP$1&lt;"2020-21",SUMIF($F$163:$F$177,"=Yes",AP$163:AP$177), (SUMIF($F$163:$F$177,"=No",AP$163:AP$177)*(-1)))</f>
        <v>0</v>
      </c>
      <c r="AQ180" s="274">
        <f t="shared" si="145"/>
        <v>0</v>
      </c>
      <c r="AR180" s="274">
        <f t="shared" si="145"/>
        <v>-5.3333509999999924E-2</v>
      </c>
      <c r="AS180" s="274">
        <f t="shared" si="145"/>
        <v>0.45782332000000003</v>
      </c>
      <c r="AT180" s="274">
        <f t="shared" si="145"/>
        <v>1.7544898100000004</v>
      </c>
      <c r="AU180" s="274">
        <f t="shared" si="145"/>
        <v>0</v>
      </c>
      <c r="AV180" s="274">
        <f t="shared" si="145"/>
        <v>13.455433236526078</v>
      </c>
      <c r="AW180" s="274">
        <f t="shared" si="145"/>
        <v>0.71785150990832303</v>
      </c>
      <c r="AX180" s="274">
        <f t="shared" si="145"/>
        <v>1.6796451790527449E-2</v>
      </c>
      <c r="AY180" s="274">
        <f t="shared" si="145"/>
        <v>27.476396308002695</v>
      </c>
      <c r="AZ180" s="274">
        <f t="shared" si="145"/>
        <v>26.533603033772366</v>
      </c>
      <c r="BA180" s="274">
        <f t="shared" si="145"/>
        <v>68.200080540000002</v>
      </c>
      <c r="BB180" s="274">
        <f t="shared" si="145"/>
        <v>0</v>
      </c>
      <c r="BC180" s="274">
        <f t="shared" si="145"/>
        <v>1.7537460000000001E-2</v>
      </c>
      <c r="BD180" s="274">
        <f t="shared" si="145"/>
        <v>0</v>
      </c>
      <c r="BE180" s="274">
        <f t="shared" si="145"/>
        <v>0</v>
      </c>
      <c r="BF180" s="274">
        <f t="shared" si="145"/>
        <v>8.0779366800000041</v>
      </c>
      <c r="BG180" s="274">
        <f t="shared" si="145"/>
        <v>4.8902749000000005</v>
      </c>
      <c r="BH180" s="274">
        <f t="shared" si="145"/>
        <v>12.985749040000005</v>
      </c>
      <c r="BI180" s="274">
        <f t="shared" si="145"/>
        <v>0</v>
      </c>
      <c r="BJ180" s="274">
        <f t="shared" si="145"/>
        <v>0</v>
      </c>
      <c r="BK180" s="274">
        <f t="shared" si="145"/>
        <v>0</v>
      </c>
      <c r="BL180" s="274">
        <f t="shared" si="145"/>
        <v>0</v>
      </c>
      <c r="BM180" s="274">
        <f t="shared" si="145"/>
        <v>0</v>
      </c>
      <c r="BN180" s="274">
        <f t="shared" si="145"/>
        <v>0</v>
      </c>
      <c r="BO180" s="274">
        <f t="shared" si="145"/>
        <v>0</v>
      </c>
      <c r="BP180" s="274">
        <f t="shared" si="145"/>
        <v>0</v>
      </c>
      <c r="BQ180" s="274">
        <f t="shared" si="145"/>
        <v>0</v>
      </c>
      <c r="BR180" s="274">
        <f t="shared" si="145"/>
        <v>0</v>
      </c>
      <c r="BS180" s="274">
        <f t="shared" si="145"/>
        <v>0</v>
      </c>
      <c r="BT180" s="274">
        <f t="shared" si="145"/>
        <v>0</v>
      </c>
    </row>
    <row r="181" spans="1:72" s="267" customFormat="1" ht="13.5" customHeight="1">
      <c r="J181" s="268"/>
      <c r="K181" s="268"/>
      <c r="L181" s="268"/>
      <c r="M181" s="268"/>
      <c r="N181" s="268"/>
      <c r="O181" s="268"/>
      <c r="P181" s="268"/>
      <c r="Q181" s="268"/>
      <c r="R181" s="268"/>
      <c r="S181" s="268"/>
      <c r="T181" s="268"/>
      <c r="U181" s="268"/>
      <c r="V181" s="268"/>
      <c r="W181" s="268"/>
      <c r="X181" s="268"/>
      <c r="Y181" s="268"/>
      <c r="Z181" s="268"/>
      <c r="AA181" s="268"/>
      <c r="AB181" s="268"/>
      <c r="AC181" s="268"/>
      <c r="AD181" s="268"/>
      <c r="AE181" s="268"/>
      <c r="AF181" s="268"/>
      <c r="AG181" s="268"/>
      <c r="AH181" s="268"/>
      <c r="AI181" s="268"/>
      <c r="AJ181" s="268"/>
      <c r="AK181" s="268"/>
      <c r="AL181" s="268"/>
      <c r="AM181" s="268"/>
      <c r="AN181" s="268"/>
      <c r="AO181" s="268"/>
      <c r="AP181" s="268"/>
      <c r="AQ181" s="268"/>
      <c r="AR181" s="268"/>
      <c r="AS181" s="268"/>
      <c r="AT181" s="268"/>
      <c r="AU181" s="268"/>
      <c r="AV181" s="268"/>
      <c r="AW181" s="268"/>
      <c r="AX181" s="268"/>
      <c r="AY181" s="268"/>
      <c r="AZ181" s="268"/>
      <c r="BA181" s="268"/>
      <c r="BB181" s="268"/>
      <c r="BC181" s="268"/>
      <c r="BD181" s="268"/>
      <c r="BE181" s="268"/>
      <c r="BF181" s="268"/>
      <c r="BG181" s="268"/>
      <c r="BH181" s="268"/>
      <c r="BI181" s="268"/>
      <c r="BJ181" s="268"/>
      <c r="BK181" s="268"/>
      <c r="BL181" s="268"/>
      <c r="BM181" s="268"/>
      <c r="BN181" s="268"/>
      <c r="BO181" s="268"/>
      <c r="BP181" s="268"/>
      <c r="BQ181" s="268"/>
      <c r="BR181" s="268"/>
      <c r="BS181" s="268"/>
      <c r="BT181" s="268"/>
    </row>
    <row r="182" spans="1:72" ht="13.9">
      <c r="A182" s="33" t="s">
        <v>114</v>
      </c>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row>
    <row r="183" spans="1:72">
      <c r="A183" s="47"/>
      <c r="B183" s="47"/>
      <c r="C183" s="47"/>
      <c r="D183" s="47"/>
      <c r="E183" s="47"/>
      <c r="F183" s="47"/>
      <c r="G183" s="47"/>
      <c r="H183" s="47"/>
      <c r="I183" s="47"/>
      <c r="J183" s="299" t="s">
        <v>1</v>
      </c>
      <c r="K183" s="299"/>
      <c r="L183" s="299"/>
      <c r="M183" s="299"/>
      <c r="N183" s="299"/>
      <c r="O183" s="299" t="s">
        <v>2</v>
      </c>
      <c r="P183" s="299"/>
      <c r="Q183" s="299"/>
      <c r="R183" s="299"/>
      <c r="S183" s="299"/>
      <c r="T183" s="299" t="s">
        <v>3</v>
      </c>
      <c r="U183" s="299"/>
      <c r="V183" s="299"/>
      <c r="W183" s="299"/>
      <c r="X183" s="299"/>
      <c r="Y183" s="299" t="s">
        <v>4</v>
      </c>
      <c r="Z183" s="299"/>
      <c r="AA183" s="299"/>
      <c r="AB183" s="299"/>
      <c r="AC183" s="299"/>
      <c r="AD183" s="299" t="s">
        <v>5</v>
      </c>
      <c r="AE183" s="299"/>
      <c r="AF183" s="299"/>
      <c r="AG183" s="299"/>
      <c r="AH183" s="299"/>
      <c r="AI183" s="299" t="s">
        <v>6</v>
      </c>
      <c r="AJ183" s="299"/>
      <c r="AK183" s="299"/>
      <c r="AL183" s="299"/>
      <c r="AM183" s="299"/>
      <c r="AN183" s="291" t="s">
        <v>7</v>
      </c>
      <c r="AO183" s="291"/>
      <c r="AP183" s="291"/>
      <c r="AQ183" s="291"/>
      <c r="AR183" s="291"/>
      <c r="AS183" s="291"/>
      <c r="AT183" s="291"/>
      <c r="AU183" s="291" t="s">
        <v>8</v>
      </c>
      <c r="AV183" s="291"/>
      <c r="AW183" s="291"/>
      <c r="AX183" s="291"/>
      <c r="AY183" s="291"/>
      <c r="AZ183" s="291"/>
      <c r="BA183" s="291"/>
      <c r="BB183" s="291" t="s">
        <v>9</v>
      </c>
      <c r="BC183" s="291"/>
      <c r="BD183" s="291"/>
      <c r="BE183" s="291"/>
      <c r="BF183" s="291"/>
      <c r="BG183" s="291"/>
      <c r="BH183" s="291"/>
      <c r="BI183" s="291" t="s">
        <v>10</v>
      </c>
      <c r="BJ183" s="291"/>
      <c r="BK183" s="291"/>
      <c r="BL183" s="291"/>
      <c r="BM183" s="291"/>
      <c r="BN183" s="291"/>
      <c r="BO183" s="291" t="s">
        <v>581</v>
      </c>
      <c r="BP183" s="291"/>
      <c r="BQ183" s="291"/>
      <c r="BR183" s="291"/>
      <c r="BS183" s="291"/>
      <c r="BT183" s="291"/>
    </row>
    <row r="184" spans="1:72" ht="14.75" customHeight="1">
      <c r="A184" s="47"/>
      <c r="B184" s="47"/>
      <c r="C184" s="47"/>
      <c r="D184" s="47"/>
      <c r="E184" s="47"/>
      <c r="F184" s="47"/>
      <c r="G184" s="47"/>
      <c r="H184" s="47"/>
      <c r="I184" s="47"/>
      <c r="J184" s="49"/>
      <c r="K184" s="50"/>
      <c r="L184" s="50"/>
      <c r="M184" s="50"/>
      <c r="N184" s="50"/>
      <c r="O184" s="51"/>
      <c r="P184" s="50"/>
      <c r="Q184" s="50"/>
      <c r="R184" s="50"/>
      <c r="S184" s="50"/>
      <c r="T184" s="51"/>
      <c r="U184" s="50"/>
      <c r="V184" s="50"/>
      <c r="W184" s="50"/>
      <c r="X184" s="50"/>
      <c r="Y184" s="51"/>
      <c r="Z184" s="50"/>
      <c r="AA184" s="50"/>
      <c r="AB184" s="50"/>
      <c r="AC184" s="50"/>
      <c r="AD184" s="51"/>
      <c r="AE184" s="50"/>
      <c r="AF184" s="50"/>
      <c r="AG184" s="50"/>
      <c r="AH184" s="50"/>
      <c r="AI184" s="51"/>
      <c r="AJ184" s="50"/>
      <c r="AK184" s="50"/>
      <c r="AL184" s="50"/>
      <c r="AM184" s="52"/>
      <c r="AN184" s="297" t="s">
        <v>11</v>
      </c>
      <c r="AO184" s="298"/>
      <c r="AP184" s="292" t="s">
        <v>12</v>
      </c>
      <c r="AQ184" s="292"/>
      <c r="AR184" s="292"/>
      <c r="AS184" s="292"/>
      <c r="AT184" s="247" t="s">
        <v>13</v>
      </c>
      <c r="AU184" s="292" t="s">
        <v>11</v>
      </c>
      <c r="AV184" s="292"/>
      <c r="AW184" s="292" t="s">
        <v>12</v>
      </c>
      <c r="AX184" s="292"/>
      <c r="AY184" s="292"/>
      <c r="AZ184" s="292"/>
      <c r="BA184" s="247" t="s">
        <v>13</v>
      </c>
      <c r="BB184" s="292" t="s">
        <v>11</v>
      </c>
      <c r="BC184" s="292"/>
      <c r="BD184" s="292" t="s">
        <v>12</v>
      </c>
      <c r="BE184" s="292"/>
      <c r="BF184" s="292"/>
      <c r="BG184" s="292"/>
      <c r="BH184" s="247" t="s">
        <v>13</v>
      </c>
      <c r="BI184" s="244" t="s">
        <v>11</v>
      </c>
      <c r="BJ184" s="292" t="s">
        <v>12</v>
      </c>
      <c r="BK184" s="292"/>
      <c r="BL184" s="292"/>
      <c r="BM184" s="293"/>
      <c r="BN184" s="247" t="s">
        <v>13</v>
      </c>
      <c r="BO184" s="285" t="s">
        <v>11</v>
      </c>
      <c r="BP184" s="292" t="s">
        <v>12</v>
      </c>
      <c r="BQ184" s="292"/>
      <c r="BR184" s="292"/>
      <c r="BS184" s="293"/>
      <c r="BT184" s="247" t="s">
        <v>13</v>
      </c>
    </row>
    <row r="185" spans="1:72" ht="48" customHeight="1">
      <c r="A185" s="77" t="s">
        <v>14</v>
      </c>
      <c r="B185" s="122" t="s">
        <v>15</v>
      </c>
      <c r="C185" s="179" t="s">
        <v>547</v>
      </c>
      <c r="D185" s="179" t="s">
        <v>548</v>
      </c>
      <c r="E185" s="186" t="s">
        <v>241</v>
      </c>
      <c r="F185" s="187" t="s">
        <v>258</v>
      </c>
      <c r="G185" s="231" t="s">
        <v>497</v>
      </c>
      <c r="H185" s="77" t="s">
        <v>16</v>
      </c>
      <c r="I185" s="77" t="s">
        <v>17</v>
      </c>
      <c r="J185" s="246" t="s">
        <v>11</v>
      </c>
      <c r="K185" s="246" t="s">
        <v>18</v>
      </c>
      <c r="L185" s="246" t="s">
        <v>19</v>
      </c>
      <c r="M185" s="246" t="s">
        <v>20</v>
      </c>
      <c r="N185" s="246" t="s">
        <v>13</v>
      </c>
      <c r="O185" s="246" t="s">
        <v>11</v>
      </c>
      <c r="P185" s="246" t="s">
        <v>18</v>
      </c>
      <c r="Q185" s="246" t="s">
        <v>19</v>
      </c>
      <c r="R185" s="246" t="s">
        <v>20</v>
      </c>
      <c r="S185" s="246" t="s">
        <v>13</v>
      </c>
      <c r="T185" s="246" t="s">
        <v>11</v>
      </c>
      <c r="U185" s="246" t="s">
        <v>18</v>
      </c>
      <c r="V185" s="246" t="s">
        <v>19</v>
      </c>
      <c r="W185" s="246" t="s">
        <v>20</v>
      </c>
      <c r="X185" s="246" t="s">
        <v>13</v>
      </c>
      <c r="Y185" s="246" t="s">
        <v>11</v>
      </c>
      <c r="Z185" s="246" t="s">
        <v>18</v>
      </c>
      <c r="AA185" s="246" t="s">
        <v>19</v>
      </c>
      <c r="AB185" s="246" t="s">
        <v>20</v>
      </c>
      <c r="AC185" s="246" t="s">
        <v>13</v>
      </c>
      <c r="AD185" s="246" t="s">
        <v>11</v>
      </c>
      <c r="AE185" s="246" t="s">
        <v>18</v>
      </c>
      <c r="AF185" s="246" t="s">
        <v>19</v>
      </c>
      <c r="AG185" s="246" t="s">
        <v>20</v>
      </c>
      <c r="AH185" s="246" t="s">
        <v>13</v>
      </c>
      <c r="AI185" s="246" t="s">
        <v>11</v>
      </c>
      <c r="AJ185" s="246" t="s">
        <v>18</v>
      </c>
      <c r="AK185" s="246" t="s">
        <v>19</v>
      </c>
      <c r="AL185" s="246" t="s">
        <v>20</v>
      </c>
      <c r="AM185" s="246" t="s">
        <v>13</v>
      </c>
      <c r="AN185" s="246" t="s">
        <v>21</v>
      </c>
      <c r="AO185" s="246" t="s">
        <v>22</v>
      </c>
      <c r="AP185" s="246" t="s">
        <v>23</v>
      </c>
      <c r="AQ185" s="246" t="s">
        <v>24</v>
      </c>
      <c r="AR185" s="246" t="s">
        <v>19</v>
      </c>
      <c r="AS185" s="246" t="s">
        <v>20</v>
      </c>
      <c r="AT185" s="247" t="s">
        <v>13</v>
      </c>
      <c r="AU185" s="246" t="s">
        <v>21</v>
      </c>
      <c r="AV185" s="246" t="s">
        <v>22</v>
      </c>
      <c r="AW185" s="246" t="s">
        <v>23</v>
      </c>
      <c r="AX185" s="246" t="s">
        <v>24</v>
      </c>
      <c r="AY185" s="246" t="s">
        <v>19</v>
      </c>
      <c r="AZ185" s="246" t="s">
        <v>20</v>
      </c>
      <c r="BA185" s="247" t="s">
        <v>13</v>
      </c>
      <c r="BB185" s="246" t="s">
        <v>21</v>
      </c>
      <c r="BC185" s="246" t="s">
        <v>22</v>
      </c>
      <c r="BD185" s="246" t="s">
        <v>23</v>
      </c>
      <c r="BE185" s="246" t="s">
        <v>24</v>
      </c>
      <c r="BF185" s="246" t="s">
        <v>19</v>
      </c>
      <c r="BG185" s="246" t="s">
        <v>20</v>
      </c>
      <c r="BH185" s="247" t="s">
        <v>13</v>
      </c>
      <c r="BI185" s="246" t="s">
        <v>22</v>
      </c>
      <c r="BJ185" s="246" t="s">
        <v>23</v>
      </c>
      <c r="BK185" s="246" t="s">
        <v>24</v>
      </c>
      <c r="BL185" s="246" t="s">
        <v>19</v>
      </c>
      <c r="BM185" s="245" t="s">
        <v>20</v>
      </c>
      <c r="BN185" s="247" t="s">
        <v>13</v>
      </c>
      <c r="BO185" s="286" t="s">
        <v>22</v>
      </c>
      <c r="BP185" s="286" t="s">
        <v>23</v>
      </c>
      <c r="BQ185" s="286" t="s">
        <v>24</v>
      </c>
      <c r="BR185" s="286" t="s">
        <v>19</v>
      </c>
      <c r="BS185" s="287" t="s">
        <v>20</v>
      </c>
      <c r="BT185" s="247" t="s">
        <v>13</v>
      </c>
    </row>
    <row r="186" spans="1:72">
      <c r="A186" s="123" t="s">
        <v>25</v>
      </c>
      <c r="B186" s="124" t="s">
        <v>26</v>
      </c>
      <c r="C186" s="124"/>
      <c r="D186" s="124"/>
      <c r="E186" s="104"/>
      <c r="F186" s="104"/>
      <c r="G186" s="104"/>
      <c r="H186" s="104"/>
      <c r="I186" s="104"/>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5"/>
      <c r="AL186" s="105"/>
      <c r="AM186" s="105"/>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106"/>
      <c r="BO186" s="58"/>
      <c r="BP186" s="58"/>
      <c r="BQ186" s="58"/>
      <c r="BR186" s="58"/>
      <c r="BS186" s="58"/>
      <c r="BT186" s="106"/>
    </row>
    <row r="187" spans="1:72">
      <c r="A187" s="60">
        <v>25</v>
      </c>
      <c r="B187" s="37" t="s">
        <v>115</v>
      </c>
      <c r="C187" s="37"/>
      <c r="D187" s="37" t="s">
        <v>349</v>
      </c>
      <c r="E187" s="185">
        <f t="shared" ref="E187:E193" si="146">N187+S187+X187+AC187+AH187+AM187+AT187+BA187+BH187+BN187+BT187</f>
        <v>-0.76039299999999999</v>
      </c>
      <c r="F187" s="259" t="s">
        <v>261</v>
      </c>
      <c r="G187" s="233" t="s">
        <v>552</v>
      </c>
      <c r="H187" s="60" t="s">
        <v>28</v>
      </c>
      <c r="I187" s="60">
        <v>3</v>
      </c>
      <c r="J187" s="37"/>
      <c r="K187" s="37"/>
      <c r="L187" s="37"/>
      <c r="M187" s="37"/>
      <c r="N187" s="38">
        <f>SUM(J187:M187)</f>
        <v>0</v>
      </c>
      <c r="O187" s="37"/>
      <c r="P187" s="37"/>
      <c r="Q187" s="37"/>
      <c r="R187" s="37"/>
      <c r="S187" s="38">
        <f>SUM(O187:R187)</f>
        <v>0</v>
      </c>
      <c r="T187" s="37"/>
      <c r="U187" s="37"/>
      <c r="V187" s="37"/>
      <c r="W187" s="37"/>
      <c r="X187" s="38">
        <f>SUM(T187:W187)</f>
        <v>0</v>
      </c>
      <c r="Y187" s="37"/>
      <c r="Z187" s="37"/>
      <c r="AA187" s="37"/>
      <c r="AB187" s="37"/>
      <c r="AC187" s="38">
        <f>SUM(Y187:AB187)</f>
        <v>0</v>
      </c>
      <c r="AD187" s="37">
        <v>-0.76039299999999999</v>
      </c>
      <c r="AE187" s="37">
        <v>0</v>
      </c>
      <c r="AF187" s="37">
        <v>0</v>
      </c>
      <c r="AG187" s="37">
        <v>0</v>
      </c>
      <c r="AH187" s="38">
        <f>SUM(AD187:AG187)</f>
        <v>-0.76039299999999999</v>
      </c>
      <c r="AI187" s="37"/>
      <c r="AJ187" s="37"/>
      <c r="AK187" s="37"/>
      <c r="AL187" s="37"/>
      <c r="AM187" s="38">
        <f>SUM(AI187:AL187)</f>
        <v>0</v>
      </c>
      <c r="AN187" s="37"/>
      <c r="AO187" s="37"/>
      <c r="AP187" s="37"/>
      <c r="AQ187" s="37"/>
      <c r="AR187" s="37"/>
      <c r="AS187" s="37"/>
      <c r="AT187" s="38">
        <f>SUM(AN187:AS187)</f>
        <v>0</v>
      </c>
      <c r="AU187" s="37"/>
      <c r="AV187" s="37"/>
      <c r="AW187" s="37"/>
      <c r="AX187" s="37"/>
      <c r="AY187" s="37"/>
      <c r="AZ187" s="37"/>
      <c r="BA187" s="38">
        <f t="shared" ref="BA187:BA193" si="147">SUM(AU187:AZ187)</f>
        <v>0</v>
      </c>
      <c r="BB187" s="37"/>
      <c r="BC187" s="37"/>
      <c r="BD187" s="37"/>
      <c r="BE187" s="37"/>
      <c r="BF187" s="37"/>
      <c r="BG187" s="37"/>
      <c r="BH187" s="38">
        <f>SUM(BC187:BG187)</f>
        <v>0</v>
      </c>
      <c r="BI187" s="37"/>
      <c r="BJ187" s="37"/>
      <c r="BK187" s="37"/>
      <c r="BL187" s="37"/>
      <c r="BM187" s="37"/>
      <c r="BN187" s="69">
        <f>SUM(BI187:BM187)</f>
        <v>0</v>
      </c>
      <c r="BO187" s="37"/>
      <c r="BP187" s="37"/>
      <c r="BQ187" s="37"/>
      <c r="BR187" s="37"/>
      <c r="BS187" s="37"/>
      <c r="BT187" s="69">
        <f>SUM(BO187:BS187)</f>
        <v>0</v>
      </c>
    </row>
    <row r="188" spans="1:72">
      <c r="A188" s="60" t="s">
        <v>33</v>
      </c>
      <c r="B188" s="64" t="s">
        <v>116</v>
      </c>
      <c r="C188" s="64"/>
      <c r="D188" s="61" t="s">
        <v>278</v>
      </c>
      <c r="E188" s="185">
        <f t="shared" si="146"/>
        <v>-11.751262874837625</v>
      </c>
      <c r="F188" s="259" t="s">
        <v>260</v>
      </c>
      <c r="G188" s="232" t="s">
        <v>516</v>
      </c>
      <c r="H188" s="60" t="s">
        <v>28</v>
      </c>
      <c r="I188" s="60">
        <v>3</v>
      </c>
      <c r="J188" s="37"/>
      <c r="K188" s="37"/>
      <c r="L188" s="37"/>
      <c r="M188" s="37"/>
      <c r="N188" s="38">
        <f t="shared" ref="N188:N193" si="148">SUM(J188:M188)</f>
        <v>0</v>
      </c>
      <c r="O188" s="37"/>
      <c r="P188" s="37"/>
      <c r="Q188" s="37"/>
      <c r="R188" s="37"/>
      <c r="S188" s="38">
        <f t="shared" ref="S188:S193" si="149">SUM(O188:R188)</f>
        <v>0</v>
      </c>
      <c r="T188" s="37"/>
      <c r="U188" s="37"/>
      <c r="V188" s="37"/>
      <c r="W188" s="37"/>
      <c r="X188" s="38">
        <f t="shared" ref="X188:X193" si="150">SUM(T188:W188)</f>
        <v>0</v>
      </c>
      <c r="Y188" s="37"/>
      <c r="Z188" s="37"/>
      <c r="AA188" s="37"/>
      <c r="AB188" s="37"/>
      <c r="AC188" s="38">
        <f t="shared" ref="AC188:AC193" si="151">SUM(Y188:AB188)</f>
        <v>0</v>
      </c>
      <c r="AD188" s="37"/>
      <c r="AE188" s="37"/>
      <c r="AF188" s="37"/>
      <c r="AG188" s="37"/>
      <c r="AH188" s="38">
        <f t="shared" ref="AH188:AH193" si="152">SUM(AD188:AG188)</f>
        <v>0</v>
      </c>
      <c r="AI188" s="37"/>
      <c r="AJ188" s="37"/>
      <c r="AK188" s="37"/>
      <c r="AL188" s="37"/>
      <c r="AM188" s="38">
        <f t="shared" ref="AM188:AM193" si="153">SUM(AI188:AL188)</f>
        <v>0</v>
      </c>
      <c r="AN188" s="61">
        <v>1.4774263830119594E-6</v>
      </c>
      <c r="AO188" s="61">
        <v>-1.8696342105249721</v>
      </c>
      <c r="AP188" s="61">
        <v>0</v>
      </c>
      <c r="AQ188" s="61">
        <v>0</v>
      </c>
      <c r="AR188" s="61">
        <v>-4.6220054410428428</v>
      </c>
      <c r="AS188" s="61">
        <v>-5.2596247006961931</v>
      </c>
      <c r="AT188" s="38">
        <f t="shared" ref="AT188:AT193" si="154">SUM(AN188:AS188)</f>
        <v>-11.751262874837625</v>
      </c>
      <c r="AU188" s="37"/>
      <c r="AV188" s="37"/>
      <c r="AW188" s="37"/>
      <c r="AX188" s="37"/>
      <c r="AY188" s="37"/>
      <c r="AZ188" s="37"/>
      <c r="BA188" s="38">
        <f t="shared" si="147"/>
        <v>0</v>
      </c>
      <c r="BB188" s="37"/>
      <c r="BC188" s="37"/>
      <c r="BD188" s="37"/>
      <c r="BE188" s="37"/>
      <c r="BF188" s="37"/>
      <c r="BG188" s="37"/>
      <c r="BH188" s="38">
        <f t="shared" ref="BH188:BH193" si="155">SUM(BC188:BG188)</f>
        <v>0</v>
      </c>
      <c r="BI188" s="37"/>
      <c r="BJ188" s="37"/>
      <c r="BK188" s="37"/>
      <c r="BL188" s="37"/>
      <c r="BM188" s="37"/>
      <c r="BN188" s="69">
        <f t="shared" ref="BN188:BN193" si="156">SUM(BI188:BM188)</f>
        <v>0</v>
      </c>
      <c r="BO188" s="37"/>
      <c r="BP188" s="37"/>
      <c r="BQ188" s="37"/>
      <c r="BR188" s="37"/>
      <c r="BS188" s="37"/>
      <c r="BT188" s="69">
        <f t="shared" ref="BT188:BT193" si="157">SUM(BO188:BS188)</f>
        <v>0</v>
      </c>
    </row>
    <row r="189" spans="1:72">
      <c r="A189" s="60" t="s">
        <v>33</v>
      </c>
      <c r="B189" s="64" t="s">
        <v>117</v>
      </c>
      <c r="C189" s="64"/>
      <c r="D189" s="61" t="s">
        <v>278</v>
      </c>
      <c r="E189" s="185">
        <f t="shared" si="146"/>
        <v>-1.072665534804754</v>
      </c>
      <c r="F189" s="259" t="s">
        <v>260</v>
      </c>
      <c r="G189" s="232" t="s">
        <v>516</v>
      </c>
      <c r="H189" s="60" t="s">
        <v>28</v>
      </c>
      <c r="I189" s="60">
        <v>3</v>
      </c>
      <c r="J189" s="37"/>
      <c r="K189" s="37"/>
      <c r="L189" s="37"/>
      <c r="M189" s="37"/>
      <c r="N189" s="38">
        <f t="shared" si="148"/>
        <v>0</v>
      </c>
      <c r="O189" s="37"/>
      <c r="P189" s="37"/>
      <c r="Q189" s="37"/>
      <c r="R189" s="37"/>
      <c r="S189" s="38">
        <f t="shared" si="149"/>
        <v>0</v>
      </c>
      <c r="T189" s="37"/>
      <c r="U189" s="37"/>
      <c r="V189" s="37"/>
      <c r="W189" s="37"/>
      <c r="X189" s="38">
        <f t="shared" si="150"/>
        <v>0</v>
      </c>
      <c r="Y189" s="37"/>
      <c r="Z189" s="37"/>
      <c r="AA189" s="37"/>
      <c r="AB189" s="37"/>
      <c r="AC189" s="38">
        <f t="shared" si="151"/>
        <v>0</v>
      </c>
      <c r="AD189" s="37"/>
      <c r="AE189" s="37"/>
      <c r="AF189" s="37"/>
      <c r="AG189" s="37"/>
      <c r="AH189" s="38">
        <f t="shared" si="152"/>
        <v>0</v>
      </c>
      <c r="AI189" s="37"/>
      <c r="AJ189" s="37"/>
      <c r="AK189" s="37"/>
      <c r="AL189" s="37"/>
      <c r="AM189" s="38">
        <f t="shared" si="153"/>
        <v>0</v>
      </c>
      <c r="AN189" s="37"/>
      <c r="AO189" s="37"/>
      <c r="AP189" s="37"/>
      <c r="AQ189" s="37"/>
      <c r="AR189" s="37"/>
      <c r="AS189" s="37"/>
      <c r="AT189" s="38">
        <f t="shared" si="154"/>
        <v>0</v>
      </c>
      <c r="AU189" s="61">
        <v>0</v>
      </c>
      <c r="AV189" s="61">
        <v>-0.1604414261460102</v>
      </c>
      <c r="AW189" s="61">
        <v>0</v>
      </c>
      <c r="AX189" s="61">
        <v>0</v>
      </c>
      <c r="AY189" s="61">
        <v>-0.33005093378607814</v>
      </c>
      <c r="AZ189" s="61">
        <v>-0.58217317487266562</v>
      </c>
      <c r="BA189" s="38">
        <f t="shared" si="147"/>
        <v>-1.072665534804754</v>
      </c>
      <c r="BB189" s="37"/>
      <c r="BC189" s="37"/>
      <c r="BD189" s="37"/>
      <c r="BE189" s="37"/>
      <c r="BF189" s="37"/>
      <c r="BG189" s="37"/>
      <c r="BH189" s="38">
        <f t="shared" si="155"/>
        <v>0</v>
      </c>
      <c r="BI189" s="37"/>
      <c r="BJ189" s="37"/>
      <c r="BK189" s="37"/>
      <c r="BL189" s="37"/>
      <c r="BM189" s="37"/>
      <c r="BN189" s="69">
        <f t="shared" si="156"/>
        <v>0</v>
      </c>
      <c r="BO189" s="37"/>
      <c r="BP189" s="37"/>
      <c r="BQ189" s="37"/>
      <c r="BR189" s="37"/>
      <c r="BS189" s="37"/>
      <c r="BT189" s="69">
        <f t="shared" si="157"/>
        <v>0</v>
      </c>
    </row>
    <row r="190" spans="1:72">
      <c r="A190" s="60" t="s">
        <v>52</v>
      </c>
      <c r="B190" s="64" t="s">
        <v>152</v>
      </c>
      <c r="C190" s="294" t="s">
        <v>600</v>
      </c>
      <c r="D190" s="61" t="s">
        <v>587</v>
      </c>
      <c r="E190" s="185">
        <f t="shared" si="146"/>
        <v>4.7E-2</v>
      </c>
      <c r="F190" s="259" t="s">
        <v>259</v>
      </c>
      <c r="G190" s="232" t="s">
        <v>606</v>
      </c>
      <c r="H190" s="60" t="s">
        <v>28</v>
      </c>
      <c r="I190" s="60">
        <v>3</v>
      </c>
      <c r="J190" s="37"/>
      <c r="K190" s="37"/>
      <c r="L190" s="37"/>
      <c r="M190" s="37"/>
      <c r="N190" s="38">
        <f t="shared" ref="N190" si="158">SUM(J190:M190)</f>
        <v>0</v>
      </c>
      <c r="O190" s="37"/>
      <c r="P190" s="37"/>
      <c r="Q190" s="37"/>
      <c r="R190" s="37"/>
      <c r="S190" s="38">
        <f t="shared" ref="S190" si="159">SUM(O190:R190)</f>
        <v>0</v>
      </c>
      <c r="T190" s="37"/>
      <c r="U190" s="37"/>
      <c r="V190" s="37"/>
      <c r="W190" s="37"/>
      <c r="X190" s="38">
        <f t="shared" ref="X190" si="160">SUM(T190:W190)</f>
        <v>0</v>
      </c>
      <c r="Y190" s="37"/>
      <c r="Z190" s="37"/>
      <c r="AA190" s="37"/>
      <c r="AB190" s="37"/>
      <c r="AC190" s="38">
        <f t="shared" ref="AC190" si="161">SUM(Y190:AB190)</f>
        <v>0</v>
      </c>
      <c r="AD190" s="37"/>
      <c r="AE190" s="37"/>
      <c r="AF190" s="37"/>
      <c r="AG190" s="37"/>
      <c r="AH190" s="38">
        <f t="shared" ref="AH190" si="162">SUM(AD190:AG190)</f>
        <v>0</v>
      </c>
      <c r="AI190" s="37"/>
      <c r="AJ190" s="37"/>
      <c r="AK190" s="37"/>
      <c r="AL190" s="37"/>
      <c r="AM190" s="38">
        <f t="shared" ref="AM190" si="163">SUM(AI190:AL190)</f>
        <v>0</v>
      </c>
      <c r="AN190" s="37"/>
      <c r="AO190" s="37"/>
      <c r="AP190" s="37"/>
      <c r="AQ190" s="37"/>
      <c r="AR190" s="37"/>
      <c r="AS190" s="37"/>
      <c r="AT190" s="38">
        <f t="shared" ref="AT190" si="164">SUM(AN190:AS190)</f>
        <v>0</v>
      </c>
      <c r="AU190" s="61"/>
      <c r="AV190" s="61"/>
      <c r="AW190" s="61"/>
      <c r="AX190" s="61"/>
      <c r="AY190" s="61"/>
      <c r="AZ190" s="61"/>
      <c r="BA190" s="38">
        <f t="shared" si="147"/>
        <v>0</v>
      </c>
      <c r="BB190" s="37"/>
      <c r="BC190" s="37"/>
      <c r="BD190" s="37"/>
      <c r="BE190" s="37"/>
      <c r="BF190" s="37"/>
      <c r="BG190" s="37"/>
      <c r="BH190" s="38">
        <f t="shared" ref="BH190" si="165">SUM(BC190:BG190)</f>
        <v>0</v>
      </c>
      <c r="BI190" s="37"/>
      <c r="BJ190" s="37"/>
      <c r="BK190" s="37"/>
      <c r="BL190" s="37"/>
      <c r="BM190" s="37"/>
      <c r="BN190" s="69">
        <f t="shared" ref="BN190" si="166">SUM(BI190:BM190)</f>
        <v>0</v>
      </c>
      <c r="BO190" s="37">
        <v>0</v>
      </c>
      <c r="BP190" s="37">
        <v>0</v>
      </c>
      <c r="BQ190" s="37">
        <v>0</v>
      </c>
      <c r="BR190" s="37">
        <v>1.4E-2</v>
      </c>
      <c r="BS190" s="37">
        <v>3.3000000000000002E-2</v>
      </c>
      <c r="BT190" s="69">
        <f t="shared" ref="BT190" si="167">SUM(BO190:BS190)</f>
        <v>4.7E-2</v>
      </c>
    </row>
    <row r="191" spans="1:72">
      <c r="A191" s="60" t="s">
        <v>54</v>
      </c>
      <c r="B191" s="64" t="s">
        <v>597</v>
      </c>
      <c r="C191" s="295"/>
      <c r="D191" s="61" t="s">
        <v>587</v>
      </c>
      <c r="E191" s="185">
        <f t="shared" si="146"/>
        <v>1E-3</v>
      </c>
      <c r="F191" s="259" t="s">
        <v>259</v>
      </c>
      <c r="G191" s="232" t="s">
        <v>606</v>
      </c>
      <c r="H191" s="60" t="s">
        <v>28</v>
      </c>
      <c r="I191" s="60">
        <v>3</v>
      </c>
      <c r="J191" s="37"/>
      <c r="K191" s="37"/>
      <c r="L191" s="37"/>
      <c r="M191" s="37"/>
      <c r="N191" s="38">
        <f t="shared" si="148"/>
        <v>0</v>
      </c>
      <c r="O191" s="37"/>
      <c r="P191" s="37"/>
      <c r="Q191" s="37"/>
      <c r="R191" s="37"/>
      <c r="S191" s="38">
        <f t="shared" si="149"/>
        <v>0</v>
      </c>
      <c r="T191" s="37"/>
      <c r="U191" s="37"/>
      <c r="V191" s="37"/>
      <c r="W191" s="37"/>
      <c r="X191" s="38">
        <f t="shared" si="150"/>
        <v>0</v>
      </c>
      <c r="Y191" s="37"/>
      <c r="Z191" s="37"/>
      <c r="AA191" s="37"/>
      <c r="AB191" s="37"/>
      <c r="AC191" s="38">
        <f t="shared" si="151"/>
        <v>0</v>
      </c>
      <c r="AD191" s="37"/>
      <c r="AE191" s="37"/>
      <c r="AF191" s="37"/>
      <c r="AG191" s="37"/>
      <c r="AH191" s="38">
        <f t="shared" si="152"/>
        <v>0</v>
      </c>
      <c r="AI191" s="37"/>
      <c r="AJ191" s="37"/>
      <c r="AK191" s="37"/>
      <c r="AL191" s="37"/>
      <c r="AM191" s="38">
        <f t="shared" si="153"/>
        <v>0</v>
      </c>
      <c r="AN191" s="37"/>
      <c r="AO191" s="37"/>
      <c r="AP191" s="37"/>
      <c r="AQ191" s="37"/>
      <c r="AR191" s="37"/>
      <c r="AS191" s="37"/>
      <c r="AT191" s="38">
        <f t="shared" si="154"/>
        <v>0</v>
      </c>
      <c r="AU191" s="61"/>
      <c r="AV191" s="61"/>
      <c r="AW191" s="61"/>
      <c r="AX191" s="61"/>
      <c r="AY191" s="61"/>
      <c r="AZ191" s="61"/>
      <c r="BA191" s="38">
        <f t="shared" si="147"/>
        <v>0</v>
      </c>
      <c r="BB191" s="37"/>
      <c r="BC191" s="37"/>
      <c r="BD191" s="37"/>
      <c r="BE191" s="37"/>
      <c r="BF191" s="37"/>
      <c r="BG191" s="37"/>
      <c r="BH191" s="38">
        <f t="shared" si="155"/>
        <v>0</v>
      </c>
      <c r="BI191" s="37"/>
      <c r="BJ191" s="37"/>
      <c r="BK191" s="37"/>
      <c r="BL191" s="37"/>
      <c r="BM191" s="37"/>
      <c r="BN191" s="69">
        <f t="shared" si="156"/>
        <v>0</v>
      </c>
      <c r="BO191" s="37">
        <v>0</v>
      </c>
      <c r="BP191" s="37">
        <v>0</v>
      </c>
      <c r="BQ191" s="37">
        <v>0</v>
      </c>
      <c r="BR191" s="37">
        <v>1E-3</v>
      </c>
      <c r="BS191" s="37">
        <v>0</v>
      </c>
      <c r="BT191" s="69">
        <f t="shared" si="157"/>
        <v>1E-3</v>
      </c>
    </row>
    <row r="192" spans="1:72">
      <c r="A192" s="60" t="s">
        <v>56</v>
      </c>
      <c r="B192" s="64" t="s">
        <v>598</v>
      </c>
      <c r="C192" s="295"/>
      <c r="D192" s="61" t="s">
        <v>587</v>
      </c>
      <c r="E192" s="185">
        <f t="shared" si="146"/>
        <v>2E-3</v>
      </c>
      <c r="F192" s="259" t="s">
        <v>259</v>
      </c>
      <c r="G192" s="232" t="s">
        <v>606</v>
      </c>
      <c r="H192" s="60" t="s">
        <v>28</v>
      </c>
      <c r="I192" s="60">
        <v>3</v>
      </c>
      <c r="J192" s="37"/>
      <c r="K192" s="37"/>
      <c r="L192" s="37"/>
      <c r="M192" s="37"/>
      <c r="N192" s="38">
        <f t="shared" ref="N192" si="168">SUM(J192:M192)</f>
        <v>0</v>
      </c>
      <c r="O192" s="37"/>
      <c r="P192" s="37"/>
      <c r="Q192" s="37"/>
      <c r="R192" s="37"/>
      <c r="S192" s="38">
        <f t="shared" ref="S192" si="169">SUM(O192:R192)</f>
        <v>0</v>
      </c>
      <c r="T192" s="37"/>
      <c r="U192" s="37"/>
      <c r="V192" s="37"/>
      <c r="W192" s="37"/>
      <c r="X192" s="38">
        <f t="shared" ref="X192" si="170">SUM(T192:W192)</f>
        <v>0</v>
      </c>
      <c r="Y192" s="37"/>
      <c r="Z192" s="37"/>
      <c r="AA192" s="37"/>
      <c r="AB192" s="37"/>
      <c r="AC192" s="38">
        <f t="shared" ref="AC192" si="171">SUM(Y192:AB192)</f>
        <v>0</v>
      </c>
      <c r="AD192" s="37"/>
      <c r="AE192" s="37"/>
      <c r="AF192" s="37"/>
      <c r="AG192" s="37"/>
      <c r="AH192" s="38">
        <f t="shared" ref="AH192" si="172">SUM(AD192:AG192)</f>
        <v>0</v>
      </c>
      <c r="AI192" s="37"/>
      <c r="AJ192" s="37"/>
      <c r="AK192" s="37"/>
      <c r="AL192" s="37"/>
      <c r="AM192" s="38">
        <f t="shared" ref="AM192" si="173">SUM(AI192:AL192)</f>
        <v>0</v>
      </c>
      <c r="AN192" s="37"/>
      <c r="AO192" s="37"/>
      <c r="AP192" s="37"/>
      <c r="AQ192" s="37"/>
      <c r="AR192" s="37"/>
      <c r="AS192" s="37"/>
      <c r="AT192" s="38">
        <f t="shared" ref="AT192" si="174">SUM(AN192:AS192)</f>
        <v>0</v>
      </c>
      <c r="AU192" s="61"/>
      <c r="AV192" s="61"/>
      <c r="AW192" s="61"/>
      <c r="AX192" s="61"/>
      <c r="AY192" s="61"/>
      <c r="AZ192" s="61"/>
      <c r="BA192" s="38">
        <f t="shared" si="147"/>
        <v>0</v>
      </c>
      <c r="BB192" s="37"/>
      <c r="BC192" s="37"/>
      <c r="BD192" s="37"/>
      <c r="BE192" s="37"/>
      <c r="BF192" s="37"/>
      <c r="BG192" s="37"/>
      <c r="BH192" s="38">
        <f t="shared" ref="BH192" si="175">SUM(BC192:BG192)</f>
        <v>0</v>
      </c>
      <c r="BI192" s="37"/>
      <c r="BJ192" s="37"/>
      <c r="BK192" s="37"/>
      <c r="BL192" s="37"/>
      <c r="BM192" s="37"/>
      <c r="BN192" s="69">
        <f t="shared" ref="BN192" si="176">SUM(BI192:BM192)</f>
        <v>0</v>
      </c>
      <c r="BO192" s="37">
        <v>0</v>
      </c>
      <c r="BP192" s="37">
        <v>0</v>
      </c>
      <c r="BQ192" s="37">
        <v>0</v>
      </c>
      <c r="BR192" s="37">
        <v>1E-3</v>
      </c>
      <c r="BS192" s="37">
        <v>1E-3</v>
      </c>
      <c r="BT192" s="69">
        <f t="shared" ref="BT192" si="177">SUM(BO192:BS192)</f>
        <v>2E-3</v>
      </c>
    </row>
    <row r="193" spans="1:72">
      <c r="A193" s="60" t="s">
        <v>58</v>
      </c>
      <c r="B193" s="64" t="s">
        <v>599</v>
      </c>
      <c r="C193" s="296"/>
      <c r="D193" s="61" t="s">
        <v>587</v>
      </c>
      <c r="E193" s="185">
        <f t="shared" si="146"/>
        <v>4.0000000000000001E-3</v>
      </c>
      <c r="F193" s="259" t="s">
        <v>259</v>
      </c>
      <c r="G193" s="232" t="s">
        <v>606</v>
      </c>
      <c r="H193" s="60" t="s">
        <v>28</v>
      </c>
      <c r="I193" s="60">
        <v>3</v>
      </c>
      <c r="J193" s="37"/>
      <c r="K193" s="37"/>
      <c r="L193" s="37"/>
      <c r="M193" s="37"/>
      <c r="N193" s="38">
        <f t="shared" si="148"/>
        <v>0</v>
      </c>
      <c r="O193" s="37"/>
      <c r="P193" s="37"/>
      <c r="Q193" s="37"/>
      <c r="R193" s="37"/>
      <c r="S193" s="38">
        <f t="shared" si="149"/>
        <v>0</v>
      </c>
      <c r="T193" s="37"/>
      <c r="U193" s="37"/>
      <c r="V193" s="37"/>
      <c r="W193" s="37"/>
      <c r="X193" s="38">
        <f t="shared" si="150"/>
        <v>0</v>
      </c>
      <c r="Y193" s="37"/>
      <c r="Z193" s="37"/>
      <c r="AA193" s="37"/>
      <c r="AB193" s="37"/>
      <c r="AC193" s="38">
        <f t="shared" si="151"/>
        <v>0</v>
      </c>
      <c r="AD193" s="37"/>
      <c r="AE193" s="37"/>
      <c r="AF193" s="37"/>
      <c r="AG193" s="37"/>
      <c r="AH193" s="38">
        <f t="shared" si="152"/>
        <v>0</v>
      </c>
      <c r="AI193" s="37"/>
      <c r="AJ193" s="37"/>
      <c r="AK193" s="37"/>
      <c r="AL193" s="37"/>
      <c r="AM193" s="38">
        <f t="shared" si="153"/>
        <v>0</v>
      </c>
      <c r="AN193" s="37"/>
      <c r="AO193" s="37"/>
      <c r="AP193" s="37"/>
      <c r="AQ193" s="37"/>
      <c r="AR193" s="37"/>
      <c r="AS193" s="37"/>
      <c r="AT193" s="38">
        <f t="shared" si="154"/>
        <v>0</v>
      </c>
      <c r="AU193" s="61"/>
      <c r="AV193" s="61"/>
      <c r="AW193" s="61"/>
      <c r="AX193" s="61"/>
      <c r="AY193" s="61"/>
      <c r="AZ193" s="61"/>
      <c r="BA193" s="38">
        <f t="shared" si="147"/>
        <v>0</v>
      </c>
      <c r="BB193" s="37"/>
      <c r="BC193" s="37"/>
      <c r="BD193" s="37"/>
      <c r="BE193" s="37"/>
      <c r="BF193" s="37"/>
      <c r="BG193" s="37"/>
      <c r="BH193" s="38">
        <f t="shared" si="155"/>
        <v>0</v>
      </c>
      <c r="BI193" s="37"/>
      <c r="BJ193" s="37"/>
      <c r="BK193" s="37"/>
      <c r="BL193" s="37"/>
      <c r="BM193" s="37"/>
      <c r="BN193" s="69">
        <f t="shared" si="156"/>
        <v>0</v>
      </c>
      <c r="BO193" s="37">
        <v>0</v>
      </c>
      <c r="BP193" s="37">
        <v>0</v>
      </c>
      <c r="BQ193" s="37">
        <v>0</v>
      </c>
      <c r="BR193" s="37">
        <v>3.0000000000000001E-3</v>
      </c>
      <c r="BS193" s="37">
        <v>1E-3</v>
      </c>
      <c r="BT193" s="69">
        <f t="shared" si="157"/>
        <v>4.0000000000000001E-3</v>
      </c>
    </row>
    <row r="194" spans="1:72">
      <c r="A194" s="60"/>
      <c r="B194" s="65" t="s">
        <v>40</v>
      </c>
      <c r="C194" s="65"/>
      <c r="D194" s="65"/>
      <c r="E194" s="65"/>
      <c r="F194" s="185">
        <f>SUMIF(F187:F193, "=Yes", E187:E193)</f>
        <v>5.4000000000000006E-2</v>
      </c>
      <c r="G194" s="60"/>
      <c r="H194" s="60" t="s">
        <v>28</v>
      </c>
      <c r="I194" s="60">
        <v>3</v>
      </c>
      <c r="J194" s="63">
        <f>SUM(J187:J193)</f>
        <v>0</v>
      </c>
      <c r="K194" s="63">
        <f t="shared" ref="K194:BN194" si="178">SUM(K187:K193)</f>
        <v>0</v>
      </c>
      <c r="L194" s="63">
        <f t="shared" si="178"/>
        <v>0</v>
      </c>
      <c r="M194" s="63">
        <f t="shared" si="178"/>
        <v>0</v>
      </c>
      <c r="N194" s="63">
        <f t="shared" si="178"/>
        <v>0</v>
      </c>
      <c r="O194" s="63">
        <f t="shared" si="178"/>
        <v>0</v>
      </c>
      <c r="P194" s="63">
        <f t="shared" si="178"/>
        <v>0</v>
      </c>
      <c r="Q194" s="63">
        <f t="shared" si="178"/>
        <v>0</v>
      </c>
      <c r="R194" s="63">
        <f t="shared" si="178"/>
        <v>0</v>
      </c>
      <c r="S194" s="63">
        <f t="shared" si="178"/>
        <v>0</v>
      </c>
      <c r="T194" s="63">
        <f t="shared" si="178"/>
        <v>0</v>
      </c>
      <c r="U194" s="63">
        <f t="shared" si="178"/>
        <v>0</v>
      </c>
      <c r="V194" s="63">
        <f t="shared" si="178"/>
        <v>0</v>
      </c>
      <c r="W194" s="63">
        <f t="shared" si="178"/>
        <v>0</v>
      </c>
      <c r="X194" s="63">
        <f t="shared" si="178"/>
        <v>0</v>
      </c>
      <c r="Y194" s="63">
        <f t="shared" si="178"/>
        <v>0</v>
      </c>
      <c r="Z194" s="63">
        <f t="shared" si="178"/>
        <v>0</v>
      </c>
      <c r="AA194" s="63">
        <f t="shared" si="178"/>
        <v>0</v>
      </c>
      <c r="AB194" s="63">
        <f t="shared" si="178"/>
        <v>0</v>
      </c>
      <c r="AC194" s="63">
        <f t="shared" si="178"/>
        <v>0</v>
      </c>
      <c r="AD194" s="63">
        <f t="shared" si="178"/>
        <v>-0.76039299999999999</v>
      </c>
      <c r="AE194" s="63">
        <f t="shared" si="178"/>
        <v>0</v>
      </c>
      <c r="AF194" s="63">
        <f t="shared" si="178"/>
        <v>0</v>
      </c>
      <c r="AG194" s="63">
        <f t="shared" si="178"/>
        <v>0</v>
      </c>
      <c r="AH194" s="63">
        <f t="shared" si="178"/>
        <v>-0.76039299999999999</v>
      </c>
      <c r="AI194" s="63">
        <f t="shared" si="178"/>
        <v>0</v>
      </c>
      <c r="AJ194" s="63">
        <f t="shared" si="178"/>
        <v>0</v>
      </c>
      <c r="AK194" s="63">
        <f t="shared" si="178"/>
        <v>0</v>
      </c>
      <c r="AL194" s="63">
        <f t="shared" si="178"/>
        <v>0</v>
      </c>
      <c r="AM194" s="63">
        <f t="shared" si="178"/>
        <v>0</v>
      </c>
      <c r="AN194" s="63">
        <f t="shared" si="178"/>
        <v>1.4774263830119594E-6</v>
      </c>
      <c r="AO194" s="63">
        <f t="shared" si="178"/>
        <v>-1.8696342105249721</v>
      </c>
      <c r="AP194" s="63">
        <f t="shared" si="178"/>
        <v>0</v>
      </c>
      <c r="AQ194" s="63">
        <f t="shared" si="178"/>
        <v>0</v>
      </c>
      <c r="AR194" s="63">
        <f t="shared" si="178"/>
        <v>-4.6220054410428428</v>
      </c>
      <c r="AS194" s="63">
        <f t="shared" si="178"/>
        <v>-5.2596247006961931</v>
      </c>
      <c r="AT194" s="63">
        <f t="shared" si="178"/>
        <v>-11.751262874837625</v>
      </c>
      <c r="AU194" s="63">
        <f t="shared" si="178"/>
        <v>0</v>
      </c>
      <c r="AV194" s="63">
        <f t="shared" si="178"/>
        <v>-0.1604414261460102</v>
      </c>
      <c r="AW194" s="63">
        <f t="shared" si="178"/>
        <v>0</v>
      </c>
      <c r="AX194" s="63">
        <f t="shared" si="178"/>
        <v>0</v>
      </c>
      <c r="AY194" s="63">
        <f t="shared" si="178"/>
        <v>-0.33005093378607814</v>
      </c>
      <c r="AZ194" s="63">
        <f t="shared" si="178"/>
        <v>-0.58217317487266562</v>
      </c>
      <c r="BA194" s="63">
        <f t="shared" si="178"/>
        <v>-1.072665534804754</v>
      </c>
      <c r="BB194" s="63">
        <f t="shared" si="178"/>
        <v>0</v>
      </c>
      <c r="BC194" s="63">
        <f t="shared" si="178"/>
        <v>0</v>
      </c>
      <c r="BD194" s="63">
        <f t="shared" si="178"/>
        <v>0</v>
      </c>
      <c r="BE194" s="63">
        <f t="shared" si="178"/>
        <v>0</v>
      </c>
      <c r="BF194" s="63">
        <f t="shared" si="178"/>
        <v>0</v>
      </c>
      <c r="BG194" s="63">
        <f t="shared" si="178"/>
        <v>0</v>
      </c>
      <c r="BH194" s="63">
        <f t="shared" si="178"/>
        <v>0</v>
      </c>
      <c r="BI194" s="63">
        <f t="shared" si="178"/>
        <v>0</v>
      </c>
      <c r="BJ194" s="63">
        <f t="shared" si="178"/>
        <v>0</v>
      </c>
      <c r="BK194" s="63">
        <f t="shared" si="178"/>
        <v>0</v>
      </c>
      <c r="BL194" s="63">
        <f t="shared" si="178"/>
        <v>0</v>
      </c>
      <c r="BM194" s="63">
        <f t="shared" si="178"/>
        <v>0</v>
      </c>
      <c r="BN194" s="70">
        <f t="shared" si="178"/>
        <v>0</v>
      </c>
      <c r="BO194" s="63">
        <f t="shared" ref="BO194:BT194" si="179">SUM(BO187:BO193)</f>
        <v>0</v>
      </c>
      <c r="BP194" s="63">
        <f t="shared" si="179"/>
        <v>0</v>
      </c>
      <c r="BQ194" s="63">
        <f t="shared" si="179"/>
        <v>0</v>
      </c>
      <c r="BR194" s="63">
        <f t="shared" si="179"/>
        <v>1.9E-2</v>
      </c>
      <c r="BS194" s="63">
        <f t="shared" si="179"/>
        <v>3.5000000000000003E-2</v>
      </c>
      <c r="BT194" s="70">
        <f t="shared" si="179"/>
        <v>5.4000000000000006E-2</v>
      </c>
    </row>
    <row r="196" spans="1:72" s="267" customFormat="1" ht="13.5" customHeight="1">
      <c r="A196" s="209"/>
      <c r="B196" s="209" t="s">
        <v>553</v>
      </c>
      <c r="C196" s="276" t="s">
        <v>208</v>
      </c>
      <c r="D196" s="209"/>
      <c r="E196" s="209"/>
      <c r="F196" s="275">
        <f>SUMIF(J185:BT185, "&lt;&gt;Total", J196:BT196)</f>
        <v>0</v>
      </c>
      <c r="G196" s="209"/>
      <c r="H196" s="209"/>
      <c r="I196" s="209"/>
      <c r="J196" s="274">
        <f t="shared" ref="J196:AO196" si="180">IF(J$1&lt;"2020-21",SUMIF($F$187:$F$193,"=Yes",J$187:J$193), (SUMIF($F$187:$F$193,"=No",J$187:J$193)*(-1)))</f>
        <v>0</v>
      </c>
      <c r="K196" s="274">
        <f t="shared" si="180"/>
        <v>0</v>
      </c>
      <c r="L196" s="274">
        <f t="shared" si="180"/>
        <v>0</v>
      </c>
      <c r="M196" s="274">
        <f t="shared" si="180"/>
        <v>0</v>
      </c>
      <c r="N196" s="274">
        <f t="shared" si="180"/>
        <v>0</v>
      </c>
      <c r="O196" s="274">
        <f t="shared" si="180"/>
        <v>0</v>
      </c>
      <c r="P196" s="274">
        <f t="shared" si="180"/>
        <v>0</v>
      </c>
      <c r="Q196" s="274">
        <f t="shared" si="180"/>
        <v>0</v>
      </c>
      <c r="R196" s="274">
        <f t="shared" si="180"/>
        <v>0</v>
      </c>
      <c r="S196" s="274">
        <f t="shared" si="180"/>
        <v>0</v>
      </c>
      <c r="T196" s="274">
        <f t="shared" si="180"/>
        <v>0</v>
      </c>
      <c r="U196" s="274">
        <f t="shared" si="180"/>
        <v>0</v>
      </c>
      <c r="V196" s="274">
        <f t="shared" si="180"/>
        <v>0</v>
      </c>
      <c r="W196" s="274">
        <f t="shared" si="180"/>
        <v>0</v>
      </c>
      <c r="X196" s="274">
        <f t="shared" si="180"/>
        <v>0</v>
      </c>
      <c r="Y196" s="274">
        <f t="shared" si="180"/>
        <v>0</v>
      </c>
      <c r="Z196" s="274">
        <f t="shared" si="180"/>
        <v>0</v>
      </c>
      <c r="AA196" s="274">
        <f t="shared" si="180"/>
        <v>0</v>
      </c>
      <c r="AB196" s="274">
        <f t="shared" si="180"/>
        <v>0</v>
      </c>
      <c r="AC196" s="274">
        <f t="shared" si="180"/>
        <v>0</v>
      </c>
      <c r="AD196" s="274">
        <f t="shared" si="180"/>
        <v>0</v>
      </c>
      <c r="AE196" s="274">
        <f t="shared" si="180"/>
        <v>0</v>
      </c>
      <c r="AF196" s="274">
        <f t="shared" si="180"/>
        <v>0</v>
      </c>
      <c r="AG196" s="274">
        <f t="shared" si="180"/>
        <v>0</v>
      </c>
      <c r="AH196" s="274">
        <f t="shared" si="180"/>
        <v>0</v>
      </c>
      <c r="AI196" s="274">
        <f t="shared" si="180"/>
        <v>0</v>
      </c>
      <c r="AJ196" s="274">
        <f t="shared" si="180"/>
        <v>0</v>
      </c>
      <c r="AK196" s="274">
        <f t="shared" si="180"/>
        <v>0</v>
      </c>
      <c r="AL196" s="274">
        <f t="shared" si="180"/>
        <v>0</v>
      </c>
      <c r="AM196" s="274">
        <f t="shared" si="180"/>
        <v>0</v>
      </c>
      <c r="AN196" s="274">
        <f t="shared" si="180"/>
        <v>0</v>
      </c>
      <c r="AO196" s="274">
        <f t="shared" si="180"/>
        <v>0</v>
      </c>
      <c r="AP196" s="274">
        <f t="shared" ref="AP196:BT196" si="181">IF(AP$1&lt;"2020-21",SUMIF($F$187:$F$193,"=Yes",AP$187:AP$193), (SUMIF($F$187:$F$193,"=No",AP$187:AP$193)*(-1)))</f>
        <v>0</v>
      </c>
      <c r="AQ196" s="274">
        <f t="shared" si="181"/>
        <v>0</v>
      </c>
      <c r="AR196" s="274">
        <f t="shared" si="181"/>
        <v>0</v>
      </c>
      <c r="AS196" s="274">
        <f t="shared" si="181"/>
        <v>0</v>
      </c>
      <c r="AT196" s="274">
        <f t="shared" si="181"/>
        <v>0</v>
      </c>
      <c r="AU196" s="274">
        <f t="shared" si="181"/>
        <v>0</v>
      </c>
      <c r="AV196" s="274">
        <f t="shared" si="181"/>
        <v>0</v>
      </c>
      <c r="AW196" s="274">
        <f t="shared" si="181"/>
        <v>0</v>
      </c>
      <c r="AX196" s="274">
        <f t="shared" si="181"/>
        <v>0</v>
      </c>
      <c r="AY196" s="274">
        <f t="shared" si="181"/>
        <v>0</v>
      </c>
      <c r="AZ196" s="274">
        <f t="shared" si="181"/>
        <v>0</v>
      </c>
      <c r="BA196" s="274">
        <f t="shared" si="181"/>
        <v>0</v>
      </c>
      <c r="BB196" s="274">
        <f t="shared" si="181"/>
        <v>0</v>
      </c>
      <c r="BC196" s="274">
        <f t="shared" si="181"/>
        <v>0</v>
      </c>
      <c r="BD196" s="274">
        <f t="shared" si="181"/>
        <v>0</v>
      </c>
      <c r="BE196" s="274">
        <f t="shared" si="181"/>
        <v>0</v>
      </c>
      <c r="BF196" s="274">
        <f t="shared" si="181"/>
        <v>0</v>
      </c>
      <c r="BG196" s="274">
        <f t="shared" si="181"/>
        <v>0</v>
      </c>
      <c r="BH196" s="274">
        <f t="shared" si="181"/>
        <v>0</v>
      </c>
      <c r="BI196" s="274">
        <f t="shared" si="181"/>
        <v>0</v>
      </c>
      <c r="BJ196" s="274">
        <f t="shared" si="181"/>
        <v>0</v>
      </c>
      <c r="BK196" s="274">
        <f t="shared" si="181"/>
        <v>0</v>
      </c>
      <c r="BL196" s="274">
        <f t="shared" si="181"/>
        <v>0</v>
      </c>
      <c r="BM196" s="274">
        <f t="shared" si="181"/>
        <v>0</v>
      </c>
      <c r="BN196" s="274">
        <f t="shared" si="181"/>
        <v>0</v>
      </c>
      <c r="BO196" s="274">
        <f t="shared" si="181"/>
        <v>0</v>
      </c>
      <c r="BP196" s="274">
        <f t="shared" si="181"/>
        <v>0</v>
      </c>
      <c r="BQ196" s="274">
        <f t="shared" si="181"/>
        <v>0</v>
      </c>
      <c r="BR196" s="274">
        <f t="shared" si="181"/>
        <v>0</v>
      </c>
      <c r="BS196" s="274">
        <f t="shared" si="181"/>
        <v>0</v>
      </c>
      <c r="BT196" s="274">
        <f t="shared" si="181"/>
        <v>0</v>
      </c>
    </row>
    <row r="197" spans="1:72" s="267" customFormat="1" ht="13.5" customHeight="1">
      <c r="J197" s="268"/>
      <c r="K197" s="268"/>
      <c r="L197" s="268"/>
      <c r="M197" s="268"/>
      <c r="N197" s="268"/>
      <c r="O197" s="268"/>
      <c r="P197" s="268"/>
      <c r="Q197" s="268"/>
      <c r="R197" s="268"/>
      <c r="S197" s="268"/>
      <c r="T197" s="268"/>
      <c r="U197" s="268"/>
      <c r="V197" s="268"/>
      <c r="W197" s="268"/>
      <c r="X197" s="268"/>
      <c r="Y197" s="268"/>
      <c r="Z197" s="268"/>
      <c r="AA197" s="268"/>
      <c r="AB197" s="268"/>
      <c r="AC197" s="268"/>
      <c r="AD197" s="268"/>
      <c r="AE197" s="268"/>
      <c r="AF197" s="268"/>
      <c r="AG197" s="268"/>
      <c r="AH197" s="268"/>
      <c r="AI197" s="268"/>
      <c r="AJ197" s="268"/>
      <c r="AK197" s="268"/>
      <c r="AL197" s="268"/>
      <c r="AM197" s="268"/>
      <c r="AN197" s="268"/>
      <c r="AO197" s="268"/>
      <c r="AP197" s="268"/>
      <c r="AQ197" s="268"/>
      <c r="AR197" s="268"/>
      <c r="AS197" s="268"/>
      <c r="AT197" s="268"/>
      <c r="AU197" s="268"/>
      <c r="AV197" s="268"/>
      <c r="AW197" s="268"/>
      <c r="AX197" s="268"/>
      <c r="AY197" s="268"/>
      <c r="AZ197" s="268"/>
      <c r="BA197" s="268"/>
      <c r="BB197" s="268"/>
      <c r="BC197" s="268"/>
      <c r="BD197" s="268"/>
      <c r="BE197" s="268"/>
      <c r="BF197" s="268"/>
      <c r="BG197" s="268"/>
      <c r="BH197" s="268"/>
      <c r="BI197" s="268"/>
      <c r="BJ197" s="268"/>
      <c r="BK197" s="268"/>
      <c r="BL197" s="268"/>
      <c r="BM197" s="268"/>
      <c r="BN197" s="268"/>
      <c r="BO197" s="268"/>
      <c r="BP197" s="268"/>
      <c r="BQ197" s="268"/>
      <c r="BR197" s="268"/>
      <c r="BS197" s="268"/>
      <c r="BT197" s="268"/>
    </row>
    <row r="198" spans="1:72" ht="13.9">
      <c r="A198" s="33" t="s">
        <v>118</v>
      </c>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row>
    <row r="199" spans="1:72">
      <c r="A199" s="47"/>
      <c r="B199" s="47"/>
      <c r="C199" s="47"/>
      <c r="D199" s="47"/>
      <c r="E199" s="47"/>
      <c r="F199" s="47"/>
      <c r="G199" s="47"/>
      <c r="H199" s="47"/>
      <c r="I199" s="47"/>
      <c r="J199" s="299" t="s">
        <v>1</v>
      </c>
      <c r="K199" s="299"/>
      <c r="L199" s="299"/>
      <c r="M199" s="299"/>
      <c r="N199" s="299"/>
      <c r="O199" s="299" t="s">
        <v>2</v>
      </c>
      <c r="P199" s="299"/>
      <c r="Q199" s="299"/>
      <c r="R199" s="299"/>
      <c r="S199" s="299"/>
      <c r="T199" s="299" t="s">
        <v>3</v>
      </c>
      <c r="U199" s="299"/>
      <c r="V199" s="299"/>
      <c r="W199" s="299"/>
      <c r="X199" s="299"/>
      <c r="Y199" s="299" t="s">
        <v>4</v>
      </c>
      <c r="Z199" s="299"/>
      <c r="AA199" s="299"/>
      <c r="AB199" s="299"/>
      <c r="AC199" s="299"/>
      <c r="AD199" s="299" t="s">
        <v>5</v>
      </c>
      <c r="AE199" s="299"/>
      <c r="AF199" s="299"/>
      <c r="AG199" s="299"/>
      <c r="AH199" s="299"/>
      <c r="AI199" s="299" t="s">
        <v>6</v>
      </c>
      <c r="AJ199" s="299"/>
      <c r="AK199" s="299"/>
      <c r="AL199" s="299"/>
      <c r="AM199" s="299"/>
      <c r="AN199" s="291" t="s">
        <v>7</v>
      </c>
      <c r="AO199" s="291"/>
      <c r="AP199" s="291"/>
      <c r="AQ199" s="291"/>
      <c r="AR199" s="291"/>
      <c r="AS199" s="291"/>
      <c r="AT199" s="291"/>
      <c r="AU199" s="291" t="s">
        <v>8</v>
      </c>
      <c r="AV199" s="291"/>
      <c r="AW199" s="291"/>
      <c r="AX199" s="291"/>
      <c r="AY199" s="291"/>
      <c r="AZ199" s="291"/>
      <c r="BA199" s="291"/>
      <c r="BB199" s="291" t="s">
        <v>9</v>
      </c>
      <c r="BC199" s="291"/>
      <c r="BD199" s="291"/>
      <c r="BE199" s="291"/>
      <c r="BF199" s="291"/>
      <c r="BG199" s="291"/>
      <c r="BH199" s="291"/>
      <c r="BI199" s="291" t="s">
        <v>10</v>
      </c>
      <c r="BJ199" s="291"/>
      <c r="BK199" s="291"/>
      <c r="BL199" s="291"/>
      <c r="BM199" s="291"/>
      <c r="BN199" s="291"/>
      <c r="BO199" s="291" t="s">
        <v>581</v>
      </c>
      <c r="BP199" s="291"/>
      <c r="BQ199" s="291"/>
      <c r="BR199" s="291"/>
      <c r="BS199" s="291"/>
      <c r="BT199" s="291"/>
    </row>
    <row r="200" spans="1:72" ht="14.75" customHeight="1">
      <c r="A200" s="47"/>
      <c r="B200" s="47"/>
      <c r="C200" s="47"/>
      <c r="D200" s="47"/>
      <c r="E200" s="47"/>
      <c r="F200" s="47"/>
      <c r="G200" s="47"/>
      <c r="H200" s="47"/>
      <c r="I200" s="47"/>
      <c r="J200" s="49"/>
      <c r="K200" s="50"/>
      <c r="L200" s="50"/>
      <c r="M200" s="50"/>
      <c r="N200" s="50"/>
      <c r="O200" s="51"/>
      <c r="P200" s="50"/>
      <c r="Q200" s="50"/>
      <c r="R200" s="50"/>
      <c r="S200" s="50"/>
      <c r="T200" s="51"/>
      <c r="U200" s="50"/>
      <c r="V200" s="50"/>
      <c r="W200" s="50"/>
      <c r="X200" s="50"/>
      <c r="Y200" s="51"/>
      <c r="Z200" s="50"/>
      <c r="AA200" s="50"/>
      <c r="AB200" s="50"/>
      <c r="AC200" s="50"/>
      <c r="AD200" s="51"/>
      <c r="AE200" s="50"/>
      <c r="AF200" s="50"/>
      <c r="AG200" s="50"/>
      <c r="AH200" s="50"/>
      <c r="AI200" s="51"/>
      <c r="AJ200" s="50"/>
      <c r="AK200" s="50"/>
      <c r="AL200" s="50"/>
      <c r="AM200" s="52"/>
      <c r="AN200" s="297" t="s">
        <v>11</v>
      </c>
      <c r="AO200" s="298"/>
      <c r="AP200" s="292" t="s">
        <v>12</v>
      </c>
      <c r="AQ200" s="292"/>
      <c r="AR200" s="292"/>
      <c r="AS200" s="292"/>
      <c r="AT200" s="247" t="s">
        <v>13</v>
      </c>
      <c r="AU200" s="292" t="s">
        <v>11</v>
      </c>
      <c r="AV200" s="292"/>
      <c r="AW200" s="292" t="s">
        <v>12</v>
      </c>
      <c r="AX200" s="292"/>
      <c r="AY200" s="292"/>
      <c r="AZ200" s="292"/>
      <c r="BA200" s="247" t="s">
        <v>13</v>
      </c>
      <c r="BB200" s="292" t="s">
        <v>11</v>
      </c>
      <c r="BC200" s="292"/>
      <c r="BD200" s="292" t="s">
        <v>12</v>
      </c>
      <c r="BE200" s="292"/>
      <c r="BF200" s="292"/>
      <c r="BG200" s="292"/>
      <c r="BH200" s="247" t="s">
        <v>13</v>
      </c>
      <c r="BI200" s="244" t="s">
        <v>11</v>
      </c>
      <c r="BJ200" s="292" t="s">
        <v>12</v>
      </c>
      <c r="BK200" s="292"/>
      <c r="BL200" s="292"/>
      <c r="BM200" s="293"/>
      <c r="BN200" s="247" t="s">
        <v>13</v>
      </c>
      <c r="BO200" s="285" t="s">
        <v>11</v>
      </c>
      <c r="BP200" s="292" t="s">
        <v>12</v>
      </c>
      <c r="BQ200" s="292"/>
      <c r="BR200" s="292"/>
      <c r="BS200" s="293"/>
      <c r="BT200" s="247" t="s">
        <v>13</v>
      </c>
    </row>
    <row r="201" spans="1:72" ht="48" customHeight="1">
      <c r="A201" s="77" t="s">
        <v>14</v>
      </c>
      <c r="B201" s="122" t="s">
        <v>15</v>
      </c>
      <c r="C201" s="179" t="s">
        <v>547</v>
      </c>
      <c r="D201" s="179" t="s">
        <v>548</v>
      </c>
      <c r="E201" s="186" t="s">
        <v>241</v>
      </c>
      <c r="F201" s="187" t="s">
        <v>258</v>
      </c>
      <c r="G201" s="231" t="s">
        <v>497</v>
      </c>
      <c r="H201" s="77" t="s">
        <v>16</v>
      </c>
      <c r="I201" s="77" t="s">
        <v>17</v>
      </c>
      <c r="J201" s="246" t="s">
        <v>11</v>
      </c>
      <c r="K201" s="246" t="s">
        <v>18</v>
      </c>
      <c r="L201" s="246" t="s">
        <v>19</v>
      </c>
      <c r="M201" s="246" t="s">
        <v>20</v>
      </c>
      <c r="N201" s="246" t="s">
        <v>13</v>
      </c>
      <c r="O201" s="246" t="s">
        <v>11</v>
      </c>
      <c r="P201" s="246" t="s">
        <v>18</v>
      </c>
      <c r="Q201" s="246" t="s">
        <v>19</v>
      </c>
      <c r="R201" s="246" t="s">
        <v>20</v>
      </c>
      <c r="S201" s="246" t="s">
        <v>13</v>
      </c>
      <c r="T201" s="246" t="s">
        <v>11</v>
      </c>
      <c r="U201" s="246" t="s">
        <v>18</v>
      </c>
      <c r="V201" s="246" t="s">
        <v>19</v>
      </c>
      <c r="W201" s="246" t="s">
        <v>20</v>
      </c>
      <c r="X201" s="246" t="s">
        <v>13</v>
      </c>
      <c r="Y201" s="246" t="s">
        <v>11</v>
      </c>
      <c r="Z201" s="246" t="s">
        <v>18</v>
      </c>
      <c r="AA201" s="246" t="s">
        <v>19</v>
      </c>
      <c r="AB201" s="246" t="s">
        <v>20</v>
      </c>
      <c r="AC201" s="246" t="s">
        <v>13</v>
      </c>
      <c r="AD201" s="246" t="s">
        <v>11</v>
      </c>
      <c r="AE201" s="246" t="s">
        <v>18</v>
      </c>
      <c r="AF201" s="246" t="s">
        <v>19</v>
      </c>
      <c r="AG201" s="246" t="s">
        <v>20</v>
      </c>
      <c r="AH201" s="246" t="s">
        <v>13</v>
      </c>
      <c r="AI201" s="246" t="s">
        <v>11</v>
      </c>
      <c r="AJ201" s="246" t="s">
        <v>18</v>
      </c>
      <c r="AK201" s="246" t="s">
        <v>19</v>
      </c>
      <c r="AL201" s="246" t="s">
        <v>20</v>
      </c>
      <c r="AM201" s="246" t="s">
        <v>13</v>
      </c>
      <c r="AN201" s="246" t="s">
        <v>21</v>
      </c>
      <c r="AO201" s="246" t="s">
        <v>22</v>
      </c>
      <c r="AP201" s="246" t="s">
        <v>23</v>
      </c>
      <c r="AQ201" s="246" t="s">
        <v>24</v>
      </c>
      <c r="AR201" s="246" t="s">
        <v>19</v>
      </c>
      <c r="AS201" s="246" t="s">
        <v>20</v>
      </c>
      <c r="AT201" s="247" t="s">
        <v>13</v>
      </c>
      <c r="AU201" s="246" t="s">
        <v>21</v>
      </c>
      <c r="AV201" s="246" t="s">
        <v>22</v>
      </c>
      <c r="AW201" s="246" t="s">
        <v>23</v>
      </c>
      <c r="AX201" s="246" t="s">
        <v>24</v>
      </c>
      <c r="AY201" s="246" t="s">
        <v>19</v>
      </c>
      <c r="AZ201" s="246" t="s">
        <v>20</v>
      </c>
      <c r="BA201" s="247" t="s">
        <v>13</v>
      </c>
      <c r="BB201" s="246" t="s">
        <v>21</v>
      </c>
      <c r="BC201" s="246" t="s">
        <v>22</v>
      </c>
      <c r="BD201" s="246" t="s">
        <v>23</v>
      </c>
      <c r="BE201" s="246" t="s">
        <v>24</v>
      </c>
      <c r="BF201" s="246" t="s">
        <v>19</v>
      </c>
      <c r="BG201" s="246" t="s">
        <v>20</v>
      </c>
      <c r="BH201" s="247" t="s">
        <v>13</v>
      </c>
      <c r="BI201" s="246" t="s">
        <v>22</v>
      </c>
      <c r="BJ201" s="246" t="s">
        <v>23</v>
      </c>
      <c r="BK201" s="246" t="s">
        <v>24</v>
      </c>
      <c r="BL201" s="246" t="s">
        <v>19</v>
      </c>
      <c r="BM201" s="245" t="s">
        <v>20</v>
      </c>
      <c r="BN201" s="247" t="s">
        <v>13</v>
      </c>
      <c r="BO201" s="286" t="s">
        <v>22</v>
      </c>
      <c r="BP201" s="286" t="s">
        <v>23</v>
      </c>
      <c r="BQ201" s="286" t="s">
        <v>24</v>
      </c>
      <c r="BR201" s="286" t="s">
        <v>19</v>
      </c>
      <c r="BS201" s="287" t="s">
        <v>20</v>
      </c>
      <c r="BT201" s="247" t="s">
        <v>13</v>
      </c>
    </row>
    <row r="202" spans="1:72">
      <c r="A202" s="123" t="s">
        <v>25</v>
      </c>
      <c r="B202" s="124" t="s">
        <v>26</v>
      </c>
      <c r="C202" s="124"/>
      <c r="D202" s="124"/>
      <c r="E202" s="104"/>
      <c r="F202" s="104"/>
      <c r="G202" s="104"/>
      <c r="H202" s="104"/>
      <c r="I202" s="104"/>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c r="AG202" s="105"/>
      <c r="AH202" s="105"/>
      <c r="AI202" s="105"/>
      <c r="AJ202" s="105"/>
      <c r="AK202" s="105"/>
      <c r="AL202" s="105"/>
      <c r="AM202" s="105"/>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106"/>
      <c r="BO202" s="58"/>
      <c r="BP202" s="58"/>
      <c r="BQ202" s="58"/>
      <c r="BR202" s="58"/>
      <c r="BS202" s="58"/>
      <c r="BT202" s="106"/>
    </row>
    <row r="203" spans="1:72">
      <c r="A203" s="60">
        <v>25</v>
      </c>
      <c r="B203" s="37" t="s">
        <v>119</v>
      </c>
      <c r="C203" s="37" t="s">
        <v>397</v>
      </c>
      <c r="D203" s="37" t="s">
        <v>438</v>
      </c>
      <c r="E203" s="185">
        <f t="shared" ref="E203:E229" si="182">N203+S203+X203+AC203+AH203+AM203+AT203+BA203+BH203+BN203+BT203</f>
        <v>0.28158094</v>
      </c>
      <c r="F203" s="259" t="s">
        <v>259</v>
      </c>
      <c r="G203" s="232" t="s">
        <v>509</v>
      </c>
      <c r="H203" s="60" t="s">
        <v>28</v>
      </c>
      <c r="I203" s="60">
        <v>3</v>
      </c>
      <c r="J203" s="37"/>
      <c r="K203" s="37"/>
      <c r="L203" s="37"/>
      <c r="M203" s="37"/>
      <c r="N203" s="38">
        <f t="shared" ref="N203:N226" si="183">SUM(J203:M203)</f>
        <v>0</v>
      </c>
      <c r="O203" s="37"/>
      <c r="P203" s="37"/>
      <c r="Q203" s="37"/>
      <c r="R203" s="37"/>
      <c r="S203" s="38">
        <f t="shared" ref="S203:S226" si="184">SUM(O203:R203)</f>
        <v>0</v>
      </c>
      <c r="T203" s="37"/>
      <c r="U203" s="37"/>
      <c r="V203" s="37"/>
      <c r="W203" s="37"/>
      <c r="X203" s="38">
        <f t="shared" ref="X203:X226" si="185">SUM(T203:W203)</f>
        <v>0</v>
      </c>
      <c r="Y203" s="37"/>
      <c r="Z203" s="37"/>
      <c r="AA203" s="37"/>
      <c r="AB203" s="37"/>
      <c r="AC203" s="38">
        <f t="shared" ref="AC203:AC226" si="186">SUM(Y203:AB203)</f>
        <v>0</v>
      </c>
      <c r="AD203" s="37">
        <v>0</v>
      </c>
      <c r="AE203" s="37">
        <v>5.8094000000000006E-4</v>
      </c>
      <c r="AF203" s="37">
        <v>0</v>
      </c>
      <c r="AG203" s="37">
        <v>0</v>
      </c>
      <c r="AH203" s="38">
        <f t="shared" ref="AH203:AH226" si="187">SUM(AD203:AG203)</f>
        <v>5.8094000000000006E-4</v>
      </c>
      <c r="AI203" s="3">
        <v>0.111</v>
      </c>
      <c r="AJ203" s="3">
        <v>0.16400000000000001</v>
      </c>
      <c r="AK203" s="37">
        <v>0</v>
      </c>
      <c r="AL203" s="3">
        <v>6.0000000000000001E-3</v>
      </c>
      <c r="AM203" s="38">
        <f>SUM(AI203:AL203)</f>
        <v>0.28100000000000003</v>
      </c>
      <c r="AN203" s="37"/>
      <c r="AO203" s="37"/>
      <c r="AP203" s="37"/>
      <c r="AQ203" s="37"/>
      <c r="AR203" s="37"/>
      <c r="AS203" s="37"/>
      <c r="AT203" s="38">
        <f>SUM(AN203:AS203)</f>
        <v>0</v>
      </c>
      <c r="AU203" s="37"/>
      <c r="AV203" s="37"/>
      <c r="AW203" s="37"/>
      <c r="AX203" s="37"/>
      <c r="AY203" s="37"/>
      <c r="AZ203" s="37"/>
      <c r="BA203" s="38">
        <f>SUM(AU203:AZ203)</f>
        <v>0</v>
      </c>
      <c r="BB203" s="37"/>
      <c r="BC203" s="37"/>
      <c r="BD203" s="37"/>
      <c r="BE203" s="37"/>
      <c r="BF203" s="37"/>
      <c r="BG203" s="37"/>
      <c r="BH203" s="38">
        <f>SUM(BB203:BG203)</f>
        <v>0</v>
      </c>
      <c r="BI203" s="37"/>
      <c r="BJ203" s="37"/>
      <c r="BK203" s="37"/>
      <c r="BL203" s="37"/>
      <c r="BM203" s="37"/>
      <c r="BN203" s="69">
        <f t="shared" ref="BN203:BN226" si="188">SUM(BI203:BM203)</f>
        <v>0</v>
      </c>
      <c r="BO203" s="37"/>
      <c r="BP203" s="37"/>
      <c r="BQ203" s="37"/>
      <c r="BR203" s="37"/>
      <c r="BS203" s="37"/>
      <c r="BT203" s="69">
        <f t="shared" ref="BT203:BT214" si="189">SUM(BO203:BS203)</f>
        <v>0</v>
      </c>
    </row>
    <row r="204" spans="1:72">
      <c r="A204" s="60">
        <v>26</v>
      </c>
      <c r="B204" s="37" t="s">
        <v>120</v>
      </c>
      <c r="C204" s="37" t="s">
        <v>398</v>
      </c>
      <c r="D204" s="37" t="s">
        <v>278</v>
      </c>
      <c r="E204" s="185">
        <f t="shared" si="182"/>
        <v>8.0000000000000002E-3</v>
      </c>
      <c r="F204" s="259" t="s">
        <v>259</v>
      </c>
      <c r="G204" s="232" t="s">
        <v>509</v>
      </c>
      <c r="H204" s="60" t="s">
        <v>28</v>
      </c>
      <c r="I204" s="60">
        <v>3</v>
      </c>
      <c r="J204" s="37"/>
      <c r="K204" s="37"/>
      <c r="L204" s="37"/>
      <c r="M204" s="37"/>
      <c r="N204" s="38">
        <f t="shared" si="183"/>
        <v>0</v>
      </c>
      <c r="O204" s="37"/>
      <c r="P204" s="37"/>
      <c r="Q204" s="37"/>
      <c r="R204" s="37"/>
      <c r="S204" s="38">
        <f t="shared" si="184"/>
        <v>0</v>
      </c>
      <c r="T204" s="37"/>
      <c r="U204" s="37"/>
      <c r="V204" s="37"/>
      <c r="W204" s="37"/>
      <c r="X204" s="38">
        <f t="shared" si="185"/>
        <v>0</v>
      </c>
      <c r="Y204" s="37"/>
      <c r="Z204" s="37"/>
      <c r="AA204" s="37"/>
      <c r="AB204" s="37"/>
      <c r="AC204" s="38">
        <f t="shared" si="186"/>
        <v>0</v>
      </c>
      <c r="AD204" s="37"/>
      <c r="AE204" s="37"/>
      <c r="AF204" s="37"/>
      <c r="AG204" s="37"/>
      <c r="AH204" s="38">
        <f t="shared" si="187"/>
        <v>0</v>
      </c>
      <c r="AI204" s="37">
        <v>0</v>
      </c>
      <c r="AJ204" s="37">
        <v>7.0000000000000001E-3</v>
      </c>
      <c r="AK204" s="37">
        <v>1E-3</v>
      </c>
      <c r="AL204" s="37">
        <v>0</v>
      </c>
      <c r="AM204" s="38">
        <f t="shared" ref="AM204:AM226" si="190">SUM(AI204:AL204)</f>
        <v>8.0000000000000002E-3</v>
      </c>
      <c r="AN204" s="37"/>
      <c r="AO204" s="37"/>
      <c r="AP204" s="37"/>
      <c r="AQ204" s="37"/>
      <c r="AR204" s="37"/>
      <c r="AS204" s="37"/>
      <c r="AT204" s="38">
        <f t="shared" ref="AT204:AT226" si="191">SUM(AN204:AS204)</f>
        <v>0</v>
      </c>
      <c r="AU204" s="37"/>
      <c r="AV204" s="37"/>
      <c r="AW204" s="37"/>
      <c r="AX204" s="37"/>
      <c r="AY204" s="37"/>
      <c r="AZ204" s="37"/>
      <c r="BA204" s="38">
        <f t="shared" ref="BA204:BA226" si="192">SUM(AU204:AZ204)</f>
        <v>0</v>
      </c>
      <c r="BB204" s="37"/>
      <c r="BC204" s="37"/>
      <c r="BD204" s="37"/>
      <c r="BE204" s="37"/>
      <c r="BF204" s="37"/>
      <c r="BG204" s="37"/>
      <c r="BH204" s="38">
        <f t="shared" ref="BH204:BH226" si="193">SUM(BB204:BG204)</f>
        <v>0</v>
      </c>
      <c r="BI204" s="37"/>
      <c r="BJ204" s="37"/>
      <c r="BK204" s="37"/>
      <c r="BL204" s="37"/>
      <c r="BM204" s="37"/>
      <c r="BN204" s="69">
        <f t="shared" si="188"/>
        <v>0</v>
      </c>
      <c r="BO204" s="37"/>
      <c r="BP204" s="37"/>
      <c r="BQ204" s="37"/>
      <c r="BR204" s="37"/>
      <c r="BS204" s="37"/>
      <c r="BT204" s="69">
        <f t="shared" si="189"/>
        <v>0</v>
      </c>
    </row>
    <row r="205" spans="1:72">
      <c r="A205" s="60">
        <v>27</v>
      </c>
      <c r="B205" s="37" t="s">
        <v>121</v>
      </c>
      <c r="C205" s="37" t="s">
        <v>396</v>
      </c>
      <c r="D205" s="37" t="s">
        <v>278</v>
      </c>
      <c r="E205" s="185">
        <f t="shared" si="182"/>
        <v>8.4359999999999999</v>
      </c>
      <c r="F205" s="259" t="s">
        <v>259</v>
      </c>
      <c r="G205" s="232" t="s">
        <v>509</v>
      </c>
      <c r="H205" s="60" t="s">
        <v>28</v>
      </c>
      <c r="I205" s="60">
        <v>3</v>
      </c>
      <c r="J205" s="37">
        <v>0</v>
      </c>
      <c r="K205" s="37">
        <v>0</v>
      </c>
      <c r="L205" s="37">
        <v>0</v>
      </c>
      <c r="M205" s="37">
        <v>8.4359999999999999</v>
      </c>
      <c r="N205" s="38">
        <f t="shared" si="183"/>
        <v>8.4359999999999999</v>
      </c>
      <c r="O205" s="37"/>
      <c r="P205" s="37"/>
      <c r="Q205" s="37"/>
      <c r="R205" s="37"/>
      <c r="S205" s="38">
        <f t="shared" si="184"/>
        <v>0</v>
      </c>
      <c r="T205" s="37"/>
      <c r="U205" s="37"/>
      <c r="V205" s="37"/>
      <c r="W205" s="37"/>
      <c r="X205" s="38">
        <f t="shared" si="185"/>
        <v>0</v>
      </c>
      <c r="Y205" s="37"/>
      <c r="Z205" s="37"/>
      <c r="AA205" s="37"/>
      <c r="AB205" s="37"/>
      <c r="AC205" s="38">
        <f t="shared" si="186"/>
        <v>0</v>
      </c>
      <c r="AD205" s="37"/>
      <c r="AE205" s="37"/>
      <c r="AF205" s="37"/>
      <c r="AG205" s="37"/>
      <c r="AH205" s="38">
        <f t="shared" si="187"/>
        <v>0</v>
      </c>
      <c r="AI205" s="37"/>
      <c r="AJ205" s="37"/>
      <c r="AK205" s="37"/>
      <c r="AL205" s="37"/>
      <c r="AM205" s="38">
        <f t="shared" si="190"/>
        <v>0</v>
      </c>
      <c r="AN205" s="37"/>
      <c r="AO205" s="37"/>
      <c r="AP205" s="37"/>
      <c r="AQ205" s="37"/>
      <c r="AR205" s="37"/>
      <c r="AS205" s="37"/>
      <c r="AT205" s="38">
        <f t="shared" si="191"/>
        <v>0</v>
      </c>
      <c r="AU205" s="37"/>
      <c r="AV205" s="37"/>
      <c r="AW205" s="37"/>
      <c r="AX205" s="37"/>
      <c r="AY205" s="37"/>
      <c r="AZ205" s="37"/>
      <c r="BA205" s="38">
        <f t="shared" si="192"/>
        <v>0</v>
      </c>
      <c r="BB205" s="37"/>
      <c r="BC205" s="37"/>
      <c r="BD205" s="37"/>
      <c r="BE205" s="37"/>
      <c r="BF205" s="37"/>
      <c r="BG205" s="37"/>
      <c r="BH205" s="38">
        <f t="shared" si="193"/>
        <v>0</v>
      </c>
      <c r="BI205" s="37"/>
      <c r="BJ205" s="37"/>
      <c r="BK205" s="37"/>
      <c r="BL205" s="37"/>
      <c r="BM205" s="37"/>
      <c r="BN205" s="69">
        <f t="shared" si="188"/>
        <v>0</v>
      </c>
      <c r="BO205" s="37"/>
      <c r="BP205" s="37"/>
      <c r="BQ205" s="37"/>
      <c r="BR205" s="37"/>
      <c r="BS205" s="37"/>
      <c r="BT205" s="69">
        <f t="shared" si="189"/>
        <v>0</v>
      </c>
    </row>
    <row r="206" spans="1:72">
      <c r="A206" s="60" t="s">
        <v>33</v>
      </c>
      <c r="B206" s="64" t="s">
        <v>122</v>
      </c>
      <c r="C206" s="61" t="s">
        <v>399</v>
      </c>
      <c r="D206" s="61" t="s">
        <v>255</v>
      </c>
      <c r="E206" s="185">
        <f t="shared" si="182"/>
        <v>-6.2930000000000001</v>
      </c>
      <c r="F206" s="259" t="s">
        <v>261</v>
      </c>
      <c r="G206" s="233" t="s">
        <v>552</v>
      </c>
      <c r="H206" s="60" t="s">
        <v>28</v>
      </c>
      <c r="I206" s="60">
        <v>3</v>
      </c>
      <c r="J206" s="37"/>
      <c r="K206" s="37"/>
      <c r="L206" s="37"/>
      <c r="M206" s="37"/>
      <c r="N206" s="38">
        <f t="shared" si="183"/>
        <v>0</v>
      </c>
      <c r="O206" s="37"/>
      <c r="P206" s="37"/>
      <c r="Q206" s="37"/>
      <c r="R206" s="37"/>
      <c r="S206" s="38">
        <f t="shared" si="184"/>
        <v>0</v>
      </c>
      <c r="T206" s="37"/>
      <c r="U206" s="37"/>
      <c r="V206" s="37"/>
      <c r="W206" s="37"/>
      <c r="X206" s="38">
        <f t="shared" si="185"/>
        <v>0</v>
      </c>
      <c r="Y206" s="37"/>
      <c r="Z206" s="37"/>
      <c r="AA206" s="37"/>
      <c r="AB206" s="37"/>
      <c r="AC206" s="38">
        <f t="shared" si="186"/>
        <v>0</v>
      </c>
      <c r="AD206" s="37"/>
      <c r="AE206" s="37"/>
      <c r="AF206" s="37"/>
      <c r="AG206" s="37"/>
      <c r="AH206" s="38">
        <f t="shared" si="187"/>
        <v>0</v>
      </c>
      <c r="AI206" s="37"/>
      <c r="AJ206" s="37"/>
      <c r="AK206" s="37"/>
      <c r="AL206" s="37"/>
      <c r="AM206" s="38">
        <f t="shared" si="190"/>
        <v>0</v>
      </c>
      <c r="AN206" s="61">
        <v>0</v>
      </c>
      <c r="AO206" s="61">
        <v>-0.35899999999999999</v>
      </c>
      <c r="AP206" s="61">
        <v>-0.308</v>
      </c>
      <c r="AQ206" s="61">
        <v>-0.98099999999999998</v>
      </c>
      <c r="AR206" s="61">
        <v>-0.151</v>
      </c>
      <c r="AS206" s="61">
        <v>-4.4939999999999998</v>
      </c>
      <c r="AT206" s="38">
        <f t="shared" si="191"/>
        <v>-6.2930000000000001</v>
      </c>
      <c r="AU206" s="37"/>
      <c r="AV206" s="37"/>
      <c r="AW206" s="37"/>
      <c r="AX206" s="37"/>
      <c r="AY206" s="37"/>
      <c r="AZ206" s="37"/>
      <c r="BA206" s="38">
        <f t="shared" si="192"/>
        <v>0</v>
      </c>
      <c r="BB206" s="37"/>
      <c r="BC206" s="37"/>
      <c r="BD206" s="37"/>
      <c r="BE206" s="37"/>
      <c r="BF206" s="37"/>
      <c r="BG206" s="37"/>
      <c r="BH206" s="38">
        <f t="shared" si="193"/>
        <v>0</v>
      </c>
      <c r="BI206" s="37"/>
      <c r="BJ206" s="37"/>
      <c r="BK206" s="37"/>
      <c r="BL206" s="37"/>
      <c r="BM206" s="37"/>
      <c r="BN206" s="69">
        <f t="shared" si="188"/>
        <v>0</v>
      </c>
      <c r="BO206" s="37"/>
      <c r="BP206" s="37"/>
      <c r="BQ206" s="37"/>
      <c r="BR206" s="37"/>
      <c r="BS206" s="37"/>
      <c r="BT206" s="69">
        <f t="shared" si="189"/>
        <v>0</v>
      </c>
    </row>
    <row r="207" spans="1:72">
      <c r="A207" s="60" t="s">
        <v>35</v>
      </c>
      <c r="B207" s="64" t="s">
        <v>123</v>
      </c>
      <c r="C207" s="61" t="s">
        <v>397</v>
      </c>
      <c r="D207" s="61" t="s">
        <v>439</v>
      </c>
      <c r="E207" s="185">
        <f t="shared" si="182"/>
        <v>0.46700000000000003</v>
      </c>
      <c r="F207" s="259" t="s">
        <v>259</v>
      </c>
      <c r="G207" s="232" t="s">
        <v>509</v>
      </c>
      <c r="H207" s="60" t="s">
        <v>28</v>
      </c>
      <c r="I207" s="60">
        <v>3</v>
      </c>
      <c r="J207" s="37"/>
      <c r="K207" s="37"/>
      <c r="L207" s="37"/>
      <c r="M207" s="37"/>
      <c r="N207" s="38">
        <f t="shared" si="183"/>
        <v>0</v>
      </c>
      <c r="O207" s="37"/>
      <c r="P207" s="37"/>
      <c r="Q207" s="37"/>
      <c r="R207" s="37"/>
      <c r="S207" s="38">
        <f t="shared" si="184"/>
        <v>0</v>
      </c>
      <c r="T207" s="37"/>
      <c r="U207" s="37"/>
      <c r="V207" s="37"/>
      <c r="W207" s="37"/>
      <c r="X207" s="38">
        <f t="shared" si="185"/>
        <v>0</v>
      </c>
      <c r="Y207" s="37"/>
      <c r="Z207" s="37"/>
      <c r="AA207" s="37"/>
      <c r="AB207" s="37"/>
      <c r="AC207" s="38">
        <f t="shared" si="186"/>
        <v>0</v>
      </c>
      <c r="AD207" s="37"/>
      <c r="AE207" s="37"/>
      <c r="AF207" s="37"/>
      <c r="AG207" s="37"/>
      <c r="AH207" s="38">
        <f t="shared" si="187"/>
        <v>0</v>
      </c>
      <c r="AI207" s="37"/>
      <c r="AJ207" s="37"/>
      <c r="AK207" s="37"/>
      <c r="AL207" s="37"/>
      <c r="AM207" s="38">
        <f t="shared" si="190"/>
        <v>0</v>
      </c>
      <c r="AN207" s="61">
        <v>0</v>
      </c>
      <c r="AO207" s="61">
        <v>0.45100000000000001</v>
      </c>
      <c r="AP207" s="61">
        <v>1.6E-2</v>
      </c>
      <c r="AQ207" s="61">
        <v>0</v>
      </c>
      <c r="AR207" s="61">
        <v>0</v>
      </c>
      <c r="AS207" s="61">
        <v>0</v>
      </c>
      <c r="AT207" s="38">
        <f t="shared" si="191"/>
        <v>0.46700000000000003</v>
      </c>
      <c r="AU207" s="37"/>
      <c r="AV207" s="37"/>
      <c r="AW207" s="37"/>
      <c r="AX207" s="37"/>
      <c r="AY207" s="37"/>
      <c r="AZ207" s="37"/>
      <c r="BA207" s="38">
        <f t="shared" si="192"/>
        <v>0</v>
      </c>
      <c r="BB207" s="37"/>
      <c r="BC207" s="37"/>
      <c r="BD207" s="37"/>
      <c r="BE207" s="37"/>
      <c r="BF207" s="37"/>
      <c r="BG207" s="37"/>
      <c r="BH207" s="38">
        <f t="shared" si="193"/>
        <v>0</v>
      </c>
      <c r="BI207" s="37"/>
      <c r="BJ207" s="37"/>
      <c r="BK207" s="37"/>
      <c r="BL207" s="37"/>
      <c r="BM207" s="37"/>
      <c r="BN207" s="69">
        <f t="shared" si="188"/>
        <v>0</v>
      </c>
      <c r="BO207" s="37"/>
      <c r="BP207" s="37"/>
      <c r="BQ207" s="37"/>
      <c r="BR207" s="37"/>
      <c r="BS207" s="37"/>
      <c r="BT207" s="69">
        <f t="shared" si="189"/>
        <v>0</v>
      </c>
    </row>
    <row r="208" spans="1:72">
      <c r="A208" s="125" t="s">
        <v>33</v>
      </c>
      <c r="B208" s="126" t="s">
        <v>124</v>
      </c>
      <c r="C208" s="197"/>
      <c r="D208" s="198"/>
      <c r="E208" s="185">
        <f t="shared" si="182"/>
        <v>0</v>
      </c>
      <c r="F208" s="259" t="s">
        <v>261</v>
      </c>
      <c r="G208" s="280" t="s">
        <v>517</v>
      </c>
      <c r="H208" s="127" t="s">
        <v>28</v>
      </c>
      <c r="I208" s="127">
        <v>3</v>
      </c>
      <c r="J208" s="128"/>
      <c r="K208" s="128"/>
      <c r="L208" s="128"/>
      <c r="M208" s="128"/>
      <c r="N208" s="129">
        <f t="shared" si="183"/>
        <v>0</v>
      </c>
      <c r="O208" s="128"/>
      <c r="P208" s="128"/>
      <c r="Q208" s="128"/>
      <c r="R208" s="128"/>
      <c r="S208" s="129">
        <f t="shared" si="184"/>
        <v>0</v>
      </c>
      <c r="T208" s="128"/>
      <c r="U208" s="128"/>
      <c r="V208" s="128"/>
      <c r="W208" s="128"/>
      <c r="X208" s="129">
        <f t="shared" si="185"/>
        <v>0</v>
      </c>
      <c r="Y208" s="128"/>
      <c r="Z208" s="128"/>
      <c r="AA208" s="128"/>
      <c r="AB208" s="128"/>
      <c r="AC208" s="129">
        <f t="shared" si="186"/>
        <v>0</v>
      </c>
      <c r="AD208" s="128"/>
      <c r="AE208" s="128"/>
      <c r="AF208" s="128"/>
      <c r="AG208" s="128"/>
      <c r="AH208" s="129">
        <f t="shared" si="187"/>
        <v>0</v>
      </c>
      <c r="AI208" s="128"/>
      <c r="AJ208" s="128"/>
      <c r="AK208" s="128"/>
      <c r="AL208" s="128"/>
      <c r="AM208" s="129">
        <f t="shared" si="190"/>
        <v>0</v>
      </c>
      <c r="AN208" s="130"/>
      <c r="AO208" s="130"/>
      <c r="AP208" s="130"/>
      <c r="AQ208" s="130"/>
      <c r="AR208" s="130"/>
      <c r="AS208" s="130"/>
      <c r="AT208" s="131">
        <f t="shared" si="191"/>
        <v>0</v>
      </c>
      <c r="AU208" s="132"/>
      <c r="AV208" s="133"/>
      <c r="AW208" s="134"/>
      <c r="AX208" s="135"/>
      <c r="AY208" s="136"/>
      <c r="AZ208" s="136"/>
      <c r="BA208" s="131">
        <f t="shared" si="192"/>
        <v>0</v>
      </c>
      <c r="BB208" s="128"/>
      <c r="BC208" s="128"/>
      <c r="BD208" s="128"/>
      <c r="BE208" s="128"/>
      <c r="BF208" s="128"/>
      <c r="BG208" s="128"/>
      <c r="BH208" s="38">
        <f t="shared" si="193"/>
        <v>0</v>
      </c>
      <c r="BI208" s="128"/>
      <c r="BJ208" s="128"/>
      <c r="BK208" s="128"/>
      <c r="BL208" s="128"/>
      <c r="BM208" s="128"/>
      <c r="BN208" s="137">
        <f t="shared" si="188"/>
        <v>0</v>
      </c>
      <c r="BO208" s="128"/>
      <c r="BP208" s="128"/>
      <c r="BQ208" s="128"/>
      <c r="BR208" s="128"/>
      <c r="BS208" s="128"/>
      <c r="BT208" s="137">
        <f t="shared" si="189"/>
        <v>0</v>
      </c>
    </row>
    <row r="209" spans="1:72">
      <c r="A209" s="60" t="s">
        <v>35</v>
      </c>
      <c r="B209" s="64" t="s">
        <v>125</v>
      </c>
      <c r="C209" s="61" t="s">
        <v>400</v>
      </c>
      <c r="D209" s="61" t="s">
        <v>417</v>
      </c>
      <c r="E209" s="185">
        <f t="shared" si="182"/>
        <v>25.47</v>
      </c>
      <c r="F209" s="259" t="s">
        <v>259</v>
      </c>
      <c r="G209" s="232" t="s">
        <v>509</v>
      </c>
      <c r="H209" s="60" t="s">
        <v>28</v>
      </c>
      <c r="I209" s="60">
        <v>3</v>
      </c>
      <c r="J209" s="37"/>
      <c r="K209" s="37"/>
      <c r="L209" s="37"/>
      <c r="M209" s="37"/>
      <c r="N209" s="38">
        <f t="shared" si="183"/>
        <v>0</v>
      </c>
      <c r="O209" s="37"/>
      <c r="P209" s="37"/>
      <c r="Q209" s="37"/>
      <c r="R209" s="37"/>
      <c r="S209" s="38">
        <f t="shared" si="184"/>
        <v>0</v>
      </c>
      <c r="T209" s="37"/>
      <c r="U209" s="37"/>
      <c r="V209" s="37"/>
      <c r="W209" s="37"/>
      <c r="X209" s="38">
        <f t="shared" si="185"/>
        <v>0</v>
      </c>
      <c r="Y209" s="37"/>
      <c r="Z209" s="37"/>
      <c r="AA209" s="37"/>
      <c r="AB209" s="37"/>
      <c r="AC209" s="38">
        <f t="shared" si="186"/>
        <v>0</v>
      </c>
      <c r="AD209" s="37"/>
      <c r="AE209" s="37"/>
      <c r="AF209" s="37"/>
      <c r="AG209" s="37"/>
      <c r="AH209" s="38">
        <f t="shared" si="187"/>
        <v>0</v>
      </c>
      <c r="AI209" s="37"/>
      <c r="AJ209" s="37"/>
      <c r="AK209" s="37"/>
      <c r="AL209" s="37"/>
      <c r="AM209" s="38">
        <f t="shared" si="190"/>
        <v>0</v>
      </c>
      <c r="AN209" s="61"/>
      <c r="AO209" s="61"/>
      <c r="AP209" s="61"/>
      <c r="AQ209" s="61"/>
      <c r="AR209" s="61"/>
      <c r="AS209" s="61"/>
      <c r="AT209" s="38">
        <f t="shared" si="191"/>
        <v>0</v>
      </c>
      <c r="AU209" s="61">
        <v>0</v>
      </c>
      <c r="AV209" s="61">
        <v>0.60199999999999998</v>
      </c>
      <c r="AW209" s="61">
        <v>1.0409999999999999</v>
      </c>
      <c r="AX209" s="61">
        <v>0</v>
      </c>
      <c r="AY209" s="61">
        <v>5.1219999999999999</v>
      </c>
      <c r="AZ209" s="61">
        <v>18.704999999999998</v>
      </c>
      <c r="BA209" s="38">
        <f t="shared" si="192"/>
        <v>25.47</v>
      </c>
      <c r="BB209" s="37"/>
      <c r="BC209" s="37"/>
      <c r="BD209" s="37"/>
      <c r="BE209" s="37"/>
      <c r="BF209" s="37"/>
      <c r="BG209" s="37"/>
      <c r="BH209" s="38">
        <f t="shared" si="193"/>
        <v>0</v>
      </c>
      <c r="BI209" s="37"/>
      <c r="BJ209" s="37"/>
      <c r="BK209" s="37"/>
      <c r="BL209" s="37"/>
      <c r="BM209" s="37"/>
      <c r="BN209" s="69">
        <f t="shared" si="188"/>
        <v>0</v>
      </c>
      <c r="BO209" s="37"/>
      <c r="BP209" s="37"/>
      <c r="BQ209" s="37"/>
      <c r="BR209" s="37"/>
      <c r="BS209" s="37"/>
      <c r="BT209" s="69">
        <f t="shared" si="189"/>
        <v>0</v>
      </c>
    </row>
    <row r="210" spans="1:72">
      <c r="A210" s="60" t="s">
        <v>37</v>
      </c>
      <c r="B210" s="64" t="s">
        <v>126</v>
      </c>
      <c r="C210" s="61" t="s">
        <v>401</v>
      </c>
      <c r="D210" s="61" t="s">
        <v>278</v>
      </c>
      <c r="E210" s="185">
        <f t="shared" si="182"/>
        <v>0.17399999999999999</v>
      </c>
      <c r="F210" s="259" t="s">
        <v>259</v>
      </c>
      <c r="G210" s="232" t="s">
        <v>509</v>
      </c>
      <c r="H210" s="60" t="s">
        <v>28</v>
      </c>
      <c r="I210" s="60">
        <v>3</v>
      </c>
      <c r="J210" s="37"/>
      <c r="K210" s="37"/>
      <c r="L210" s="37"/>
      <c r="M210" s="37"/>
      <c r="N210" s="38">
        <f t="shared" si="183"/>
        <v>0</v>
      </c>
      <c r="O210" s="37"/>
      <c r="P210" s="37"/>
      <c r="Q210" s="37"/>
      <c r="R210" s="37"/>
      <c r="S210" s="38">
        <f t="shared" si="184"/>
        <v>0</v>
      </c>
      <c r="T210" s="37"/>
      <c r="U210" s="37"/>
      <c r="V210" s="37"/>
      <c r="W210" s="37"/>
      <c r="X210" s="38">
        <f t="shared" si="185"/>
        <v>0</v>
      </c>
      <c r="Y210" s="37"/>
      <c r="Z210" s="37"/>
      <c r="AA210" s="37"/>
      <c r="AB210" s="37"/>
      <c r="AC210" s="38">
        <f t="shared" si="186"/>
        <v>0</v>
      </c>
      <c r="AD210" s="37"/>
      <c r="AE210" s="37"/>
      <c r="AF210" s="37"/>
      <c r="AG210" s="37"/>
      <c r="AH210" s="38">
        <f t="shared" si="187"/>
        <v>0</v>
      </c>
      <c r="AI210" s="37"/>
      <c r="AJ210" s="37"/>
      <c r="AK210" s="37"/>
      <c r="AL210" s="37"/>
      <c r="AM210" s="38">
        <f t="shared" si="190"/>
        <v>0</v>
      </c>
      <c r="AN210" s="61"/>
      <c r="AO210" s="61"/>
      <c r="AP210" s="61"/>
      <c r="AQ210" s="61"/>
      <c r="AR210" s="61"/>
      <c r="AS210" s="61"/>
      <c r="AT210" s="38">
        <f t="shared" si="191"/>
        <v>0</v>
      </c>
      <c r="AU210" s="61">
        <v>0</v>
      </c>
      <c r="AV210" s="61">
        <v>0.17399999999999999</v>
      </c>
      <c r="AW210" s="61">
        <v>0</v>
      </c>
      <c r="AX210" s="61">
        <v>0</v>
      </c>
      <c r="AY210" s="61">
        <v>0</v>
      </c>
      <c r="AZ210" s="61">
        <v>0</v>
      </c>
      <c r="BA210" s="38">
        <f t="shared" si="192"/>
        <v>0.17399999999999999</v>
      </c>
      <c r="BB210" s="37"/>
      <c r="BC210" s="37"/>
      <c r="BD210" s="37"/>
      <c r="BE210" s="37"/>
      <c r="BF210" s="37"/>
      <c r="BG210" s="37"/>
      <c r="BH210" s="38">
        <f t="shared" si="193"/>
        <v>0</v>
      </c>
      <c r="BI210" s="37"/>
      <c r="BJ210" s="37"/>
      <c r="BK210" s="37"/>
      <c r="BL210" s="37"/>
      <c r="BM210" s="37"/>
      <c r="BN210" s="69">
        <f t="shared" si="188"/>
        <v>0</v>
      </c>
      <c r="BO210" s="37"/>
      <c r="BP210" s="37"/>
      <c r="BQ210" s="37"/>
      <c r="BR210" s="37"/>
      <c r="BS210" s="37"/>
      <c r="BT210" s="69">
        <f t="shared" si="189"/>
        <v>0</v>
      </c>
    </row>
    <row r="211" spans="1:72">
      <c r="A211" s="60" t="s">
        <v>33</v>
      </c>
      <c r="B211" s="64" t="s">
        <v>127</v>
      </c>
      <c r="C211" s="61" t="s">
        <v>397</v>
      </c>
      <c r="D211" s="61" t="s">
        <v>437</v>
      </c>
      <c r="E211" s="185">
        <f t="shared" si="182"/>
        <v>1E-3</v>
      </c>
      <c r="F211" s="259" t="s">
        <v>259</v>
      </c>
      <c r="G211" s="232" t="s">
        <v>509</v>
      </c>
      <c r="H211" s="60" t="s">
        <v>28</v>
      </c>
      <c r="I211" s="60">
        <v>3</v>
      </c>
      <c r="J211" s="37"/>
      <c r="K211" s="37"/>
      <c r="L211" s="37"/>
      <c r="M211" s="37"/>
      <c r="N211" s="38">
        <f t="shared" si="183"/>
        <v>0</v>
      </c>
      <c r="O211" s="37"/>
      <c r="P211" s="37"/>
      <c r="Q211" s="37"/>
      <c r="R211" s="37"/>
      <c r="S211" s="38">
        <f t="shared" si="184"/>
        <v>0</v>
      </c>
      <c r="T211" s="37"/>
      <c r="U211" s="37"/>
      <c r="V211" s="37"/>
      <c r="W211" s="37"/>
      <c r="X211" s="38">
        <f t="shared" si="185"/>
        <v>0</v>
      </c>
      <c r="Y211" s="37"/>
      <c r="Z211" s="37"/>
      <c r="AA211" s="37"/>
      <c r="AB211" s="37"/>
      <c r="AC211" s="38">
        <f t="shared" si="186"/>
        <v>0</v>
      </c>
      <c r="AD211" s="37"/>
      <c r="AE211" s="37"/>
      <c r="AF211" s="37"/>
      <c r="AG211" s="37"/>
      <c r="AH211" s="38">
        <f t="shared" si="187"/>
        <v>0</v>
      </c>
      <c r="AI211" s="37"/>
      <c r="AJ211" s="37"/>
      <c r="AK211" s="37"/>
      <c r="AL211" s="37"/>
      <c r="AM211" s="38">
        <f t="shared" si="190"/>
        <v>0</v>
      </c>
      <c r="AN211" s="61"/>
      <c r="AO211" s="61"/>
      <c r="AP211" s="61"/>
      <c r="AQ211" s="61"/>
      <c r="AR211" s="61"/>
      <c r="AS211" s="61"/>
      <c r="AT211" s="38">
        <f t="shared" si="191"/>
        <v>0</v>
      </c>
      <c r="AU211" s="37"/>
      <c r="AV211" s="37"/>
      <c r="AW211" s="37"/>
      <c r="AX211" s="37"/>
      <c r="AY211" s="37"/>
      <c r="AZ211" s="37"/>
      <c r="BA211" s="38">
        <f t="shared" si="192"/>
        <v>0</v>
      </c>
      <c r="BB211" s="37">
        <v>0</v>
      </c>
      <c r="BC211" s="37">
        <v>0</v>
      </c>
      <c r="BD211" s="37">
        <v>2E-3</v>
      </c>
      <c r="BE211" s="37">
        <v>0</v>
      </c>
      <c r="BF211" s="37">
        <v>0</v>
      </c>
      <c r="BG211" s="37">
        <v>-1E-3</v>
      </c>
      <c r="BH211" s="38">
        <f t="shared" si="193"/>
        <v>1E-3</v>
      </c>
      <c r="BI211" s="37"/>
      <c r="BJ211" s="37"/>
      <c r="BK211" s="37"/>
      <c r="BL211" s="37"/>
      <c r="BM211" s="37"/>
      <c r="BN211" s="69">
        <f t="shared" si="188"/>
        <v>0</v>
      </c>
      <c r="BO211" s="37"/>
      <c r="BP211" s="37"/>
      <c r="BQ211" s="37"/>
      <c r="BR211" s="37"/>
      <c r="BS211" s="37"/>
      <c r="BT211" s="69">
        <f t="shared" si="189"/>
        <v>0</v>
      </c>
    </row>
    <row r="212" spans="1:72">
      <c r="A212" s="60" t="s">
        <v>35</v>
      </c>
      <c r="B212" s="64" t="s">
        <v>128</v>
      </c>
      <c r="C212" s="195"/>
      <c r="D212" s="196"/>
      <c r="E212" s="185">
        <f t="shared" si="182"/>
        <v>0</v>
      </c>
      <c r="F212" s="259" t="s">
        <v>261</v>
      </c>
      <c r="G212" s="190" t="s">
        <v>517</v>
      </c>
      <c r="H212" s="60" t="s">
        <v>28</v>
      </c>
      <c r="I212" s="60">
        <v>3</v>
      </c>
      <c r="J212" s="37"/>
      <c r="K212" s="37"/>
      <c r="L212" s="37"/>
      <c r="M212" s="37"/>
      <c r="N212" s="38">
        <f t="shared" si="183"/>
        <v>0</v>
      </c>
      <c r="O212" s="37"/>
      <c r="P212" s="37"/>
      <c r="Q212" s="37"/>
      <c r="R212" s="37"/>
      <c r="S212" s="38">
        <f t="shared" si="184"/>
        <v>0</v>
      </c>
      <c r="T212" s="37"/>
      <c r="U212" s="37"/>
      <c r="V212" s="37"/>
      <c r="W212" s="37"/>
      <c r="X212" s="38">
        <f t="shared" si="185"/>
        <v>0</v>
      </c>
      <c r="Y212" s="37"/>
      <c r="Z212" s="37"/>
      <c r="AA212" s="37"/>
      <c r="AB212" s="37"/>
      <c r="AC212" s="38">
        <f t="shared" si="186"/>
        <v>0</v>
      </c>
      <c r="AD212" s="37"/>
      <c r="AE212" s="37"/>
      <c r="AF212" s="37"/>
      <c r="AG212" s="37"/>
      <c r="AH212" s="38">
        <f t="shared" si="187"/>
        <v>0</v>
      </c>
      <c r="AI212" s="37"/>
      <c r="AJ212" s="37"/>
      <c r="AK212" s="37"/>
      <c r="AL212" s="37"/>
      <c r="AM212" s="38">
        <f t="shared" si="190"/>
        <v>0</v>
      </c>
      <c r="AN212" s="61"/>
      <c r="AO212" s="61"/>
      <c r="AP212" s="61"/>
      <c r="AQ212" s="61"/>
      <c r="AR212" s="61"/>
      <c r="AS212" s="61"/>
      <c r="AT212" s="38">
        <f t="shared" si="191"/>
        <v>0</v>
      </c>
      <c r="AU212" s="37"/>
      <c r="AV212" s="37"/>
      <c r="AW212" s="37"/>
      <c r="AX212" s="37"/>
      <c r="AY212" s="37"/>
      <c r="AZ212" s="37"/>
      <c r="BA212" s="38">
        <f t="shared" si="192"/>
        <v>0</v>
      </c>
      <c r="BB212" s="37"/>
      <c r="BC212" s="37"/>
      <c r="BD212" s="37"/>
      <c r="BE212" s="37"/>
      <c r="BF212" s="37"/>
      <c r="BG212" s="37"/>
      <c r="BH212" s="38">
        <f t="shared" si="193"/>
        <v>0</v>
      </c>
      <c r="BI212" s="37"/>
      <c r="BJ212" s="37"/>
      <c r="BK212" s="37"/>
      <c r="BL212" s="37"/>
      <c r="BM212" s="37"/>
      <c r="BN212" s="69">
        <f t="shared" si="188"/>
        <v>0</v>
      </c>
      <c r="BO212" s="37"/>
      <c r="BP212" s="37"/>
      <c r="BQ212" s="37"/>
      <c r="BR212" s="37"/>
      <c r="BS212" s="37"/>
      <c r="BT212" s="69">
        <f t="shared" si="189"/>
        <v>0</v>
      </c>
    </row>
    <row r="213" spans="1:72">
      <c r="A213" s="60" t="s">
        <v>37</v>
      </c>
      <c r="B213" s="64" t="s">
        <v>129</v>
      </c>
      <c r="C213" s="195"/>
      <c r="D213" s="196"/>
      <c r="E213" s="185">
        <f t="shared" si="182"/>
        <v>0</v>
      </c>
      <c r="F213" s="259" t="s">
        <v>261</v>
      </c>
      <c r="G213" s="190" t="s">
        <v>517</v>
      </c>
      <c r="H213" s="60" t="s">
        <v>28</v>
      </c>
      <c r="I213" s="60">
        <v>3</v>
      </c>
      <c r="J213" s="37"/>
      <c r="K213" s="37"/>
      <c r="L213" s="37"/>
      <c r="M213" s="37"/>
      <c r="N213" s="38">
        <f t="shared" si="183"/>
        <v>0</v>
      </c>
      <c r="O213" s="37"/>
      <c r="P213" s="37"/>
      <c r="Q213" s="37"/>
      <c r="R213" s="37"/>
      <c r="S213" s="38">
        <f t="shared" si="184"/>
        <v>0</v>
      </c>
      <c r="T213" s="37"/>
      <c r="U213" s="37"/>
      <c r="V213" s="37"/>
      <c r="W213" s="37"/>
      <c r="X213" s="38">
        <f t="shared" si="185"/>
        <v>0</v>
      </c>
      <c r="Y213" s="37"/>
      <c r="Z213" s="37"/>
      <c r="AA213" s="37"/>
      <c r="AB213" s="37"/>
      <c r="AC213" s="38">
        <f t="shared" si="186"/>
        <v>0</v>
      </c>
      <c r="AD213" s="37"/>
      <c r="AE213" s="37"/>
      <c r="AF213" s="37"/>
      <c r="AG213" s="37"/>
      <c r="AH213" s="38">
        <f t="shared" si="187"/>
        <v>0</v>
      </c>
      <c r="AI213" s="37"/>
      <c r="AJ213" s="37"/>
      <c r="AK213" s="37"/>
      <c r="AL213" s="37"/>
      <c r="AM213" s="38">
        <f t="shared" si="190"/>
        <v>0</v>
      </c>
      <c r="AN213" s="61"/>
      <c r="AO213" s="61"/>
      <c r="AP213" s="61"/>
      <c r="AQ213" s="61"/>
      <c r="AR213" s="61"/>
      <c r="AS213" s="61"/>
      <c r="AT213" s="38">
        <f t="shared" si="191"/>
        <v>0</v>
      </c>
      <c r="AU213" s="37"/>
      <c r="AV213" s="37"/>
      <c r="AW213" s="37"/>
      <c r="AX213" s="37"/>
      <c r="AY213" s="37"/>
      <c r="AZ213" s="37"/>
      <c r="BA213" s="38">
        <f t="shared" si="192"/>
        <v>0</v>
      </c>
      <c r="BB213" s="37"/>
      <c r="BC213" s="37"/>
      <c r="BD213" s="37"/>
      <c r="BE213" s="37"/>
      <c r="BF213" s="37"/>
      <c r="BG213" s="37"/>
      <c r="BH213" s="38">
        <f t="shared" si="193"/>
        <v>0</v>
      </c>
      <c r="BI213" s="37"/>
      <c r="BJ213" s="37"/>
      <c r="BK213" s="37"/>
      <c r="BL213" s="37"/>
      <c r="BM213" s="37"/>
      <c r="BN213" s="69">
        <f t="shared" si="188"/>
        <v>0</v>
      </c>
      <c r="BO213" s="37"/>
      <c r="BP213" s="37"/>
      <c r="BQ213" s="37"/>
      <c r="BR213" s="37"/>
      <c r="BS213" s="37"/>
      <c r="BT213" s="69">
        <f t="shared" si="189"/>
        <v>0</v>
      </c>
    </row>
    <row r="214" spans="1:72" ht="23.25">
      <c r="A214" s="60" t="s">
        <v>106</v>
      </c>
      <c r="B214" s="64" t="s">
        <v>130</v>
      </c>
      <c r="C214" s="61" t="s">
        <v>402</v>
      </c>
      <c r="D214" s="61" t="s">
        <v>428</v>
      </c>
      <c r="E214" s="185">
        <f t="shared" si="182"/>
        <v>1.111</v>
      </c>
      <c r="F214" s="259"/>
      <c r="G214" s="255" t="s">
        <v>543</v>
      </c>
      <c r="H214" s="60" t="s">
        <v>28</v>
      </c>
      <c r="I214" s="60">
        <v>3</v>
      </c>
      <c r="J214" s="37"/>
      <c r="K214" s="37"/>
      <c r="L214" s="37"/>
      <c r="M214" s="37"/>
      <c r="N214" s="38">
        <f t="shared" si="183"/>
        <v>0</v>
      </c>
      <c r="O214" s="37"/>
      <c r="P214" s="37"/>
      <c r="Q214" s="37"/>
      <c r="R214" s="37"/>
      <c r="S214" s="38">
        <f t="shared" si="184"/>
        <v>0</v>
      </c>
      <c r="T214" s="37"/>
      <c r="U214" s="37"/>
      <c r="V214" s="37"/>
      <c r="W214" s="37"/>
      <c r="X214" s="38">
        <f t="shared" si="185"/>
        <v>0</v>
      </c>
      <c r="Y214" s="37"/>
      <c r="Z214" s="37"/>
      <c r="AA214" s="37"/>
      <c r="AB214" s="37"/>
      <c r="AC214" s="38">
        <f t="shared" si="186"/>
        <v>0</v>
      </c>
      <c r="AD214" s="37"/>
      <c r="AE214" s="37"/>
      <c r="AF214" s="37"/>
      <c r="AG214" s="37"/>
      <c r="AH214" s="38">
        <f t="shared" si="187"/>
        <v>0</v>
      </c>
      <c r="AI214" s="37"/>
      <c r="AJ214" s="37"/>
      <c r="AK214" s="37"/>
      <c r="AL214" s="37"/>
      <c r="AM214" s="38">
        <f t="shared" si="190"/>
        <v>0</v>
      </c>
      <c r="AN214" s="61"/>
      <c r="AO214" s="61"/>
      <c r="AP214" s="61"/>
      <c r="AQ214" s="61"/>
      <c r="AR214" s="61"/>
      <c r="AS214" s="61"/>
      <c r="AT214" s="38">
        <f t="shared" si="191"/>
        <v>0</v>
      </c>
      <c r="AU214" s="37"/>
      <c r="AV214" s="37"/>
      <c r="AW214" s="37"/>
      <c r="AX214" s="37"/>
      <c r="AY214" s="37"/>
      <c r="AZ214" s="37"/>
      <c r="BA214" s="38">
        <f t="shared" si="192"/>
        <v>0</v>
      </c>
      <c r="BB214" s="37">
        <v>0</v>
      </c>
      <c r="BC214" s="37">
        <v>0.35699999999999998</v>
      </c>
      <c r="BD214" s="37">
        <v>0</v>
      </c>
      <c r="BE214" s="37">
        <v>0</v>
      </c>
      <c r="BF214" s="37">
        <v>0.754</v>
      </c>
      <c r="BG214" s="37">
        <v>0</v>
      </c>
      <c r="BH214" s="38">
        <f t="shared" si="193"/>
        <v>1.111</v>
      </c>
      <c r="BI214" s="37"/>
      <c r="BJ214" s="37"/>
      <c r="BK214" s="37"/>
      <c r="BL214" s="37"/>
      <c r="BM214" s="37"/>
      <c r="BN214" s="69">
        <f t="shared" si="188"/>
        <v>0</v>
      </c>
      <c r="BO214" s="37"/>
      <c r="BP214" s="37"/>
      <c r="BQ214" s="37"/>
      <c r="BR214" s="37"/>
      <c r="BS214" s="37"/>
      <c r="BT214" s="69">
        <f t="shared" si="189"/>
        <v>0</v>
      </c>
    </row>
    <row r="215" spans="1:72" ht="23.25">
      <c r="A215" s="60"/>
      <c r="B215" s="64" t="s">
        <v>560</v>
      </c>
      <c r="C215" s="61"/>
      <c r="D215" s="61"/>
      <c r="E215" s="185">
        <f t="shared" si="182"/>
        <v>0.48899999999999999</v>
      </c>
      <c r="F215" s="259" t="s">
        <v>259</v>
      </c>
      <c r="G215" s="255" t="s">
        <v>561</v>
      </c>
      <c r="H215" s="60" t="s">
        <v>28</v>
      </c>
      <c r="I215" s="60">
        <v>3</v>
      </c>
      <c r="J215" s="37"/>
      <c r="K215" s="37"/>
      <c r="L215" s="37"/>
      <c r="M215" s="37"/>
      <c r="N215" s="38"/>
      <c r="O215" s="37"/>
      <c r="P215" s="37"/>
      <c r="Q215" s="37"/>
      <c r="R215" s="37"/>
      <c r="S215" s="38"/>
      <c r="T215" s="37"/>
      <c r="U215" s="37"/>
      <c r="V215" s="37"/>
      <c r="W215" s="37"/>
      <c r="X215" s="38"/>
      <c r="Y215" s="37"/>
      <c r="Z215" s="37"/>
      <c r="AA215" s="37"/>
      <c r="AB215" s="37"/>
      <c r="AC215" s="38"/>
      <c r="AD215" s="37"/>
      <c r="AE215" s="37"/>
      <c r="AF215" s="37"/>
      <c r="AG215" s="37"/>
      <c r="AH215" s="38"/>
      <c r="AI215" s="37"/>
      <c r="AJ215" s="37"/>
      <c r="AK215" s="37"/>
      <c r="AL215" s="37"/>
      <c r="AM215" s="38"/>
      <c r="AN215" s="61"/>
      <c r="AO215" s="61"/>
      <c r="AP215" s="61"/>
      <c r="AQ215" s="61"/>
      <c r="AR215" s="61"/>
      <c r="AS215" s="61"/>
      <c r="AT215" s="38"/>
      <c r="AU215" s="37"/>
      <c r="AV215" s="37"/>
      <c r="AW215" s="37"/>
      <c r="AX215" s="37"/>
      <c r="AY215" s="37"/>
      <c r="AZ215" s="37"/>
      <c r="BA215" s="38"/>
      <c r="BB215" s="37">
        <v>0</v>
      </c>
      <c r="BC215" s="37">
        <v>0.35699999999999998</v>
      </c>
      <c r="BD215" s="37">
        <v>0</v>
      </c>
      <c r="BE215" s="37">
        <v>0</v>
      </c>
      <c r="BF215" s="37">
        <v>0.13200000000000001</v>
      </c>
      <c r="BG215" s="37">
        <v>0</v>
      </c>
      <c r="BH215" s="38">
        <f t="shared" si="193"/>
        <v>0.48899999999999999</v>
      </c>
      <c r="BI215" s="37"/>
      <c r="BJ215" s="37"/>
      <c r="BK215" s="37"/>
      <c r="BL215" s="37"/>
      <c r="BM215" s="37"/>
      <c r="BN215" s="69"/>
      <c r="BO215" s="37"/>
      <c r="BP215" s="37"/>
      <c r="BQ215" s="37"/>
      <c r="BR215" s="37"/>
      <c r="BS215" s="37"/>
      <c r="BT215" s="69"/>
    </row>
    <row r="216" spans="1:72">
      <c r="A216" s="60" t="s">
        <v>131</v>
      </c>
      <c r="B216" s="64" t="s">
        <v>132</v>
      </c>
      <c r="C216" s="61" t="s">
        <v>403</v>
      </c>
      <c r="D216" s="61" t="s">
        <v>278</v>
      </c>
      <c r="E216" s="185">
        <f t="shared" si="182"/>
        <v>8.5000000000000006E-2</v>
      </c>
      <c r="F216" s="259" t="s">
        <v>259</v>
      </c>
      <c r="G216" s="232" t="s">
        <v>509</v>
      </c>
      <c r="H216" s="60" t="s">
        <v>28</v>
      </c>
      <c r="I216" s="60">
        <v>3</v>
      </c>
      <c r="J216" s="37"/>
      <c r="K216" s="37"/>
      <c r="L216" s="37"/>
      <c r="M216" s="37"/>
      <c r="N216" s="38">
        <f t="shared" si="183"/>
        <v>0</v>
      </c>
      <c r="O216" s="37"/>
      <c r="P216" s="37"/>
      <c r="Q216" s="37"/>
      <c r="R216" s="37"/>
      <c r="S216" s="38">
        <f t="shared" si="184"/>
        <v>0</v>
      </c>
      <c r="T216" s="37"/>
      <c r="U216" s="37"/>
      <c r="V216" s="37"/>
      <c r="W216" s="37"/>
      <c r="X216" s="38">
        <f t="shared" si="185"/>
        <v>0</v>
      </c>
      <c r="Y216" s="37"/>
      <c r="Z216" s="37"/>
      <c r="AA216" s="37"/>
      <c r="AB216" s="37"/>
      <c r="AC216" s="38">
        <f t="shared" si="186"/>
        <v>0</v>
      </c>
      <c r="AD216" s="37"/>
      <c r="AE216" s="37"/>
      <c r="AF216" s="37"/>
      <c r="AG216" s="37"/>
      <c r="AH216" s="38">
        <f t="shared" si="187"/>
        <v>0</v>
      </c>
      <c r="AI216" s="37"/>
      <c r="AJ216" s="37"/>
      <c r="AK216" s="37"/>
      <c r="AL216" s="37"/>
      <c r="AM216" s="38">
        <f t="shared" si="190"/>
        <v>0</v>
      </c>
      <c r="AN216" s="61"/>
      <c r="AO216" s="61"/>
      <c r="AP216" s="61"/>
      <c r="AQ216" s="61"/>
      <c r="AR216" s="61"/>
      <c r="AS216" s="61"/>
      <c r="AT216" s="38">
        <f t="shared" si="191"/>
        <v>0</v>
      </c>
      <c r="AU216" s="37"/>
      <c r="AV216" s="37"/>
      <c r="AW216" s="37"/>
      <c r="AX216" s="37"/>
      <c r="AY216" s="37"/>
      <c r="AZ216" s="37"/>
      <c r="BA216" s="38">
        <f t="shared" si="192"/>
        <v>0</v>
      </c>
      <c r="BB216" s="37">
        <v>0</v>
      </c>
      <c r="BC216" s="37">
        <v>0</v>
      </c>
      <c r="BD216" s="37">
        <v>0</v>
      </c>
      <c r="BE216" s="37">
        <v>0</v>
      </c>
      <c r="BF216" s="37">
        <v>8.5000000000000006E-2</v>
      </c>
      <c r="BG216" s="37">
        <v>0</v>
      </c>
      <c r="BH216" s="38">
        <f t="shared" si="193"/>
        <v>8.5000000000000006E-2</v>
      </c>
      <c r="BI216" s="37"/>
      <c r="BJ216" s="37"/>
      <c r="BK216" s="37"/>
      <c r="BL216" s="37"/>
      <c r="BM216" s="37"/>
      <c r="BN216" s="69">
        <f t="shared" si="188"/>
        <v>0</v>
      </c>
      <c r="BO216" s="37"/>
      <c r="BP216" s="37"/>
      <c r="BQ216" s="37"/>
      <c r="BR216" s="37"/>
      <c r="BS216" s="37"/>
      <c r="BT216" s="69">
        <f t="shared" ref="BT216:BT229" si="194">SUM(BO216:BS216)</f>
        <v>0</v>
      </c>
    </row>
    <row r="217" spans="1:72">
      <c r="A217" s="60" t="s">
        <v>133</v>
      </c>
      <c r="B217" s="64" t="s">
        <v>134</v>
      </c>
      <c r="C217" s="61" t="s">
        <v>403</v>
      </c>
      <c r="D217" s="61" t="s">
        <v>278</v>
      </c>
      <c r="E217" s="185">
        <f t="shared" si="182"/>
        <v>0.13700000000000001</v>
      </c>
      <c r="F217" s="259" t="s">
        <v>259</v>
      </c>
      <c r="G217" s="232" t="s">
        <v>509</v>
      </c>
      <c r="H217" s="60" t="s">
        <v>28</v>
      </c>
      <c r="I217" s="60">
        <v>3</v>
      </c>
      <c r="J217" s="37"/>
      <c r="K217" s="37"/>
      <c r="L217" s="37"/>
      <c r="M217" s="37"/>
      <c r="N217" s="38">
        <f t="shared" si="183"/>
        <v>0</v>
      </c>
      <c r="O217" s="37"/>
      <c r="P217" s="37"/>
      <c r="Q217" s="37"/>
      <c r="R217" s="37"/>
      <c r="S217" s="38">
        <f t="shared" si="184"/>
        <v>0</v>
      </c>
      <c r="T217" s="37"/>
      <c r="U217" s="37"/>
      <c r="V217" s="37"/>
      <c r="W217" s="37"/>
      <c r="X217" s="38">
        <f t="shared" si="185"/>
        <v>0</v>
      </c>
      <c r="Y217" s="37"/>
      <c r="Z217" s="37"/>
      <c r="AA217" s="37"/>
      <c r="AB217" s="37"/>
      <c r="AC217" s="38">
        <f t="shared" si="186"/>
        <v>0</v>
      </c>
      <c r="AD217" s="37"/>
      <c r="AE217" s="37"/>
      <c r="AF217" s="37"/>
      <c r="AG217" s="37"/>
      <c r="AH217" s="38">
        <f t="shared" si="187"/>
        <v>0</v>
      </c>
      <c r="AI217" s="37"/>
      <c r="AJ217" s="37"/>
      <c r="AK217" s="37"/>
      <c r="AL217" s="37"/>
      <c r="AM217" s="38">
        <f t="shared" si="190"/>
        <v>0</v>
      </c>
      <c r="AN217" s="61"/>
      <c r="AO217" s="61"/>
      <c r="AP217" s="61"/>
      <c r="AQ217" s="61"/>
      <c r="AR217" s="61"/>
      <c r="AS217" s="61"/>
      <c r="AT217" s="38">
        <f t="shared" si="191"/>
        <v>0</v>
      </c>
      <c r="AU217" s="37"/>
      <c r="AV217" s="37"/>
      <c r="AW217" s="37"/>
      <c r="AX217" s="37"/>
      <c r="AY217" s="37"/>
      <c r="AZ217" s="37"/>
      <c r="BA217" s="38">
        <f t="shared" si="192"/>
        <v>0</v>
      </c>
      <c r="BB217" s="37">
        <v>0</v>
      </c>
      <c r="BC217" s="37">
        <v>0</v>
      </c>
      <c r="BD217" s="37">
        <v>0</v>
      </c>
      <c r="BE217" s="37">
        <v>0</v>
      </c>
      <c r="BF217" s="37">
        <v>0.13700000000000001</v>
      </c>
      <c r="BG217" s="37">
        <v>0</v>
      </c>
      <c r="BH217" s="38">
        <f t="shared" si="193"/>
        <v>0.13700000000000001</v>
      </c>
      <c r="BI217" s="37"/>
      <c r="BJ217" s="37"/>
      <c r="BK217" s="37"/>
      <c r="BL217" s="37"/>
      <c r="BM217" s="37"/>
      <c r="BN217" s="69">
        <f t="shared" si="188"/>
        <v>0</v>
      </c>
      <c r="BO217" s="37"/>
      <c r="BP217" s="37"/>
      <c r="BQ217" s="37"/>
      <c r="BR217" s="37"/>
      <c r="BS217" s="37"/>
      <c r="BT217" s="69">
        <f t="shared" si="194"/>
        <v>0</v>
      </c>
    </row>
    <row r="218" spans="1:72">
      <c r="A218" s="60" t="s">
        <v>135</v>
      </c>
      <c r="B218" s="64" t="s">
        <v>136</v>
      </c>
      <c r="C218" s="61" t="s">
        <v>404</v>
      </c>
      <c r="D218" s="61" t="s">
        <v>278</v>
      </c>
      <c r="E218" s="185">
        <f t="shared" si="182"/>
        <v>0.48799999999999999</v>
      </c>
      <c r="F218" s="259" t="s">
        <v>260</v>
      </c>
      <c r="G218" s="232" t="s">
        <v>518</v>
      </c>
      <c r="H218" s="60" t="s">
        <v>28</v>
      </c>
      <c r="I218" s="60">
        <v>3</v>
      </c>
      <c r="J218" s="37"/>
      <c r="K218" s="37"/>
      <c r="L218" s="37"/>
      <c r="M218" s="37"/>
      <c r="N218" s="38">
        <f t="shared" si="183"/>
        <v>0</v>
      </c>
      <c r="O218" s="37"/>
      <c r="P218" s="37"/>
      <c r="Q218" s="37"/>
      <c r="R218" s="37"/>
      <c r="S218" s="38">
        <f t="shared" si="184"/>
        <v>0</v>
      </c>
      <c r="T218" s="37"/>
      <c r="U218" s="37"/>
      <c r="V218" s="37"/>
      <c r="W218" s="37"/>
      <c r="X218" s="38">
        <f t="shared" si="185"/>
        <v>0</v>
      </c>
      <c r="Y218" s="37"/>
      <c r="Z218" s="37"/>
      <c r="AA218" s="37"/>
      <c r="AB218" s="37"/>
      <c r="AC218" s="38">
        <f t="shared" si="186"/>
        <v>0</v>
      </c>
      <c r="AD218" s="37"/>
      <c r="AE218" s="37"/>
      <c r="AF218" s="37"/>
      <c r="AG218" s="37"/>
      <c r="AH218" s="38">
        <f t="shared" si="187"/>
        <v>0</v>
      </c>
      <c r="AI218" s="37"/>
      <c r="AJ218" s="37"/>
      <c r="AK218" s="37"/>
      <c r="AL218" s="37"/>
      <c r="AM218" s="38">
        <f t="shared" si="190"/>
        <v>0</v>
      </c>
      <c r="AN218" s="61"/>
      <c r="AO218" s="61"/>
      <c r="AP218" s="61"/>
      <c r="AQ218" s="61"/>
      <c r="AR218" s="61"/>
      <c r="AS218" s="61"/>
      <c r="AT218" s="38">
        <f t="shared" si="191"/>
        <v>0</v>
      </c>
      <c r="AU218" s="37"/>
      <c r="AV218" s="37"/>
      <c r="AW218" s="37"/>
      <c r="AX218" s="37"/>
      <c r="AY218" s="37"/>
      <c r="AZ218" s="37"/>
      <c r="BA218" s="38">
        <f t="shared" si="192"/>
        <v>0</v>
      </c>
      <c r="BB218" s="37">
        <v>3.9E-2</v>
      </c>
      <c r="BC218" s="37">
        <v>8.3000000000000004E-2</v>
      </c>
      <c r="BD218" s="37">
        <v>0.108</v>
      </c>
      <c r="BE218" s="37">
        <v>1.4E-2</v>
      </c>
      <c r="BF218" s="37">
        <v>0.122</v>
      </c>
      <c r="BG218" s="37">
        <v>0.122</v>
      </c>
      <c r="BH218" s="38">
        <f t="shared" si="193"/>
        <v>0.48799999999999999</v>
      </c>
      <c r="BI218" s="37"/>
      <c r="BJ218" s="37"/>
      <c r="BK218" s="37"/>
      <c r="BL218" s="37"/>
      <c r="BM218" s="37"/>
      <c r="BN218" s="69">
        <f t="shared" si="188"/>
        <v>0</v>
      </c>
      <c r="BO218" s="37"/>
      <c r="BP218" s="37"/>
      <c r="BQ218" s="37"/>
      <c r="BR218" s="37"/>
      <c r="BS218" s="37"/>
      <c r="BT218" s="69">
        <f t="shared" si="194"/>
        <v>0</v>
      </c>
    </row>
    <row r="219" spans="1:72">
      <c r="A219" s="60" t="s">
        <v>137</v>
      </c>
      <c r="B219" s="64" t="s">
        <v>138</v>
      </c>
      <c r="C219" s="61" t="s">
        <v>405</v>
      </c>
      <c r="D219" s="61" t="s">
        <v>278</v>
      </c>
      <c r="E219" s="185">
        <f t="shared" si="182"/>
        <v>1.1099999999999999</v>
      </c>
      <c r="F219" s="259" t="s">
        <v>259</v>
      </c>
      <c r="G219" s="232" t="s">
        <v>519</v>
      </c>
      <c r="H219" s="60" t="s">
        <v>28</v>
      </c>
      <c r="I219" s="60">
        <v>3</v>
      </c>
      <c r="J219" s="37"/>
      <c r="K219" s="37"/>
      <c r="L219" s="37"/>
      <c r="M219" s="37"/>
      <c r="N219" s="38">
        <f t="shared" si="183"/>
        <v>0</v>
      </c>
      <c r="O219" s="37"/>
      <c r="P219" s="37"/>
      <c r="Q219" s="37"/>
      <c r="R219" s="37"/>
      <c r="S219" s="38">
        <f t="shared" si="184"/>
        <v>0</v>
      </c>
      <c r="T219" s="37"/>
      <c r="U219" s="37"/>
      <c r="V219" s="37"/>
      <c r="W219" s="37"/>
      <c r="X219" s="38">
        <f t="shared" si="185"/>
        <v>0</v>
      </c>
      <c r="Y219" s="37"/>
      <c r="Z219" s="37"/>
      <c r="AA219" s="37"/>
      <c r="AB219" s="37"/>
      <c r="AC219" s="38">
        <f t="shared" si="186"/>
        <v>0</v>
      </c>
      <c r="AD219" s="37"/>
      <c r="AE219" s="37"/>
      <c r="AF219" s="37"/>
      <c r="AG219" s="37"/>
      <c r="AH219" s="38">
        <f t="shared" si="187"/>
        <v>0</v>
      </c>
      <c r="AI219" s="37"/>
      <c r="AJ219" s="37"/>
      <c r="AK219" s="37"/>
      <c r="AL219" s="37"/>
      <c r="AM219" s="38">
        <f t="shared" si="190"/>
        <v>0</v>
      </c>
      <c r="AN219" s="61"/>
      <c r="AO219" s="61"/>
      <c r="AP219" s="61"/>
      <c r="AQ219" s="61"/>
      <c r="AR219" s="61"/>
      <c r="AS219" s="61"/>
      <c r="AT219" s="38">
        <f t="shared" si="191"/>
        <v>0</v>
      </c>
      <c r="AU219" s="37"/>
      <c r="AV219" s="37"/>
      <c r="AW219" s="37"/>
      <c r="AX219" s="37"/>
      <c r="AY219" s="37"/>
      <c r="AZ219" s="37"/>
      <c r="BA219" s="38">
        <f t="shared" si="192"/>
        <v>0</v>
      </c>
      <c r="BB219" s="37">
        <v>5.0000000000000001E-3</v>
      </c>
      <c r="BC219" s="37">
        <v>5.0999999999999997E-2</v>
      </c>
      <c r="BD219" s="37">
        <v>2.4E-2</v>
      </c>
      <c r="BE219" s="37">
        <v>6.0000000000000001E-3</v>
      </c>
      <c r="BF219" s="37">
        <v>0.23799999999999999</v>
      </c>
      <c r="BG219" s="37">
        <v>0.78600000000000003</v>
      </c>
      <c r="BH219" s="38">
        <f t="shared" si="193"/>
        <v>1.1099999999999999</v>
      </c>
      <c r="BI219" s="37"/>
      <c r="BJ219" s="37"/>
      <c r="BK219" s="37"/>
      <c r="BL219" s="37"/>
      <c r="BM219" s="37"/>
      <c r="BN219" s="69">
        <f t="shared" si="188"/>
        <v>0</v>
      </c>
      <c r="BO219" s="37"/>
      <c r="BP219" s="37"/>
      <c r="BQ219" s="37"/>
      <c r="BR219" s="37"/>
      <c r="BS219" s="37"/>
      <c r="BT219" s="69">
        <f t="shared" si="194"/>
        <v>0</v>
      </c>
    </row>
    <row r="220" spans="1:72">
      <c r="A220" s="60" t="s">
        <v>139</v>
      </c>
      <c r="B220" s="64" t="s">
        <v>140</v>
      </c>
      <c r="C220" s="61" t="s">
        <v>406</v>
      </c>
      <c r="D220" s="61" t="s">
        <v>278</v>
      </c>
      <c r="E220" s="185">
        <f t="shared" si="182"/>
        <v>4.8000000000000001E-2</v>
      </c>
      <c r="F220" s="259" t="s">
        <v>259</v>
      </c>
      <c r="G220" s="255" t="s">
        <v>520</v>
      </c>
      <c r="H220" s="60" t="s">
        <v>28</v>
      </c>
      <c r="I220" s="60">
        <v>3</v>
      </c>
      <c r="J220" s="37"/>
      <c r="K220" s="37"/>
      <c r="L220" s="37"/>
      <c r="M220" s="37"/>
      <c r="N220" s="38">
        <f t="shared" si="183"/>
        <v>0</v>
      </c>
      <c r="O220" s="37"/>
      <c r="P220" s="37"/>
      <c r="Q220" s="37"/>
      <c r="R220" s="37"/>
      <c r="S220" s="38">
        <f t="shared" si="184"/>
        <v>0</v>
      </c>
      <c r="T220" s="37"/>
      <c r="U220" s="37"/>
      <c r="V220" s="37"/>
      <c r="W220" s="37"/>
      <c r="X220" s="38">
        <f t="shared" si="185"/>
        <v>0</v>
      </c>
      <c r="Y220" s="37"/>
      <c r="Z220" s="37"/>
      <c r="AA220" s="37"/>
      <c r="AB220" s="37"/>
      <c r="AC220" s="38">
        <f t="shared" si="186"/>
        <v>0</v>
      </c>
      <c r="AD220" s="37"/>
      <c r="AE220" s="37"/>
      <c r="AF220" s="37"/>
      <c r="AG220" s="37"/>
      <c r="AH220" s="38">
        <f t="shared" si="187"/>
        <v>0</v>
      </c>
      <c r="AI220" s="37"/>
      <c r="AJ220" s="37"/>
      <c r="AK220" s="37"/>
      <c r="AL220" s="37"/>
      <c r="AM220" s="38">
        <f t="shared" si="190"/>
        <v>0</v>
      </c>
      <c r="AN220" s="61"/>
      <c r="AO220" s="61"/>
      <c r="AP220" s="61"/>
      <c r="AQ220" s="61"/>
      <c r="AR220" s="61"/>
      <c r="AS220" s="61"/>
      <c r="AT220" s="38">
        <f t="shared" si="191"/>
        <v>0</v>
      </c>
      <c r="AU220" s="37"/>
      <c r="AV220" s="37"/>
      <c r="AW220" s="37"/>
      <c r="AX220" s="37"/>
      <c r="AY220" s="37"/>
      <c r="AZ220" s="37"/>
      <c r="BA220" s="38">
        <f t="shared" si="192"/>
        <v>0</v>
      </c>
      <c r="BB220" s="37">
        <v>0</v>
      </c>
      <c r="BC220" s="37">
        <v>4.8000000000000001E-2</v>
      </c>
      <c r="BD220" s="37">
        <v>0</v>
      </c>
      <c r="BE220" s="37">
        <v>0</v>
      </c>
      <c r="BF220" s="37">
        <v>0</v>
      </c>
      <c r="BG220" s="37">
        <v>0</v>
      </c>
      <c r="BH220" s="38">
        <f t="shared" si="193"/>
        <v>4.8000000000000001E-2</v>
      </c>
      <c r="BI220" s="37"/>
      <c r="BJ220" s="37"/>
      <c r="BK220" s="37"/>
      <c r="BL220" s="37"/>
      <c r="BM220" s="37"/>
      <c r="BN220" s="69">
        <f t="shared" si="188"/>
        <v>0</v>
      </c>
      <c r="BO220" s="37"/>
      <c r="BP220" s="37"/>
      <c r="BQ220" s="37"/>
      <c r="BR220" s="37"/>
      <c r="BS220" s="37"/>
      <c r="BT220" s="69">
        <f t="shared" si="194"/>
        <v>0</v>
      </c>
    </row>
    <row r="221" spans="1:72" ht="23.25">
      <c r="A221" s="60" t="s">
        <v>52</v>
      </c>
      <c r="B221" s="64" t="s">
        <v>141</v>
      </c>
      <c r="C221" s="61" t="s">
        <v>407</v>
      </c>
      <c r="D221" s="61" t="s">
        <v>278</v>
      </c>
      <c r="E221" s="185">
        <f t="shared" si="182"/>
        <v>0.11699999999999999</v>
      </c>
      <c r="F221" s="259" t="s">
        <v>259</v>
      </c>
      <c r="G221" s="232" t="s">
        <v>509</v>
      </c>
      <c r="H221" s="60" t="s">
        <v>28</v>
      </c>
      <c r="I221" s="60">
        <v>3</v>
      </c>
      <c r="J221" s="37"/>
      <c r="K221" s="37"/>
      <c r="L221" s="37"/>
      <c r="M221" s="37"/>
      <c r="N221" s="38">
        <f t="shared" si="183"/>
        <v>0</v>
      </c>
      <c r="O221" s="37"/>
      <c r="P221" s="37"/>
      <c r="Q221" s="37"/>
      <c r="R221" s="37"/>
      <c r="S221" s="38">
        <f t="shared" si="184"/>
        <v>0</v>
      </c>
      <c r="T221" s="37"/>
      <c r="U221" s="37"/>
      <c r="V221" s="37"/>
      <c r="W221" s="37"/>
      <c r="X221" s="38">
        <f t="shared" si="185"/>
        <v>0</v>
      </c>
      <c r="Y221" s="37"/>
      <c r="Z221" s="37"/>
      <c r="AA221" s="37"/>
      <c r="AB221" s="37"/>
      <c r="AC221" s="38">
        <f t="shared" si="186"/>
        <v>0</v>
      </c>
      <c r="AD221" s="37"/>
      <c r="AE221" s="37"/>
      <c r="AF221" s="37"/>
      <c r="AG221" s="37"/>
      <c r="AH221" s="38">
        <f t="shared" si="187"/>
        <v>0</v>
      </c>
      <c r="AI221" s="37"/>
      <c r="AJ221" s="37"/>
      <c r="AK221" s="37"/>
      <c r="AL221" s="37"/>
      <c r="AM221" s="38">
        <f t="shared" si="190"/>
        <v>0</v>
      </c>
      <c r="AN221" s="61"/>
      <c r="AO221" s="61"/>
      <c r="AP221" s="61"/>
      <c r="AQ221" s="61"/>
      <c r="AR221" s="61"/>
      <c r="AS221" s="61"/>
      <c r="AT221" s="38">
        <f t="shared" si="191"/>
        <v>0</v>
      </c>
      <c r="AU221" s="37"/>
      <c r="AV221" s="37"/>
      <c r="AW221" s="37"/>
      <c r="AX221" s="37"/>
      <c r="AY221" s="37"/>
      <c r="AZ221" s="37"/>
      <c r="BA221" s="38">
        <f t="shared" si="192"/>
        <v>0</v>
      </c>
      <c r="BB221" s="37"/>
      <c r="BC221" s="37"/>
      <c r="BD221" s="37"/>
      <c r="BE221" s="37"/>
      <c r="BF221" s="37"/>
      <c r="BG221" s="37"/>
      <c r="BH221" s="38">
        <f t="shared" si="193"/>
        <v>0</v>
      </c>
      <c r="BI221" s="37">
        <v>0</v>
      </c>
      <c r="BJ221" s="37">
        <v>0</v>
      </c>
      <c r="BK221" s="37">
        <v>0</v>
      </c>
      <c r="BL221" s="37">
        <v>5.1999999999999998E-2</v>
      </c>
      <c r="BM221" s="37">
        <v>6.5000000000000002E-2</v>
      </c>
      <c r="BN221" s="69">
        <f t="shared" si="188"/>
        <v>0.11699999999999999</v>
      </c>
      <c r="BO221" s="37"/>
      <c r="BP221" s="37"/>
      <c r="BQ221" s="37"/>
      <c r="BR221" s="37"/>
      <c r="BS221" s="37"/>
      <c r="BT221" s="69">
        <f t="shared" si="194"/>
        <v>0</v>
      </c>
    </row>
    <row r="222" spans="1:72" ht="23.25">
      <c r="A222" s="60" t="s">
        <v>54</v>
      </c>
      <c r="B222" s="64" t="s">
        <v>142</v>
      </c>
      <c r="C222" s="61" t="s">
        <v>487</v>
      </c>
      <c r="D222" s="61" t="s">
        <v>278</v>
      </c>
      <c r="E222" s="185">
        <f t="shared" si="182"/>
        <v>6.0259999999999998</v>
      </c>
      <c r="F222" s="259" t="s">
        <v>260</v>
      </c>
      <c r="G222" s="232" t="s">
        <v>521</v>
      </c>
      <c r="H222" s="60" t="s">
        <v>28</v>
      </c>
      <c r="I222" s="60">
        <v>3</v>
      </c>
      <c r="J222" s="37"/>
      <c r="K222" s="37"/>
      <c r="L222" s="37"/>
      <c r="M222" s="37"/>
      <c r="N222" s="38">
        <f t="shared" si="183"/>
        <v>0</v>
      </c>
      <c r="O222" s="37"/>
      <c r="P222" s="37"/>
      <c r="Q222" s="37"/>
      <c r="R222" s="37"/>
      <c r="S222" s="38">
        <f t="shared" si="184"/>
        <v>0</v>
      </c>
      <c r="T222" s="37"/>
      <c r="U222" s="37"/>
      <c r="V222" s="37"/>
      <c r="W222" s="37"/>
      <c r="X222" s="38">
        <f t="shared" si="185"/>
        <v>0</v>
      </c>
      <c r="Y222" s="37"/>
      <c r="Z222" s="37"/>
      <c r="AA222" s="37"/>
      <c r="AB222" s="37"/>
      <c r="AC222" s="38">
        <f t="shared" si="186"/>
        <v>0</v>
      </c>
      <c r="AD222" s="37"/>
      <c r="AE222" s="37"/>
      <c r="AF222" s="37"/>
      <c r="AG222" s="37"/>
      <c r="AH222" s="38">
        <f t="shared" si="187"/>
        <v>0</v>
      </c>
      <c r="AI222" s="37"/>
      <c r="AJ222" s="37"/>
      <c r="AK222" s="37"/>
      <c r="AL222" s="37"/>
      <c r="AM222" s="38">
        <f t="shared" si="190"/>
        <v>0</v>
      </c>
      <c r="AN222" s="61"/>
      <c r="AO222" s="61"/>
      <c r="AP222" s="61"/>
      <c r="AQ222" s="61"/>
      <c r="AR222" s="61"/>
      <c r="AS222" s="61"/>
      <c r="AT222" s="38">
        <f t="shared" si="191"/>
        <v>0</v>
      </c>
      <c r="AU222" s="37"/>
      <c r="AV222" s="37"/>
      <c r="AW222" s="37"/>
      <c r="AX222" s="37"/>
      <c r="AY222" s="37"/>
      <c r="AZ222" s="37"/>
      <c r="BA222" s="38">
        <f t="shared" si="192"/>
        <v>0</v>
      </c>
      <c r="BB222" s="37"/>
      <c r="BC222" s="37"/>
      <c r="BD222" s="37"/>
      <c r="BE222" s="37"/>
      <c r="BF222" s="37"/>
      <c r="BG222" s="37"/>
      <c r="BH222" s="38">
        <f t="shared" si="193"/>
        <v>0</v>
      </c>
      <c r="BI222" s="37">
        <v>5.3999999999999999E-2</v>
      </c>
      <c r="BJ222" s="37">
        <v>2.1000000000000001E-2</v>
      </c>
      <c r="BK222" s="37">
        <v>0.01</v>
      </c>
      <c r="BL222" s="37">
        <v>0.92500000000000004</v>
      </c>
      <c r="BM222" s="37">
        <v>5.016</v>
      </c>
      <c r="BN222" s="69">
        <f t="shared" si="188"/>
        <v>6.0259999999999998</v>
      </c>
      <c r="BO222" s="37"/>
      <c r="BP222" s="37"/>
      <c r="BQ222" s="37"/>
      <c r="BR222" s="37"/>
      <c r="BS222" s="37"/>
      <c r="BT222" s="69">
        <f t="shared" si="194"/>
        <v>0</v>
      </c>
    </row>
    <row r="223" spans="1:72" ht="23.25" customHeight="1">
      <c r="A223" s="60" t="s">
        <v>56</v>
      </c>
      <c r="B223" s="300" t="s">
        <v>143</v>
      </c>
      <c r="C223" s="61" t="s">
        <v>489</v>
      </c>
      <c r="D223" s="61" t="s">
        <v>278</v>
      </c>
      <c r="E223" s="185">
        <f t="shared" si="182"/>
        <v>3.8809999999999998</v>
      </c>
      <c r="F223" s="259" t="s">
        <v>259</v>
      </c>
      <c r="G223" s="232" t="s">
        <v>562</v>
      </c>
      <c r="H223" s="60" t="s">
        <v>28</v>
      </c>
      <c r="I223" s="60">
        <v>3</v>
      </c>
      <c r="J223" s="37"/>
      <c r="K223" s="37"/>
      <c r="L223" s="37"/>
      <c r="M223" s="37"/>
      <c r="N223" s="38">
        <f t="shared" si="183"/>
        <v>0</v>
      </c>
      <c r="O223" s="37"/>
      <c r="P223" s="37"/>
      <c r="Q223" s="37"/>
      <c r="R223" s="37"/>
      <c r="S223" s="38">
        <f t="shared" si="184"/>
        <v>0</v>
      </c>
      <c r="T223" s="37"/>
      <c r="U223" s="37"/>
      <c r="V223" s="37"/>
      <c r="W223" s="37"/>
      <c r="X223" s="38">
        <f t="shared" si="185"/>
        <v>0</v>
      </c>
      <c r="Y223" s="37"/>
      <c r="Z223" s="37"/>
      <c r="AA223" s="37"/>
      <c r="AB223" s="37"/>
      <c r="AC223" s="38">
        <f t="shared" si="186"/>
        <v>0</v>
      </c>
      <c r="AD223" s="37"/>
      <c r="AE223" s="37"/>
      <c r="AF223" s="37"/>
      <c r="AG223" s="37"/>
      <c r="AH223" s="38">
        <f t="shared" si="187"/>
        <v>0</v>
      </c>
      <c r="AI223" s="37"/>
      <c r="AJ223" s="37"/>
      <c r="AK223" s="37"/>
      <c r="AL223" s="37"/>
      <c r="AM223" s="38">
        <f t="shared" si="190"/>
        <v>0</v>
      </c>
      <c r="AN223" s="61"/>
      <c r="AO223" s="61"/>
      <c r="AP223" s="61"/>
      <c r="AQ223" s="61"/>
      <c r="AR223" s="61"/>
      <c r="AS223" s="61"/>
      <c r="AT223" s="38">
        <f t="shared" si="191"/>
        <v>0</v>
      </c>
      <c r="AU223" s="37"/>
      <c r="AV223" s="37"/>
      <c r="AW223" s="37"/>
      <c r="AX223" s="37"/>
      <c r="AY223" s="37"/>
      <c r="AZ223" s="37"/>
      <c r="BA223" s="38">
        <f t="shared" si="192"/>
        <v>0</v>
      </c>
      <c r="BB223" s="37"/>
      <c r="BC223" s="37"/>
      <c r="BD223" s="37"/>
      <c r="BE223" s="37"/>
      <c r="BF223" s="37"/>
      <c r="BG223" s="37"/>
      <c r="BH223" s="38">
        <f t="shared" si="193"/>
        <v>0</v>
      </c>
      <c r="BI223" s="37">
        <v>3.5999999999999997E-2</v>
      </c>
      <c r="BJ223" s="37">
        <v>5.5E-2</v>
      </c>
      <c r="BK223" s="37">
        <v>2.3E-2</v>
      </c>
      <c r="BL223" s="37">
        <v>0.86199999999999999</v>
      </c>
      <c r="BM223" s="37">
        <v>2.9049999999999998</v>
      </c>
      <c r="BN223" s="69">
        <f t="shared" si="188"/>
        <v>3.8809999999999998</v>
      </c>
      <c r="BO223" s="37"/>
      <c r="BP223" s="37"/>
      <c r="BQ223" s="37"/>
      <c r="BR223" s="37"/>
      <c r="BS223" s="37"/>
      <c r="BT223" s="69">
        <f t="shared" si="194"/>
        <v>0</v>
      </c>
    </row>
    <row r="224" spans="1:72">
      <c r="A224" s="60" t="s">
        <v>56</v>
      </c>
      <c r="B224" s="301"/>
      <c r="C224" s="61" t="s">
        <v>488</v>
      </c>
      <c r="D224" s="61" t="s">
        <v>278</v>
      </c>
      <c r="E224" s="185">
        <f t="shared" si="182"/>
        <v>9.282</v>
      </c>
      <c r="F224" s="259" t="s">
        <v>260</v>
      </c>
      <c r="G224" s="232" t="s">
        <v>518</v>
      </c>
      <c r="H224" s="60" t="s">
        <v>28</v>
      </c>
      <c r="I224" s="60">
        <v>3</v>
      </c>
      <c r="J224" s="37"/>
      <c r="K224" s="37"/>
      <c r="L224" s="37"/>
      <c r="M224" s="37"/>
      <c r="N224" s="38"/>
      <c r="O224" s="37"/>
      <c r="P224" s="37"/>
      <c r="Q224" s="37"/>
      <c r="R224" s="37"/>
      <c r="S224" s="38"/>
      <c r="T224" s="37"/>
      <c r="U224" s="37"/>
      <c r="V224" s="37"/>
      <c r="W224" s="37"/>
      <c r="X224" s="38"/>
      <c r="Y224" s="37"/>
      <c r="Z224" s="37"/>
      <c r="AA224" s="37"/>
      <c r="AB224" s="37"/>
      <c r="AC224" s="38"/>
      <c r="AD224" s="37"/>
      <c r="AE224" s="37"/>
      <c r="AF224" s="37"/>
      <c r="AG224" s="37"/>
      <c r="AH224" s="38"/>
      <c r="AI224" s="37"/>
      <c r="AJ224" s="37"/>
      <c r="AK224" s="37"/>
      <c r="AL224" s="37"/>
      <c r="AM224" s="38"/>
      <c r="AN224" s="61"/>
      <c r="AO224" s="61"/>
      <c r="AP224" s="61"/>
      <c r="AQ224" s="61"/>
      <c r="AR224" s="61"/>
      <c r="AS224" s="61"/>
      <c r="AT224" s="38"/>
      <c r="AU224" s="37"/>
      <c r="AV224" s="37"/>
      <c r="AW224" s="37"/>
      <c r="AX224" s="37"/>
      <c r="AY224" s="37"/>
      <c r="AZ224" s="37"/>
      <c r="BA224" s="38"/>
      <c r="BB224" s="37"/>
      <c r="BC224" s="37"/>
      <c r="BD224" s="37"/>
      <c r="BE224" s="37"/>
      <c r="BF224" s="37"/>
      <c r="BG224" s="37"/>
      <c r="BH224" s="38"/>
      <c r="BI224" s="37">
        <v>0.93600000000000005</v>
      </c>
      <c r="BJ224" s="37">
        <v>2.3319999999999999</v>
      </c>
      <c r="BK224" s="37">
        <v>0.44900000000000001</v>
      </c>
      <c r="BL224" s="37">
        <v>2.7839999999999998</v>
      </c>
      <c r="BM224" s="37">
        <v>2.7810000000000001</v>
      </c>
      <c r="BN224" s="69">
        <f t="shared" si="188"/>
        <v>9.282</v>
      </c>
      <c r="BO224" s="37"/>
      <c r="BP224" s="37"/>
      <c r="BQ224" s="37"/>
      <c r="BR224" s="37"/>
      <c r="BS224" s="37"/>
      <c r="BT224" s="69">
        <f t="shared" si="194"/>
        <v>0</v>
      </c>
    </row>
    <row r="225" spans="1:72" ht="34.9">
      <c r="A225" s="60" t="s">
        <v>58</v>
      </c>
      <c r="B225" s="64" t="s">
        <v>144</v>
      </c>
      <c r="C225" s="61" t="s">
        <v>408</v>
      </c>
      <c r="D225" s="61" t="s">
        <v>440</v>
      </c>
      <c r="E225" s="185">
        <f t="shared" si="182"/>
        <v>2.7310000000000003</v>
      </c>
      <c r="F225" s="259" t="s">
        <v>260</v>
      </c>
      <c r="G225" s="232" t="s">
        <v>521</v>
      </c>
      <c r="H225" s="60" t="s">
        <v>28</v>
      </c>
      <c r="I225" s="60">
        <v>3</v>
      </c>
      <c r="J225" s="37"/>
      <c r="K225" s="37"/>
      <c r="L225" s="37"/>
      <c r="M225" s="37"/>
      <c r="N225" s="38">
        <f t="shared" si="183"/>
        <v>0</v>
      </c>
      <c r="O225" s="37"/>
      <c r="P225" s="37"/>
      <c r="Q225" s="37"/>
      <c r="R225" s="37"/>
      <c r="S225" s="38">
        <f t="shared" si="184"/>
        <v>0</v>
      </c>
      <c r="T225" s="37"/>
      <c r="U225" s="37"/>
      <c r="V225" s="37"/>
      <c r="W225" s="37"/>
      <c r="X225" s="38">
        <f t="shared" si="185"/>
        <v>0</v>
      </c>
      <c r="Y225" s="37"/>
      <c r="Z225" s="37"/>
      <c r="AA225" s="37"/>
      <c r="AB225" s="37"/>
      <c r="AC225" s="38">
        <f t="shared" si="186"/>
        <v>0</v>
      </c>
      <c r="AD225" s="37"/>
      <c r="AE225" s="37"/>
      <c r="AF225" s="37"/>
      <c r="AG225" s="37"/>
      <c r="AH225" s="38">
        <f t="shared" si="187"/>
        <v>0</v>
      </c>
      <c r="AI225" s="37"/>
      <c r="AJ225" s="37"/>
      <c r="AK225" s="37"/>
      <c r="AL225" s="37"/>
      <c r="AM225" s="38">
        <f t="shared" si="190"/>
        <v>0</v>
      </c>
      <c r="AN225" s="61"/>
      <c r="AO225" s="61"/>
      <c r="AP225" s="61"/>
      <c r="AQ225" s="61"/>
      <c r="AR225" s="61"/>
      <c r="AS225" s="61"/>
      <c r="AT225" s="38">
        <f t="shared" si="191"/>
        <v>0</v>
      </c>
      <c r="AU225" s="37"/>
      <c r="AV225" s="37"/>
      <c r="AW225" s="37"/>
      <c r="AX225" s="37"/>
      <c r="AY225" s="37"/>
      <c r="AZ225" s="37"/>
      <c r="BA225" s="38">
        <f t="shared" si="192"/>
        <v>0</v>
      </c>
      <c r="BB225" s="37"/>
      <c r="BC225" s="37"/>
      <c r="BD225" s="37"/>
      <c r="BE225" s="37"/>
      <c r="BF225" s="37"/>
      <c r="BG225" s="37"/>
      <c r="BH225" s="38">
        <f t="shared" si="193"/>
        <v>0</v>
      </c>
      <c r="BI225" s="37">
        <v>0.13100000000000001</v>
      </c>
      <c r="BJ225" s="37">
        <v>8.0000000000000002E-3</v>
      </c>
      <c r="BK225" s="37">
        <v>1.7000000000000001E-2</v>
      </c>
      <c r="BL225" s="37">
        <v>1.3900000000000001</v>
      </c>
      <c r="BM225" s="37">
        <v>1.1850000000000001</v>
      </c>
      <c r="BN225" s="69">
        <f t="shared" si="188"/>
        <v>2.7310000000000003</v>
      </c>
      <c r="BO225" s="37"/>
      <c r="BP225" s="37"/>
      <c r="BQ225" s="37"/>
      <c r="BR225" s="37"/>
      <c r="BS225" s="37"/>
      <c r="BT225" s="69">
        <f t="shared" si="194"/>
        <v>0</v>
      </c>
    </row>
    <row r="226" spans="1:72" ht="23.25">
      <c r="A226" s="60" t="s">
        <v>145</v>
      </c>
      <c r="B226" s="64" t="s">
        <v>146</v>
      </c>
      <c r="C226" s="61" t="s">
        <v>409</v>
      </c>
      <c r="D226" s="61" t="s">
        <v>278</v>
      </c>
      <c r="E226" s="185">
        <f t="shared" si="182"/>
        <v>0.60299999999999998</v>
      </c>
      <c r="F226" s="259" t="s">
        <v>259</v>
      </c>
      <c r="G226" s="232" t="s">
        <v>509</v>
      </c>
      <c r="H226" s="60" t="s">
        <v>28</v>
      </c>
      <c r="I226" s="60">
        <v>3</v>
      </c>
      <c r="J226" s="37"/>
      <c r="K226" s="37"/>
      <c r="L226" s="37"/>
      <c r="M226" s="37"/>
      <c r="N226" s="38">
        <f t="shared" si="183"/>
        <v>0</v>
      </c>
      <c r="O226" s="37"/>
      <c r="P226" s="37"/>
      <c r="Q226" s="37"/>
      <c r="R226" s="37"/>
      <c r="S226" s="38">
        <f t="shared" si="184"/>
        <v>0</v>
      </c>
      <c r="T226" s="37"/>
      <c r="U226" s="37"/>
      <c r="V226" s="37"/>
      <c r="W226" s="37"/>
      <c r="X226" s="38">
        <f t="shared" si="185"/>
        <v>0</v>
      </c>
      <c r="Y226" s="37"/>
      <c r="Z226" s="37"/>
      <c r="AA226" s="37"/>
      <c r="AB226" s="37"/>
      <c r="AC226" s="38">
        <f t="shared" si="186"/>
        <v>0</v>
      </c>
      <c r="AD226" s="37"/>
      <c r="AE226" s="37"/>
      <c r="AF226" s="37"/>
      <c r="AG226" s="37"/>
      <c r="AH226" s="38">
        <f t="shared" si="187"/>
        <v>0</v>
      </c>
      <c r="AI226" s="37"/>
      <c r="AJ226" s="37"/>
      <c r="AK226" s="37"/>
      <c r="AL226" s="37"/>
      <c r="AM226" s="38">
        <f t="shared" si="190"/>
        <v>0</v>
      </c>
      <c r="AN226" s="61"/>
      <c r="AO226" s="61"/>
      <c r="AP226" s="61"/>
      <c r="AQ226" s="61"/>
      <c r="AR226" s="61"/>
      <c r="AS226" s="61"/>
      <c r="AT226" s="38">
        <f t="shared" si="191"/>
        <v>0</v>
      </c>
      <c r="AU226" s="37"/>
      <c r="AV226" s="37"/>
      <c r="AW226" s="37"/>
      <c r="AX226" s="37"/>
      <c r="AY226" s="37"/>
      <c r="AZ226" s="37"/>
      <c r="BA226" s="38">
        <f t="shared" si="192"/>
        <v>0</v>
      </c>
      <c r="BB226" s="37"/>
      <c r="BC226" s="37"/>
      <c r="BD226" s="37"/>
      <c r="BE226" s="37"/>
      <c r="BF226" s="37"/>
      <c r="BG226" s="37"/>
      <c r="BH226" s="38">
        <f t="shared" si="193"/>
        <v>0</v>
      </c>
      <c r="BI226" s="37">
        <v>0.13</v>
      </c>
      <c r="BJ226" s="37">
        <v>0</v>
      </c>
      <c r="BK226" s="37">
        <v>0</v>
      </c>
      <c r="BL226" s="37">
        <v>0</v>
      </c>
      <c r="BM226" s="37">
        <v>0.47299999999999998</v>
      </c>
      <c r="BN226" s="69">
        <f t="shared" si="188"/>
        <v>0.60299999999999998</v>
      </c>
      <c r="BO226" s="37"/>
      <c r="BP226" s="37"/>
      <c r="BQ226" s="37"/>
      <c r="BR226" s="37"/>
      <c r="BS226" s="37"/>
      <c r="BT226" s="69">
        <f t="shared" si="194"/>
        <v>0</v>
      </c>
    </row>
    <row r="227" spans="1:72">
      <c r="A227" s="60" t="s">
        <v>52</v>
      </c>
      <c r="B227" s="64" t="s">
        <v>584</v>
      </c>
      <c r="C227" s="61"/>
      <c r="D227" s="61" t="s">
        <v>587</v>
      </c>
      <c r="E227" s="185">
        <f t="shared" si="182"/>
        <v>0.161</v>
      </c>
      <c r="F227" s="259" t="s">
        <v>260</v>
      </c>
      <c r="G227" s="232" t="s">
        <v>589</v>
      </c>
      <c r="H227" s="60" t="s">
        <v>28</v>
      </c>
      <c r="I227" s="60">
        <v>3</v>
      </c>
      <c r="J227" s="37"/>
      <c r="K227" s="37"/>
      <c r="L227" s="37"/>
      <c r="M227" s="37"/>
      <c r="N227" s="38"/>
      <c r="O227" s="37"/>
      <c r="P227" s="37"/>
      <c r="Q227" s="37"/>
      <c r="R227" s="37"/>
      <c r="S227" s="38"/>
      <c r="T227" s="37"/>
      <c r="U227" s="37"/>
      <c r="V227" s="37"/>
      <c r="W227" s="37"/>
      <c r="X227" s="38"/>
      <c r="Y227" s="37"/>
      <c r="Z227" s="37"/>
      <c r="AA227" s="37"/>
      <c r="AB227" s="37"/>
      <c r="AC227" s="38"/>
      <c r="AD227" s="37"/>
      <c r="AE227" s="37"/>
      <c r="AF227" s="37"/>
      <c r="AG227" s="37"/>
      <c r="AH227" s="38"/>
      <c r="AI227" s="37"/>
      <c r="AJ227" s="37"/>
      <c r="AK227" s="37"/>
      <c r="AL227" s="37"/>
      <c r="AM227" s="38"/>
      <c r="AN227" s="61"/>
      <c r="AO227" s="61"/>
      <c r="AP227" s="61"/>
      <c r="AQ227" s="61"/>
      <c r="AR227" s="61"/>
      <c r="AS227" s="61"/>
      <c r="AT227" s="38"/>
      <c r="AU227" s="37"/>
      <c r="AV227" s="37"/>
      <c r="AW227" s="37"/>
      <c r="AX227" s="37"/>
      <c r="AY227" s="37"/>
      <c r="AZ227" s="37"/>
      <c r="BA227" s="38"/>
      <c r="BB227" s="37"/>
      <c r="BC227" s="37"/>
      <c r="BD227" s="37"/>
      <c r="BE227" s="37"/>
      <c r="BF227" s="37"/>
      <c r="BG227" s="37"/>
      <c r="BH227" s="38"/>
      <c r="BI227" s="37"/>
      <c r="BJ227" s="37"/>
      <c r="BK227" s="37"/>
      <c r="BL227" s="37"/>
      <c r="BM227" s="37"/>
      <c r="BN227" s="69"/>
      <c r="BO227" s="37">
        <v>7.0000000000000001E-3</v>
      </c>
      <c r="BP227" s="37">
        <v>2E-3</v>
      </c>
      <c r="BQ227" s="37">
        <v>2E-3</v>
      </c>
      <c r="BR227" s="37">
        <v>3.7999999999999999E-2</v>
      </c>
      <c r="BS227" s="37">
        <v>0.112</v>
      </c>
      <c r="BT227" s="69">
        <f t="shared" si="194"/>
        <v>0.161</v>
      </c>
    </row>
    <row r="228" spans="1:72">
      <c r="A228" s="60" t="s">
        <v>54</v>
      </c>
      <c r="B228" s="64" t="s">
        <v>585</v>
      </c>
      <c r="C228" s="61"/>
      <c r="D228" s="61" t="s">
        <v>587</v>
      </c>
      <c r="E228" s="185">
        <f t="shared" si="182"/>
        <v>8.3000000000000004E-2</v>
      </c>
      <c r="F228" s="259" t="s">
        <v>259</v>
      </c>
      <c r="G228" s="232" t="s">
        <v>590</v>
      </c>
      <c r="H228" s="60" t="s">
        <v>28</v>
      </c>
      <c r="I228" s="60">
        <v>3</v>
      </c>
      <c r="J228" s="37"/>
      <c r="K228" s="37"/>
      <c r="L228" s="37"/>
      <c r="M228" s="37"/>
      <c r="N228" s="38"/>
      <c r="O228" s="37"/>
      <c r="P228" s="37"/>
      <c r="Q228" s="37"/>
      <c r="R228" s="37"/>
      <c r="S228" s="38"/>
      <c r="T228" s="37"/>
      <c r="U228" s="37"/>
      <c r="V228" s="37"/>
      <c r="W228" s="37"/>
      <c r="X228" s="38"/>
      <c r="Y228" s="37"/>
      <c r="Z228" s="37"/>
      <c r="AA228" s="37"/>
      <c r="AB228" s="37"/>
      <c r="AC228" s="38"/>
      <c r="AD228" s="37"/>
      <c r="AE228" s="37"/>
      <c r="AF228" s="37"/>
      <c r="AG228" s="37"/>
      <c r="AH228" s="38"/>
      <c r="AI228" s="37"/>
      <c r="AJ228" s="37"/>
      <c r="AK228" s="37"/>
      <c r="AL228" s="37"/>
      <c r="AM228" s="38"/>
      <c r="AN228" s="61"/>
      <c r="AO228" s="61"/>
      <c r="AP228" s="61"/>
      <c r="AQ228" s="61"/>
      <c r="AR228" s="61"/>
      <c r="AS228" s="61"/>
      <c r="AT228" s="38"/>
      <c r="AU228" s="37"/>
      <c r="AV228" s="37"/>
      <c r="AW228" s="37"/>
      <c r="AX228" s="37"/>
      <c r="AY228" s="37"/>
      <c r="AZ228" s="37"/>
      <c r="BA228" s="38"/>
      <c r="BB228" s="37"/>
      <c r="BC228" s="37"/>
      <c r="BD228" s="37"/>
      <c r="BE228" s="37"/>
      <c r="BF228" s="37"/>
      <c r="BG228" s="37"/>
      <c r="BH228" s="38"/>
      <c r="BI228" s="37"/>
      <c r="BJ228" s="37"/>
      <c r="BK228" s="37"/>
      <c r="BL228" s="37"/>
      <c r="BM228" s="37"/>
      <c r="BN228" s="69"/>
      <c r="BO228" s="37">
        <v>0</v>
      </c>
      <c r="BP228" s="37">
        <v>0</v>
      </c>
      <c r="BQ228" s="37">
        <v>0</v>
      </c>
      <c r="BR228" s="37">
        <v>0</v>
      </c>
      <c r="BS228" s="37">
        <v>8.3000000000000004E-2</v>
      </c>
      <c r="BT228" s="69">
        <f t="shared" si="194"/>
        <v>8.3000000000000004E-2</v>
      </c>
    </row>
    <row r="229" spans="1:72" ht="23.25">
      <c r="A229" s="60" t="s">
        <v>56</v>
      </c>
      <c r="B229" s="64" t="s">
        <v>586</v>
      </c>
      <c r="C229" s="61"/>
      <c r="D229" s="61" t="s">
        <v>588</v>
      </c>
      <c r="E229" s="185">
        <f t="shared" si="182"/>
        <v>4.3730000000000002</v>
      </c>
      <c r="F229" s="259" t="s">
        <v>259</v>
      </c>
      <c r="G229" s="232" t="s">
        <v>591</v>
      </c>
      <c r="H229" s="60" t="s">
        <v>28</v>
      </c>
      <c r="I229" s="60">
        <v>3</v>
      </c>
      <c r="J229" s="37"/>
      <c r="K229" s="37"/>
      <c r="L229" s="37"/>
      <c r="M229" s="37"/>
      <c r="N229" s="38"/>
      <c r="O229" s="37"/>
      <c r="P229" s="37"/>
      <c r="Q229" s="37"/>
      <c r="R229" s="37"/>
      <c r="S229" s="38"/>
      <c r="T229" s="37"/>
      <c r="U229" s="37"/>
      <c r="V229" s="37"/>
      <c r="W229" s="37"/>
      <c r="X229" s="38"/>
      <c r="Y229" s="37"/>
      <c r="Z229" s="37"/>
      <c r="AA229" s="37"/>
      <c r="AB229" s="37"/>
      <c r="AC229" s="38"/>
      <c r="AD229" s="37"/>
      <c r="AE229" s="37"/>
      <c r="AF229" s="37"/>
      <c r="AG229" s="37"/>
      <c r="AH229" s="38"/>
      <c r="AI229" s="37"/>
      <c r="AJ229" s="37"/>
      <c r="AK229" s="37"/>
      <c r="AL229" s="37"/>
      <c r="AM229" s="38"/>
      <c r="AN229" s="61"/>
      <c r="AO229" s="61"/>
      <c r="AP229" s="61"/>
      <c r="AQ229" s="61"/>
      <c r="AR229" s="61"/>
      <c r="AS229" s="61"/>
      <c r="AT229" s="38"/>
      <c r="AU229" s="37"/>
      <c r="AV229" s="37"/>
      <c r="AW229" s="37"/>
      <c r="AX229" s="37"/>
      <c r="AY229" s="37"/>
      <c r="AZ229" s="37"/>
      <c r="BA229" s="38"/>
      <c r="BB229" s="37"/>
      <c r="BC229" s="37"/>
      <c r="BD229" s="37"/>
      <c r="BE229" s="37"/>
      <c r="BF229" s="37"/>
      <c r="BG229" s="37"/>
      <c r="BH229" s="38"/>
      <c r="BI229" s="37"/>
      <c r="BJ229" s="37"/>
      <c r="BK229" s="37"/>
      <c r="BL229" s="37"/>
      <c r="BM229" s="37"/>
      <c r="BN229" s="69"/>
      <c r="BO229" s="37">
        <v>0.22800000000000001</v>
      </c>
      <c r="BP229" s="37">
        <v>6.8000000000000005E-2</v>
      </c>
      <c r="BQ229" s="37">
        <v>3.6999999999999998E-2</v>
      </c>
      <c r="BR229" s="37">
        <v>1.105</v>
      </c>
      <c r="BS229" s="37">
        <v>2.9350000000000001</v>
      </c>
      <c r="BT229" s="69">
        <f t="shared" si="194"/>
        <v>4.3730000000000002</v>
      </c>
    </row>
    <row r="230" spans="1:72">
      <c r="A230" s="60"/>
      <c r="B230" s="65" t="s">
        <v>40</v>
      </c>
      <c r="C230" s="65"/>
      <c r="D230" s="65"/>
      <c r="E230" s="279"/>
      <c r="F230" s="185">
        <f>SUMIF(F203:F229, "=Yes", E203:E229)</f>
        <v>45.76358093999999</v>
      </c>
      <c r="G230" s="60"/>
      <c r="H230" s="60" t="s">
        <v>28</v>
      </c>
      <c r="I230" s="60">
        <v>3</v>
      </c>
      <c r="J230" s="70">
        <f t="shared" ref="J230:BM230" si="195">SUM(J203:J229)</f>
        <v>0</v>
      </c>
      <c r="K230" s="70">
        <f t="shared" si="195"/>
        <v>0</v>
      </c>
      <c r="L230" s="70">
        <f t="shared" si="195"/>
        <v>0</v>
      </c>
      <c r="M230" s="70">
        <f t="shared" si="195"/>
        <v>8.4359999999999999</v>
      </c>
      <c r="N230" s="70">
        <f t="shared" si="195"/>
        <v>8.4359999999999999</v>
      </c>
      <c r="O230" s="70">
        <f t="shared" si="195"/>
        <v>0</v>
      </c>
      <c r="P230" s="70">
        <f t="shared" si="195"/>
        <v>0</v>
      </c>
      <c r="Q230" s="70">
        <f t="shared" si="195"/>
        <v>0</v>
      </c>
      <c r="R230" s="70">
        <f t="shared" si="195"/>
        <v>0</v>
      </c>
      <c r="S230" s="70">
        <f t="shared" si="195"/>
        <v>0</v>
      </c>
      <c r="T230" s="70">
        <f t="shared" si="195"/>
        <v>0</v>
      </c>
      <c r="U230" s="70">
        <f t="shared" si="195"/>
        <v>0</v>
      </c>
      <c r="V230" s="70">
        <f t="shared" si="195"/>
        <v>0</v>
      </c>
      <c r="W230" s="70">
        <f t="shared" si="195"/>
        <v>0</v>
      </c>
      <c r="X230" s="70">
        <f t="shared" si="195"/>
        <v>0</v>
      </c>
      <c r="Y230" s="70">
        <f t="shared" si="195"/>
        <v>0</v>
      </c>
      <c r="Z230" s="70">
        <f t="shared" si="195"/>
        <v>0</v>
      </c>
      <c r="AA230" s="70">
        <f t="shared" si="195"/>
        <v>0</v>
      </c>
      <c r="AB230" s="70">
        <f t="shared" si="195"/>
        <v>0</v>
      </c>
      <c r="AC230" s="70">
        <f t="shared" si="195"/>
        <v>0</v>
      </c>
      <c r="AD230" s="70">
        <f t="shared" si="195"/>
        <v>0</v>
      </c>
      <c r="AE230" s="70">
        <f t="shared" si="195"/>
        <v>5.8094000000000006E-4</v>
      </c>
      <c r="AF230" s="70">
        <f t="shared" si="195"/>
        <v>0</v>
      </c>
      <c r="AG230" s="70">
        <f t="shared" si="195"/>
        <v>0</v>
      </c>
      <c r="AH230" s="70">
        <f t="shared" si="195"/>
        <v>5.8094000000000006E-4</v>
      </c>
      <c r="AI230" s="70">
        <f t="shared" si="195"/>
        <v>0.111</v>
      </c>
      <c r="AJ230" s="70">
        <f t="shared" si="195"/>
        <v>0.17100000000000001</v>
      </c>
      <c r="AK230" s="70">
        <f t="shared" si="195"/>
        <v>1E-3</v>
      </c>
      <c r="AL230" s="70">
        <f t="shared" si="195"/>
        <v>6.0000000000000001E-3</v>
      </c>
      <c r="AM230" s="70">
        <f t="shared" si="195"/>
        <v>0.28900000000000003</v>
      </c>
      <c r="AN230" s="70">
        <f t="shared" si="195"/>
        <v>0</v>
      </c>
      <c r="AO230" s="70">
        <f t="shared" si="195"/>
        <v>9.2000000000000026E-2</v>
      </c>
      <c r="AP230" s="70">
        <f t="shared" si="195"/>
        <v>-0.29199999999999998</v>
      </c>
      <c r="AQ230" s="70">
        <f t="shared" si="195"/>
        <v>-0.98099999999999998</v>
      </c>
      <c r="AR230" s="70">
        <f t="shared" si="195"/>
        <v>-0.151</v>
      </c>
      <c r="AS230" s="70">
        <f t="shared" si="195"/>
        <v>-4.4939999999999998</v>
      </c>
      <c r="AT230" s="70">
        <f t="shared" si="195"/>
        <v>-5.8260000000000005</v>
      </c>
      <c r="AU230" s="70">
        <f t="shared" si="195"/>
        <v>0</v>
      </c>
      <c r="AV230" s="70">
        <f t="shared" si="195"/>
        <v>0.77600000000000002</v>
      </c>
      <c r="AW230" s="70">
        <f t="shared" si="195"/>
        <v>1.0409999999999999</v>
      </c>
      <c r="AX230" s="70">
        <f t="shared" si="195"/>
        <v>0</v>
      </c>
      <c r="AY230" s="70">
        <f t="shared" si="195"/>
        <v>5.1219999999999999</v>
      </c>
      <c r="AZ230" s="70">
        <f t="shared" si="195"/>
        <v>18.704999999999998</v>
      </c>
      <c r="BA230" s="70">
        <f t="shared" si="195"/>
        <v>25.643999999999998</v>
      </c>
      <c r="BB230" s="70">
        <f t="shared" si="195"/>
        <v>4.3999999999999997E-2</v>
      </c>
      <c r="BC230" s="70">
        <f t="shared" si="195"/>
        <v>0.89600000000000002</v>
      </c>
      <c r="BD230" s="70">
        <f t="shared" si="195"/>
        <v>0.13400000000000001</v>
      </c>
      <c r="BE230" s="70">
        <f t="shared" si="195"/>
        <v>0.02</v>
      </c>
      <c r="BF230" s="70">
        <f t="shared" si="195"/>
        <v>1.468</v>
      </c>
      <c r="BG230" s="70">
        <f t="shared" si="195"/>
        <v>0.90700000000000003</v>
      </c>
      <c r="BH230" s="70">
        <f t="shared" si="195"/>
        <v>3.4689999999999999</v>
      </c>
      <c r="BI230" s="70">
        <f t="shared" si="195"/>
        <v>1.2869999999999999</v>
      </c>
      <c r="BJ230" s="70">
        <f t="shared" si="195"/>
        <v>2.4159999999999999</v>
      </c>
      <c r="BK230" s="70">
        <f t="shared" si="195"/>
        <v>0.499</v>
      </c>
      <c r="BL230" s="70">
        <f t="shared" si="195"/>
        <v>6.0129999999999999</v>
      </c>
      <c r="BM230" s="70">
        <f t="shared" si="195"/>
        <v>12.425000000000002</v>
      </c>
      <c r="BN230" s="70">
        <f t="shared" ref="BN230:BT230" si="196">SUM(BN203:BN229)</f>
        <v>22.64</v>
      </c>
      <c r="BO230" s="70">
        <f t="shared" si="196"/>
        <v>0.23500000000000001</v>
      </c>
      <c r="BP230" s="70">
        <f t="shared" si="196"/>
        <v>7.0000000000000007E-2</v>
      </c>
      <c r="BQ230" s="70">
        <f t="shared" si="196"/>
        <v>3.9E-2</v>
      </c>
      <c r="BR230" s="70">
        <f t="shared" si="196"/>
        <v>1.143</v>
      </c>
      <c r="BS230" s="70">
        <f t="shared" si="196"/>
        <v>3.13</v>
      </c>
      <c r="BT230" s="70">
        <f t="shared" si="196"/>
        <v>4.617</v>
      </c>
    </row>
    <row r="232" spans="1:72" s="267" customFormat="1" ht="13.5" customHeight="1">
      <c r="A232" s="209"/>
      <c r="B232" s="209" t="s">
        <v>553</v>
      </c>
      <c r="C232" s="276" t="s">
        <v>208</v>
      </c>
      <c r="D232" s="209"/>
      <c r="E232" s="209"/>
      <c r="F232" s="275">
        <f>SUMIF(J201:BT201, "&lt;&gt;Total", J232:BT232)</f>
        <v>18.506580940000003</v>
      </c>
      <c r="G232" s="209"/>
      <c r="H232" s="209"/>
      <c r="I232" s="209"/>
      <c r="J232" s="274">
        <f t="shared" ref="J232:AO232" si="197">IF(J$1&lt;"2020-21",SUMIF($F$203:$F$229,"=Yes",J$203:J$229), (SUMIF($F$203:$F$229,"=No",J$203:J$229)*(-1)))</f>
        <v>0</v>
      </c>
      <c r="K232" s="274">
        <f t="shared" si="197"/>
        <v>0</v>
      </c>
      <c r="L232" s="274">
        <f t="shared" si="197"/>
        <v>0</v>
      </c>
      <c r="M232" s="274">
        <f t="shared" si="197"/>
        <v>8.4359999999999999</v>
      </c>
      <c r="N232" s="274">
        <f t="shared" si="197"/>
        <v>8.4359999999999999</v>
      </c>
      <c r="O232" s="274">
        <f t="shared" si="197"/>
        <v>0</v>
      </c>
      <c r="P232" s="274">
        <f t="shared" si="197"/>
        <v>0</v>
      </c>
      <c r="Q232" s="274">
        <f t="shared" si="197"/>
        <v>0</v>
      </c>
      <c r="R232" s="274">
        <f t="shared" si="197"/>
        <v>0</v>
      </c>
      <c r="S232" s="274">
        <f t="shared" si="197"/>
        <v>0</v>
      </c>
      <c r="T232" s="274">
        <f t="shared" si="197"/>
        <v>0</v>
      </c>
      <c r="U232" s="274">
        <f t="shared" si="197"/>
        <v>0</v>
      </c>
      <c r="V232" s="274">
        <f t="shared" si="197"/>
        <v>0</v>
      </c>
      <c r="W232" s="274">
        <f t="shared" si="197"/>
        <v>0</v>
      </c>
      <c r="X232" s="274">
        <f t="shared" si="197"/>
        <v>0</v>
      </c>
      <c r="Y232" s="274">
        <f t="shared" si="197"/>
        <v>0</v>
      </c>
      <c r="Z232" s="274">
        <f t="shared" si="197"/>
        <v>0</v>
      </c>
      <c r="AA232" s="274">
        <f t="shared" si="197"/>
        <v>0</v>
      </c>
      <c r="AB232" s="274">
        <f t="shared" si="197"/>
        <v>0</v>
      </c>
      <c r="AC232" s="274">
        <f t="shared" si="197"/>
        <v>0</v>
      </c>
      <c r="AD232" s="274">
        <f t="shared" si="197"/>
        <v>0</v>
      </c>
      <c r="AE232" s="274">
        <f t="shared" si="197"/>
        <v>5.8094000000000006E-4</v>
      </c>
      <c r="AF232" s="274">
        <f t="shared" si="197"/>
        <v>0</v>
      </c>
      <c r="AG232" s="274">
        <f t="shared" si="197"/>
        <v>0</v>
      </c>
      <c r="AH232" s="274">
        <f t="shared" si="197"/>
        <v>5.8094000000000006E-4</v>
      </c>
      <c r="AI232" s="274">
        <f t="shared" si="197"/>
        <v>0.111</v>
      </c>
      <c r="AJ232" s="274">
        <f t="shared" si="197"/>
        <v>0.17100000000000001</v>
      </c>
      <c r="AK232" s="274">
        <f t="shared" si="197"/>
        <v>1E-3</v>
      </c>
      <c r="AL232" s="274">
        <f t="shared" si="197"/>
        <v>6.0000000000000001E-3</v>
      </c>
      <c r="AM232" s="274">
        <f t="shared" si="197"/>
        <v>0.28900000000000003</v>
      </c>
      <c r="AN232" s="274">
        <f t="shared" si="197"/>
        <v>0</v>
      </c>
      <c r="AO232" s="274">
        <f t="shared" si="197"/>
        <v>0.45100000000000001</v>
      </c>
      <c r="AP232" s="274">
        <f t="shared" ref="AP232:BT232" si="198">IF(AP$1&lt;"2020-21",SUMIF($F$203:$F$229,"=Yes",AP$203:AP$229), (SUMIF($F$203:$F$229,"=No",AP$203:AP$229)*(-1)))</f>
        <v>1.6E-2</v>
      </c>
      <c r="AQ232" s="274">
        <f t="shared" si="198"/>
        <v>0</v>
      </c>
      <c r="AR232" s="274">
        <f t="shared" si="198"/>
        <v>0</v>
      </c>
      <c r="AS232" s="274">
        <f t="shared" si="198"/>
        <v>0</v>
      </c>
      <c r="AT232" s="274">
        <f t="shared" si="198"/>
        <v>0.46700000000000003</v>
      </c>
      <c r="AU232" s="274">
        <f t="shared" si="198"/>
        <v>0</v>
      </c>
      <c r="AV232" s="274">
        <f t="shared" si="198"/>
        <v>0.77600000000000002</v>
      </c>
      <c r="AW232" s="274">
        <f t="shared" si="198"/>
        <v>1.0409999999999999</v>
      </c>
      <c r="AX232" s="274">
        <f t="shared" si="198"/>
        <v>0</v>
      </c>
      <c r="AY232" s="274">
        <f t="shared" si="198"/>
        <v>5.1219999999999999</v>
      </c>
      <c r="AZ232" s="274">
        <f t="shared" si="198"/>
        <v>18.704999999999998</v>
      </c>
      <c r="BA232" s="274">
        <f t="shared" si="198"/>
        <v>25.643999999999998</v>
      </c>
      <c r="BB232" s="274">
        <f t="shared" si="198"/>
        <v>5.0000000000000001E-3</v>
      </c>
      <c r="BC232" s="274">
        <f t="shared" si="198"/>
        <v>0.45599999999999996</v>
      </c>
      <c r="BD232" s="274">
        <f t="shared" si="198"/>
        <v>2.6000000000000002E-2</v>
      </c>
      <c r="BE232" s="274">
        <f t="shared" si="198"/>
        <v>6.0000000000000001E-3</v>
      </c>
      <c r="BF232" s="274">
        <f t="shared" si="198"/>
        <v>0.59200000000000008</v>
      </c>
      <c r="BG232" s="274">
        <f t="shared" si="198"/>
        <v>0.78500000000000003</v>
      </c>
      <c r="BH232" s="274">
        <f t="shared" si="198"/>
        <v>1.8699999999999999</v>
      </c>
      <c r="BI232" s="274">
        <f t="shared" si="198"/>
        <v>-1.121</v>
      </c>
      <c r="BJ232" s="274">
        <f t="shared" si="198"/>
        <v>-2.3609999999999998</v>
      </c>
      <c r="BK232" s="274">
        <f t="shared" si="198"/>
        <v>-0.47600000000000003</v>
      </c>
      <c r="BL232" s="274">
        <f t="shared" si="198"/>
        <v>-5.0990000000000002</v>
      </c>
      <c r="BM232" s="274">
        <f t="shared" si="198"/>
        <v>-8.9820000000000011</v>
      </c>
      <c r="BN232" s="274">
        <f t="shared" si="198"/>
        <v>-18.039000000000001</v>
      </c>
      <c r="BO232" s="274">
        <f t="shared" si="198"/>
        <v>-7.0000000000000001E-3</v>
      </c>
      <c r="BP232" s="274">
        <f t="shared" si="198"/>
        <v>-2E-3</v>
      </c>
      <c r="BQ232" s="274">
        <f t="shared" si="198"/>
        <v>-2E-3</v>
      </c>
      <c r="BR232" s="274">
        <f t="shared" si="198"/>
        <v>-3.7999999999999999E-2</v>
      </c>
      <c r="BS232" s="274">
        <f t="shared" si="198"/>
        <v>-0.112</v>
      </c>
      <c r="BT232" s="274">
        <f t="shared" si="198"/>
        <v>-0.161</v>
      </c>
    </row>
    <row r="233" spans="1:72" s="267" customFormat="1" ht="13.5" customHeight="1">
      <c r="J233" s="268"/>
      <c r="K233" s="268"/>
      <c r="L233" s="268"/>
      <c r="M233" s="268"/>
      <c r="N233" s="268"/>
      <c r="O233" s="268"/>
      <c r="P233" s="268"/>
      <c r="Q233" s="268"/>
      <c r="R233" s="268"/>
      <c r="S233" s="268"/>
      <c r="T233" s="268"/>
      <c r="U233" s="268"/>
      <c r="V233" s="268"/>
      <c r="W233" s="268"/>
      <c r="X233" s="268"/>
      <c r="Y233" s="268"/>
      <c r="Z233" s="268"/>
      <c r="AA233" s="268"/>
      <c r="AB233" s="268"/>
      <c r="AC233" s="268"/>
      <c r="AD233" s="268"/>
      <c r="AE233" s="268"/>
      <c r="AF233" s="268"/>
      <c r="AG233" s="268"/>
      <c r="AH233" s="268"/>
      <c r="AI233" s="268"/>
      <c r="AJ233" s="268"/>
      <c r="AK233" s="268"/>
      <c r="AL233" s="268"/>
      <c r="AM233" s="268"/>
      <c r="AN233" s="268"/>
      <c r="AO233" s="268"/>
      <c r="AP233" s="268"/>
      <c r="AQ233" s="268"/>
      <c r="AR233" s="268"/>
      <c r="AS233" s="268"/>
      <c r="AT233" s="268"/>
      <c r="AU233" s="268"/>
      <c r="AV233" s="268"/>
      <c r="AW233" s="268"/>
      <c r="AX233" s="268"/>
      <c r="AY233" s="268"/>
      <c r="AZ233" s="268"/>
      <c r="BA233" s="268"/>
      <c r="BB233" s="268"/>
      <c r="BC233" s="268"/>
      <c r="BD233" s="268"/>
      <c r="BE233" s="268"/>
      <c r="BF233" s="268"/>
      <c r="BG233" s="268"/>
      <c r="BH233" s="268"/>
      <c r="BI233" s="268"/>
      <c r="BJ233" s="268"/>
      <c r="BK233" s="268"/>
      <c r="BL233" s="268"/>
      <c r="BM233" s="268"/>
      <c r="BN233" s="268"/>
      <c r="BO233" s="268"/>
      <c r="BP233" s="268"/>
      <c r="BQ233" s="268"/>
      <c r="BR233" s="268"/>
      <c r="BS233" s="268"/>
      <c r="BT233" s="268"/>
    </row>
    <row r="234" spans="1:72" ht="13.9">
      <c r="A234" s="33" t="s">
        <v>147</v>
      </c>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row>
    <row r="235" spans="1:72">
      <c r="A235" s="47"/>
      <c r="B235" s="47"/>
      <c r="C235" s="47"/>
      <c r="D235" s="47"/>
      <c r="E235" s="47"/>
      <c r="F235" s="47"/>
      <c r="G235" s="47"/>
      <c r="H235" s="47"/>
      <c r="I235" s="47"/>
      <c r="J235" s="299" t="s">
        <v>1</v>
      </c>
      <c r="K235" s="299"/>
      <c r="L235" s="299"/>
      <c r="M235" s="299"/>
      <c r="N235" s="299"/>
      <c r="O235" s="299" t="s">
        <v>2</v>
      </c>
      <c r="P235" s="299"/>
      <c r="Q235" s="299"/>
      <c r="R235" s="299"/>
      <c r="S235" s="299"/>
      <c r="T235" s="299" t="s">
        <v>3</v>
      </c>
      <c r="U235" s="299"/>
      <c r="V235" s="299"/>
      <c r="W235" s="299"/>
      <c r="X235" s="299"/>
      <c r="Y235" s="299" t="s">
        <v>4</v>
      </c>
      <c r="Z235" s="299"/>
      <c r="AA235" s="299"/>
      <c r="AB235" s="299"/>
      <c r="AC235" s="299"/>
      <c r="AD235" s="299" t="s">
        <v>5</v>
      </c>
      <c r="AE235" s="299"/>
      <c r="AF235" s="299"/>
      <c r="AG235" s="299"/>
      <c r="AH235" s="299"/>
      <c r="AI235" s="299" t="s">
        <v>6</v>
      </c>
      <c r="AJ235" s="299"/>
      <c r="AK235" s="299"/>
      <c r="AL235" s="299"/>
      <c r="AM235" s="299"/>
      <c r="AN235" s="291" t="s">
        <v>7</v>
      </c>
      <c r="AO235" s="291"/>
      <c r="AP235" s="291"/>
      <c r="AQ235" s="291"/>
      <c r="AR235" s="291"/>
      <c r="AS235" s="291"/>
      <c r="AT235" s="291"/>
      <c r="AU235" s="291" t="s">
        <v>8</v>
      </c>
      <c r="AV235" s="291"/>
      <c r="AW235" s="291"/>
      <c r="AX235" s="291"/>
      <c r="AY235" s="291"/>
      <c r="AZ235" s="291"/>
      <c r="BA235" s="291"/>
      <c r="BB235" s="291" t="s">
        <v>9</v>
      </c>
      <c r="BC235" s="291"/>
      <c r="BD235" s="291"/>
      <c r="BE235" s="291"/>
      <c r="BF235" s="291"/>
      <c r="BG235" s="291"/>
      <c r="BH235" s="291"/>
      <c r="BI235" s="291" t="s">
        <v>10</v>
      </c>
      <c r="BJ235" s="291"/>
      <c r="BK235" s="291"/>
      <c r="BL235" s="291"/>
      <c r="BM235" s="291"/>
      <c r="BN235" s="291"/>
      <c r="BO235" s="291" t="s">
        <v>581</v>
      </c>
      <c r="BP235" s="291"/>
      <c r="BQ235" s="291"/>
      <c r="BR235" s="291"/>
      <c r="BS235" s="291"/>
      <c r="BT235" s="291"/>
    </row>
    <row r="236" spans="1:72" ht="14.75" customHeight="1">
      <c r="A236" s="47"/>
      <c r="B236" s="47"/>
      <c r="C236" s="47"/>
      <c r="D236" s="47"/>
      <c r="E236" s="47"/>
      <c r="F236" s="47"/>
      <c r="G236" s="47"/>
      <c r="H236" s="47"/>
      <c r="I236" s="47"/>
      <c r="J236" s="49"/>
      <c r="K236" s="50"/>
      <c r="L236" s="50"/>
      <c r="M236" s="50"/>
      <c r="N236" s="50"/>
      <c r="O236" s="51"/>
      <c r="P236" s="50"/>
      <c r="Q236" s="50"/>
      <c r="R236" s="50"/>
      <c r="S236" s="50"/>
      <c r="T236" s="51"/>
      <c r="U236" s="50"/>
      <c r="V236" s="50"/>
      <c r="W236" s="50"/>
      <c r="X236" s="50"/>
      <c r="Y236" s="51"/>
      <c r="Z236" s="50"/>
      <c r="AA236" s="50"/>
      <c r="AB236" s="50"/>
      <c r="AC236" s="50"/>
      <c r="AD236" s="51"/>
      <c r="AE236" s="50"/>
      <c r="AF236" s="50"/>
      <c r="AG236" s="50"/>
      <c r="AH236" s="50"/>
      <c r="AI236" s="51"/>
      <c r="AJ236" s="50"/>
      <c r="AK236" s="50"/>
      <c r="AL236" s="50"/>
      <c r="AM236" s="52"/>
      <c r="AN236" s="297" t="s">
        <v>11</v>
      </c>
      <c r="AO236" s="298"/>
      <c r="AP236" s="292" t="s">
        <v>12</v>
      </c>
      <c r="AQ236" s="292"/>
      <c r="AR236" s="292"/>
      <c r="AS236" s="292"/>
      <c r="AT236" s="247" t="s">
        <v>13</v>
      </c>
      <c r="AU236" s="292" t="s">
        <v>11</v>
      </c>
      <c r="AV236" s="292"/>
      <c r="AW236" s="292" t="s">
        <v>12</v>
      </c>
      <c r="AX236" s="292"/>
      <c r="AY236" s="292"/>
      <c r="AZ236" s="292"/>
      <c r="BA236" s="247" t="s">
        <v>13</v>
      </c>
      <c r="BB236" s="292" t="s">
        <v>11</v>
      </c>
      <c r="BC236" s="292"/>
      <c r="BD236" s="292" t="s">
        <v>12</v>
      </c>
      <c r="BE236" s="292"/>
      <c r="BF236" s="292"/>
      <c r="BG236" s="292"/>
      <c r="BH236" s="247" t="s">
        <v>13</v>
      </c>
      <c r="BI236" s="244" t="s">
        <v>11</v>
      </c>
      <c r="BJ236" s="292" t="s">
        <v>12</v>
      </c>
      <c r="BK236" s="292"/>
      <c r="BL236" s="292"/>
      <c r="BM236" s="293"/>
      <c r="BN236" s="247" t="s">
        <v>13</v>
      </c>
      <c r="BO236" s="285" t="s">
        <v>11</v>
      </c>
      <c r="BP236" s="292" t="s">
        <v>12</v>
      </c>
      <c r="BQ236" s="292"/>
      <c r="BR236" s="292"/>
      <c r="BS236" s="293"/>
      <c r="BT236" s="247" t="s">
        <v>13</v>
      </c>
    </row>
    <row r="237" spans="1:72" ht="48" customHeight="1">
      <c r="A237" s="77" t="s">
        <v>14</v>
      </c>
      <c r="B237" s="122" t="s">
        <v>15</v>
      </c>
      <c r="C237" s="179" t="s">
        <v>547</v>
      </c>
      <c r="D237" s="179" t="s">
        <v>548</v>
      </c>
      <c r="E237" s="186" t="s">
        <v>241</v>
      </c>
      <c r="F237" s="187" t="s">
        <v>258</v>
      </c>
      <c r="G237" s="231" t="s">
        <v>497</v>
      </c>
      <c r="H237" s="77" t="s">
        <v>16</v>
      </c>
      <c r="I237" s="77" t="s">
        <v>17</v>
      </c>
      <c r="J237" s="246" t="s">
        <v>11</v>
      </c>
      <c r="K237" s="246" t="s">
        <v>18</v>
      </c>
      <c r="L237" s="246" t="s">
        <v>19</v>
      </c>
      <c r="M237" s="246" t="s">
        <v>20</v>
      </c>
      <c r="N237" s="246" t="s">
        <v>13</v>
      </c>
      <c r="O237" s="246" t="s">
        <v>11</v>
      </c>
      <c r="P237" s="246" t="s">
        <v>18</v>
      </c>
      <c r="Q237" s="246" t="s">
        <v>19</v>
      </c>
      <c r="R237" s="246" t="s">
        <v>20</v>
      </c>
      <c r="S237" s="246" t="s">
        <v>13</v>
      </c>
      <c r="T237" s="246" t="s">
        <v>11</v>
      </c>
      <c r="U237" s="246" t="s">
        <v>18</v>
      </c>
      <c r="V237" s="246" t="s">
        <v>19</v>
      </c>
      <c r="W237" s="246" t="s">
        <v>20</v>
      </c>
      <c r="X237" s="246" t="s">
        <v>13</v>
      </c>
      <c r="Y237" s="246" t="s">
        <v>11</v>
      </c>
      <c r="Z237" s="246" t="s">
        <v>18</v>
      </c>
      <c r="AA237" s="246" t="s">
        <v>19</v>
      </c>
      <c r="AB237" s="246" t="s">
        <v>20</v>
      </c>
      <c r="AC237" s="246" t="s">
        <v>13</v>
      </c>
      <c r="AD237" s="246" t="s">
        <v>11</v>
      </c>
      <c r="AE237" s="246" t="s">
        <v>18</v>
      </c>
      <c r="AF237" s="246" t="s">
        <v>19</v>
      </c>
      <c r="AG237" s="246" t="s">
        <v>20</v>
      </c>
      <c r="AH237" s="246" t="s">
        <v>13</v>
      </c>
      <c r="AI237" s="246" t="s">
        <v>11</v>
      </c>
      <c r="AJ237" s="246" t="s">
        <v>18</v>
      </c>
      <c r="AK237" s="246" t="s">
        <v>19</v>
      </c>
      <c r="AL237" s="246" t="s">
        <v>20</v>
      </c>
      <c r="AM237" s="246" t="s">
        <v>13</v>
      </c>
      <c r="AN237" s="246" t="s">
        <v>21</v>
      </c>
      <c r="AO237" s="246" t="s">
        <v>22</v>
      </c>
      <c r="AP237" s="246" t="s">
        <v>23</v>
      </c>
      <c r="AQ237" s="246" t="s">
        <v>24</v>
      </c>
      <c r="AR237" s="246" t="s">
        <v>19</v>
      </c>
      <c r="AS237" s="246" t="s">
        <v>20</v>
      </c>
      <c r="AT237" s="247" t="s">
        <v>13</v>
      </c>
      <c r="AU237" s="246" t="s">
        <v>21</v>
      </c>
      <c r="AV237" s="246" t="s">
        <v>22</v>
      </c>
      <c r="AW237" s="246" t="s">
        <v>23</v>
      </c>
      <c r="AX237" s="246" t="s">
        <v>24</v>
      </c>
      <c r="AY237" s="246" t="s">
        <v>19</v>
      </c>
      <c r="AZ237" s="246" t="s">
        <v>20</v>
      </c>
      <c r="BA237" s="247" t="s">
        <v>13</v>
      </c>
      <c r="BB237" s="246" t="s">
        <v>21</v>
      </c>
      <c r="BC237" s="246" t="s">
        <v>22</v>
      </c>
      <c r="BD237" s="246" t="s">
        <v>23</v>
      </c>
      <c r="BE237" s="246" t="s">
        <v>24</v>
      </c>
      <c r="BF237" s="246" t="s">
        <v>19</v>
      </c>
      <c r="BG237" s="246" t="s">
        <v>20</v>
      </c>
      <c r="BH237" s="247" t="s">
        <v>13</v>
      </c>
      <c r="BI237" s="246" t="s">
        <v>22</v>
      </c>
      <c r="BJ237" s="246" t="s">
        <v>23</v>
      </c>
      <c r="BK237" s="246" t="s">
        <v>24</v>
      </c>
      <c r="BL237" s="246" t="s">
        <v>19</v>
      </c>
      <c r="BM237" s="245" t="s">
        <v>20</v>
      </c>
      <c r="BN237" s="247" t="s">
        <v>13</v>
      </c>
      <c r="BO237" s="286" t="s">
        <v>22</v>
      </c>
      <c r="BP237" s="286" t="s">
        <v>23</v>
      </c>
      <c r="BQ237" s="286" t="s">
        <v>24</v>
      </c>
      <c r="BR237" s="286" t="s">
        <v>19</v>
      </c>
      <c r="BS237" s="287" t="s">
        <v>20</v>
      </c>
      <c r="BT237" s="247" t="s">
        <v>13</v>
      </c>
    </row>
    <row r="238" spans="1:72">
      <c r="A238" s="123" t="s">
        <v>25</v>
      </c>
      <c r="B238" s="124" t="s">
        <v>26</v>
      </c>
      <c r="C238" s="124"/>
      <c r="D238" s="124"/>
      <c r="E238" s="104"/>
      <c r="F238" s="104"/>
      <c r="G238" s="104"/>
      <c r="H238" s="104"/>
      <c r="I238" s="104"/>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5"/>
      <c r="AL238" s="105"/>
      <c r="AM238" s="105"/>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106"/>
      <c r="BO238" s="58"/>
      <c r="BP238" s="58"/>
      <c r="BQ238" s="58"/>
      <c r="BR238" s="58"/>
      <c r="BS238" s="58"/>
      <c r="BT238" s="106"/>
    </row>
    <row r="239" spans="1:72">
      <c r="A239" s="60">
        <v>25</v>
      </c>
      <c r="B239" s="37" t="s">
        <v>148</v>
      </c>
      <c r="C239" s="37" t="s">
        <v>367</v>
      </c>
      <c r="D239" s="37" t="s">
        <v>290</v>
      </c>
      <c r="E239" s="185">
        <f t="shared" ref="E239:E244" si="199">N239+S239+X239+AC239+AH239+AM239+AT239+BA239+BH239+BN239+BT239</f>
        <v>-3.84</v>
      </c>
      <c r="F239" s="259" t="s">
        <v>261</v>
      </c>
      <c r="G239" s="233" t="s">
        <v>552</v>
      </c>
      <c r="H239" s="60" t="s">
        <v>28</v>
      </c>
      <c r="I239" s="60">
        <v>3</v>
      </c>
      <c r="J239" s="4"/>
      <c r="K239" s="4"/>
      <c r="L239" s="4"/>
      <c r="M239" s="4"/>
      <c r="N239" s="12">
        <f t="shared" ref="N239:N244" si="200">SUM(J239:M239)</f>
        <v>0</v>
      </c>
      <c r="O239" s="4"/>
      <c r="P239" s="4"/>
      <c r="Q239" s="4"/>
      <c r="R239" s="4"/>
      <c r="S239" s="12">
        <f t="shared" ref="S239:S244" si="201">SUM(O239:R239)</f>
        <v>0</v>
      </c>
      <c r="T239" s="4"/>
      <c r="U239" s="4"/>
      <c r="V239" s="4"/>
      <c r="W239" s="4"/>
      <c r="X239" s="12">
        <f t="shared" ref="X239:X244" si="202">SUM(T239:W239)</f>
        <v>0</v>
      </c>
      <c r="Y239" s="37">
        <v>-3.84</v>
      </c>
      <c r="Z239" s="4">
        <v>0</v>
      </c>
      <c r="AA239" s="4">
        <v>0</v>
      </c>
      <c r="AB239" s="4">
        <v>0</v>
      </c>
      <c r="AC239" s="12">
        <f t="shared" ref="AC239:AC244" si="203">SUM(Y239:AB239)</f>
        <v>-3.84</v>
      </c>
      <c r="AD239" s="4"/>
      <c r="AE239" s="4"/>
      <c r="AF239" s="4"/>
      <c r="AG239" s="4"/>
      <c r="AH239" s="12">
        <f t="shared" ref="AH239:AH244" si="204">SUM(AD239:AG239)</f>
        <v>0</v>
      </c>
      <c r="AI239" s="4"/>
      <c r="AJ239" s="4"/>
      <c r="AK239" s="4"/>
      <c r="AL239" s="4"/>
      <c r="AM239" s="12">
        <f t="shared" ref="AM239:AM244" si="205">SUM(AI239:AL239)</f>
        <v>0</v>
      </c>
      <c r="AN239" s="37"/>
      <c r="AO239" s="37"/>
      <c r="AP239" s="37"/>
      <c r="AQ239" s="37"/>
      <c r="AR239" s="37"/>
      <c r="AS239" s="37"/>
      <c r="AT239" s="38">
        <f>SUM(AN239:AS239)</f>
        <v>0</v>
      </c>
      <c r="AU239" s="37"/>
      <c r="AV239" s="37"/>
      <c r="AW239" s="37"/>
      <c r="AX239" s="37"/>
      <c r="AY239" s="37"/>
      <c r="AZ239" s="37"/>
      <c r="BA239" s="38">
        <f>SUM(AU239:AZ239)</f>
        <v>0</v>
      </c>
      <c r="BB239" s="37"/>
      <c r="BC239" s="37"/>
      <c r="BD239" s="37"/>
      <c r="BE239" s="37"/>
      <c r="BF239" s="37"/>
      <c r="BG239" s="37"/>
      <c r="BH239" s="38">
        <f>SUM(BB239:BG239)</f>
        <v>0</v>
      </c>
      <c r="BI239" s="37"/>
      <c r="BJ239" s="37"/>
      <c r="BK239" s="37"/>
      <c r="BL239" s="37"/>
      <c r="BM239" s="37"/>
      <c r="BN239" s="69">
        <f>SUM(BI239:BM239)</f>
        <v>0</v>
      </c>
      <c r="BO239" s="37"/>
      <c r="BP239" s="37"/>
      <c r="BQ239" s="37"/>
      <c r="BR239" s="37"/>
      <c r="BS239" s="37"/>
      <c r="BT239" s="69">
        <f>SUM(BO239:BS239)</f>
        <v>0</v>
      </c>
    </row>
    <row r="240" spans="1:72">
      <c r="A240" s="60" t="s">
        <v>33</v>
      </c>
      <c r="B240" s="37" t="s">
        <v>149</v>
      </c>
      <c r="C240" s="37" t="s">
        <v>368</v>
      </c>
      <c r="D240" s="37" t="s">
        <v>278</v>
      </c>
      <c r="E240" s="185">
        <f t="shared" si="199"/>
        <v>1.7550000000000001</v>
      </c>
      <c r="F240" s="259" t="s">
        <v>259</v>
      </c>
      <c r="G240" s="232" t="s">
        <v>519</v>
      </c>
      <c r="H240" s="60" t="s">
        <v>28</v>
      </c>
      <c r="I240" s="60">
        <v>3</v>
      </c>
      <c r="J240" s="37"/>
      <c r="K240" s="37"/>
      <c r="L240" s="37"/>
      <c r="M240" s="37"/>
      <c r="N240" s="12">
        <f t="shared" si="200"/>
        <v>0</v>
      </c>
      <c r="O240" s="37"/>
      <c r="P240" s="37"/>
      <c r="Q240" s="37"/>
      <c r="R240" s="37"/>
      <c r="S240" s="12">
        <f t="shared" si="201"/>
        <v>0</v>
      </c>
      <c r="T240" s="37"/>
      <c r="U240" s="37"/>
      <c r="V240" s="37"/>
      <c r="W240" s="37"/>
      <c r="X240" s="12">
        <f t="shared" si="202"/>
        <v>0</v>
      </c>
      <c r="Y240" s="37"/>
      <c r="Z240" s="37"/>
      <c r="AA240" s="37"/>
      <c r="AB240" s="37"/>
      <c r="AC240" s="12">
        <f t="shared" si="203"/>
        <v>0</v>
      </c>
      <c r="AD240" s="37"/>
      <c r="AE240" s="37"/>
      <c r="AF240" s="37"/>
      <c r="AG240" s="37"/>
      <c r="AH240" s="12">
        <f t="shared" si="204"/>
        <v>0</v>
      </c>
      <c r="AI240" s="37"/>
      <c r="AJ240" s="37"/>
      <c r="AK240" s="37"/>
      <c r="AL240" s="37"/>
      <c r="AM240" s="12">
        <f t="shared" si="205"/>
        <v>0</v>
      </c>
      <c r="AN240" s="37"/>
      <c r="AO240" s="37"/>
      <c r="AP240" s="37"/>
      <c r="AQ240" s="37"/>
      <c r="AR240" s="37"/>
      <c r="AS240" s="37"/>
      <c r="AT240" s="38">
        <f t="shared" ref="AT240:AT244" si="206">SUM(AN240:AS240)</f>
        <v>0</v>
      </c>
      <c r="AU240" s="13">
        <v>1E-3</v>
      </c>
      <c r="AV240" s="13">
        <v>7.4999999999999997E-2</v>
      </c>
      <c r="AW240" s="13">
        <v>4.0000000000000001E-3</v>
      </c>
      <c r="AX240" s="13">
        <v>3.0000000000000001E-3</v>
      </c>
      <c r="AY240" s="13">
        <v>0.14000000000000001</v>
      </c>
      <c r="AZ240" s="13">
        <v>1.532</v>
      </c>
      <c r="BA240" s="38">
        <f t="shared" ref="BA240:BA244" si="207">SUM(AU240:AZ240)</f>
        <v>1.7550000000000001</v>
      </c>
      <c r="BB240" s="37"/>
      <c r="BC240" s="37"/>
      <c r="BD240" s="37"/>
      <c r="BE240" s="37"/>
      <c r="BF240" s="37"/>
      <c r="BG240" s="37"/>
      <c r="BH240" s="38">
        <f t="shared" ref="BH240:BH244" si="208">SUM(BB240:BG240)</f>
        <v>0</v>
      </c>
      <c r="BI240" s="37"/>
      <c r="BJ240" s="37"/>
      <c r="BK240" s="37"/>
      <c r="BL240" s="37"/>
      <c r="BM240" s="37"/>
      <c r="BN240" s="69">
        <f t="shared" ref="BN240:BN244" si="209">SUM(BI240:BM240)</f>
        <v>0</v>
      </c>
      <c r="BO240" s="37"/>
      <c r="BP240" s="37"/>
      <c r="BQ240" s="37"/>
      <c r="BR240" s="37"/>
      <c r="BS240" s="37"/>
      <c r="BT240" s="69">
        <f t="shared" ref="BT240:BT244" si="210">SUM(BO240:BS240)</f>
        <v>0</v>
      </c>
    </row>
    <row r="241" spans="1:72">
      <c r="A241" s="60" t="s">
        <v>35</v>
      </c>
      <c r="B241" s="37" t="s">
        <v>150</v>
      </c>
      <c r="C241" s="37" t="s">
        <v>369</v>
      </c>
      <c r="D241" s="37" t="s">
        <v>278</v>
      </c>
      <c r="E241" s="185">
        <f t="shared" si="199"/>
        <v>1.1499999999999999</v>
      </c>
      <c r="F241" s="259" t="s">
        <v>260</v>
      </c>
      <c r="G241" s="257" t="s">
        <v>578</v>
      </c>
      <c r="H241" s="60" t="s">
        <v>28</v>
      </c>
      <c r="I241" s="60">
        <v>3</v>
      </c>
      <c r="J241" s="37"/>
      <c r="K241" s="37"/>
      <c r="L241" s="37"/>
      <c r="M241" s="37"/>
      <c r="N241" s="12">
        <f t="shared" si="200"/>
        <v>0</v>
      </c>
      <c r="O241" s="37"/>
      <c r="P241" s="37"/>
      <c r="Q241" s="37"/>
      <c r="R241" s="37"/>
      <c r="S241" s="12">
        <f t="shared" si="201"/>
        <v>0</v>
      </c>
      <c r="T241" s="37"/>
      <c r="U241" s="37"/>
      <c r="V241" s="37"/>
      <c r="W241" s="37"/>
      <c r="X241" s="12">
        <f t="shared" si="202"/>
        <v>0</v>
      </c>
      <c r="Y241" s="37"/>
      <c r="Z241" s="37"/>
      <c r="AA241" s="37"/>
      <c r="AB241" s="37"/>
      <c r="AC241" s="12">
        <f t="shared" si="203"/>
        <v>0</v>
      </c>
      <c r="AD241" s="37"/>
      <c r="AE241" s="37"/>
      <c r="AF241" s="37"/>
      <c r="AG241" s="37"/>
      <c r="AH241" s="12">
        <f t="shared" si="204"/>
        <v>0</v>
      </c>
      <c r="AI241" s="37"/>
      <c r="AJ241" s="37"/>
      <c r="AK241" s="37"/>
      <c r="AL241" s="37"/>
      <c r="AM241" s="12">
        <f t="shared" si="205"/>
        <v>0</v>
      </c>
      <c r="AN241" s="37"/>
      <c r="AO241" s="37"/>
      <c r="AP241" s="37"/>
      <c r="AQ241" s="37"/>
      <c r="AR241" s="37"/>
      <c r="AS241" s="37"/>
      <c r="AT241" s="38">
        <f t="shared" si="206"/>
        <v>0</v>
      </c>
      <c r="AU241" s="13">
        <v>2E-3</v>
      </c>
      <c r="AV241" s="13">
        <v>0.108</v>
      </c>
      <c r="AW241" s="13">
        <v>7.0000000000000001E-3</v>
      </c>
      <c r="AX241" s="13">
        <v>3.0000000000000001E-3</v>
      </c>
      <c r="AY241" s="13">
        <v>0.20100000000000001</v>
      </c>
      <c r="AZ241" s="13">
        <v>0.82899999999999996</v>
      </c>
      <c r="BA241" s="38">
        <f t="shared" si="207"/>
        <v>1.1499999999999999</v>
      </c>
      <c r="BB241" s="37"/>
      <c r="BC241" s="37"/>
      <c r="BD241" s="37"/>
      <c r="BE241" s="37"/>
      <c r="BF241" s="37"/>
      <c r="BG241" s="37"/>
      <c r="BH241" s="38">
        <f t="shared" si="208"/>
        <v>0</v>
      </c>
      <c r="BI241" s="37"/>
      <c r="BJ241" s="37"/>
      <c r="BK241" s="37"/>
      <c r="BL241" s="37"/>
      <c r="BM241" s="37"/>
      <c r="BN241" s="69">
        <f t="shared" si="209"/>
        <v>0</v>
      </c>
      <c r="BO241" s="37"/>
      <c r="BP241" s="37"/>
      <c r="BQ241" s="37"/>
      <c r="BR241" s="37"/>
      <c r="BS241" s="37"/>
      <c r="BT241" s="69">
        <f t="shared" si="210"/>
        <v>0</v>
      </c>
    </row>
    <row r="242" spans="1:72">
      <c r="A242" s="60" t="s">
        <v>33</v>
      </c>
      <c r="B242" s="37" t="s">
        <v>151</v>
      </c>
      <c r="C242" s="37" t="s">
        <v>370</v>
      </c>
      <c r="D242" s="37" t="s">
        <v>278</v>
      </c>
      <c r="E242" s="185">
        <f t="shared" si="199"/>
        <v>1.4074335730362053</v>
      </c>
      <c r="F242" s="259" t="s">
        <v>259</v>
      </c>
      <c r="G242" s="257" t="s">
        <v>579</v>
      </c>
      <c r="H242" s="60" t="s">
        <v>28</v>
      </c>
      <c r="I242" s="60">
        <v>3</v>
      </c>
      <c r="J242" s="37"/>
      <c r="K242" s="37"/>
      <c r="L242" s="37"/>
      <c r="M242" s="37"/>
      <c r="N242" s="12">
        <f t="shared" si="200"/>
        <v>0</v>
      </c>
      <c r="O242" s="37"/>
      <c r="P242" s="37"/>
      <c r="Q242" s="37"/>
      <c r="R242" s="37"/>
      <c r="S242" s="12">
        <f t="shared" si="201"/>
        <v>0</v>
      </c>
      <c r="T242" s="37"/>
      <c r="U242" s="37"/>
      <c r="V242" s="37"/>
      <c r="W242" s="37"/>
      <c r="X242" s="12">
        <f t="shared" si="202"/>
        <v>0</v>
      </c>
      <c r="Y242" s="37"/>
      <c r="Z242" s="37"/>
      <c r="AA242" s="37"/>
      <c r="AB242" s="37"/>
      <c r="AC242" s="12">
        <f t="shared" si="203"/>
        <v>0</v>
      </c>
      <c r="AD242" s="37"/>
      <c r="AE242" s="37"/>
      <c r="AF242" s="37"/>
      <c r="AG242" s="37"/>
      <c r="AH242" s="12">
        <f t="shared" si="204"/>
        <v>0</v>
      </c>
      <c r="AI242" s="37"/>
      <c r="AJ242" s="37"/>
      <c r="AK242" s="37"/>
      <c r="AL242" s="37"/>
      <c r="AM242" s="12">
        <f t="shared" si="205"/>
        <v>0</v>
      </c>
      <c r="AN242" s="37"/>
      <c r="AO242" s="37"/>
      <c r="AP242" s="37"/>
      <c r="AQ242" s="37"/>
      <c r="AR242" s="37"/>
      <c r="AS242" s="37"/>
      <c r="AT242" s="38">
        <f t="shared" si="206"/>
        <v>0</v>
      </c>
      <c r="AU242" s="37"/>
      <c r="AV242" s="37"/>
      <c r="AW242" s="37"/>
      <c r="AX242" s="37"/>
      <c r="AY242" s="37"/>
      <c r="AZ242" s="37"/>
      <c r="BA242" s="38">
        <f t="shared" si="207"/>
        <v>0</v>
      </c>
      <c r="BB242" s="37">
        <v>0</v>
      </c>
      <c r="BC242" s="37">
        <v>0.15231517012447066</v>
      </c>
      <c r="BD242" s="37">
        <v>6.4195632454515927E-3</v>
      </c>
      <c r="BE242" s="37">
        <v>7.0816559467766346E-3</v>
      </c>
      <c r="BF242" s="37">
        <v>0.22661968504101745</v>
      </c>
      <c r="BG242" s="37">
        <v>1.0149974986784889</v>
      </c>
      <c r="BH242" s="38">
        <f t="shared" si="208"/>
        <v>1.4074335730362053</v>
      </c>
      <c r="BI242" s="37"/>
      <c r="BJ242" s="37"/>
      <c r="BK242" s="37"/>
      <c r="BL242" s="37"/>
      <c r="BM242" s="37"/>
      <c r="BN242" s="69">
        <f t="shared" si="209"/>
        <v>0</v>
      </c>
      <c r="BO242" s="37"/>
      <c r="BP242" s="37"/>
      <c r="BQ242" s="37"/>
      <c r="BR242" s="37"/>
      <c r="BS242" s="37"/>
      <c r="BT242" s="69">
        <f t="shared" si="210"/>
        <v>0</v>
      </c>
    </row>
    <row r="243" spans="1:72">
      <c r="A243" s="60" t="s">
        <v>52</v>
      </c>
      <c r="B243" s="37" t="s">
        <v>372</v>
      </c>
      <c r="C243" s="37" t="s">
        <v>371</v>
      </c>
      <c r="D243" s="37" t="s">
        <v>278</v>
      </c>
      <c r="E243" s="185">
        <f t="shared" si="199"/>
        <v>0.75900000000000012</v>
      </c>
      <c r="F243" s="259" t="s">
        <v>259</v>
      </c>
      <c r="G243" s="257" t="s">
        <v>579</v>
      </c>
      <c r="H243" s="60" t="s">
        <v>28</v>
      </c>
      <c r="I243" s="60">
        <v>3</v>
      </c>
      <c r="J243" s="37"/>
      <c r="K243" s="37"/>
      <c r="L243" s="37"/>
      <c r="M243" s="37"/>
      <c r="N243" s="12">
        <f t="shared" ref="N243" si="211">SUM(J243:M243)</f>
        <v>0</v>
      </c>
      <c r="O243" s="37"/>
      <c r="P243" s="37"/>
      <c r="Q243" s="37"/>
      <c r="R243" s="37"/>
      <c r="S243" s="12">
        <f t="shared" ref="S243" si="212">SUM(O243:R243)</f>
        <v>0</v>
      </c>
      <c r="T243" s="37"/>
      <c r="U243" s="37"/>
      <c r="V243" s="37"/>
      <c r="W243" s="37"/>
      <c r="X243" s="12">
        <f t="shared" ref="X243" si="213">SUM(T243:W243)</f>
        <v>0</v>
      </c>
      <c r="Y243" s="37"/>
      <c r="Z243" s="37"/>
      <c r="AA243" s="37"/>
      <c r="AB243" s="37"/>
      <c r="AC243" s="12">
        <f t="shared" ref="AC243" si="214">SUM(Y243:AB243)</f>
        <v>0</v>
      </c>
      <c r="AD243" s="37"/>
      <c r="AE243" s="37"/>
      <c r="AF243" s="37"/>
      <c r="AG243" s="37"/>
      <c r="AH243" s="12">
        <f t="shared" ref="AH243" si="215">SUM(AD243:AG243)</f>
        <v>0</v>
      </c>
      <c r="AI243" s="37"/>
      <c r="AJ243" s="37"/>
      <c r="AK243" s="37"/>
      <c r="AL243" s="37"/>
      <c r="AM243" s="12">
        <f t="shared" ref="AM243" si="216">SUM(AI243:AL243)</f>
        <v>0</v>
      </c>
      <c r="AN243" s="37"/>
      <c r="AO243" s="37"/>
      <c r="AP243" s="37"/>
      <c r="AQ243" s="37"/>
      <c r="AR243" s="37"/>
      <c r="AS243" s="37"/>
      <c r="AT243" s="38">
        <f t="shared" ref="AT243" si="217">SUM(AN243:AS243)</f>
        <v>0</v>
      </c>
      <c r="AU243" s="37"/>
      <c r="AV243" s="37"/>
      <c r="AW243" s="37"/>
      <c r="AX243" s="37"/>
      <c r="AY243" s="37"/>
      <c r="AZ243" s="37"/>
      <c r="BA243" s="38">
        <f t="shared" ref="BA243" si="218">SUM(AU243:AZ243)</f>
        <v>0</v>
      </c>
      <c r="BB243" s="37"/>
      <c r="BC243" s="37"/>
      <c r="BD243" s="37"/>
      <c r="BE243" s="37"/>
      <c r="BF243" s="37"/>
      <c r="BG243" s="37"/>
      <c r="BH243" s="38">
        <f t="shared" ref="BH243" si="219">SUM(BB243:BG243)</f>
        <v>0</v>
      </c>
      <c r="BI243" s="37">
        <v>9.5000000000000001E-2</v>
      </c>
      <c r="BJ243" s="37">
        <v>3.0000000000000001E-3</v>
      </c>
      <c r="BK243" s="37">
        <v>6.0000000000000001E-3</v>
      </c>
      <c r="BL243" s="37">
        <v>0.108</v>
      </c>
      <c r="BM243" s="37">
        <v>0.54700000000000004</v>
      </c>
      <c r="BN243" s="69">
        <f t="shared" si="209"/>
        <v>0.75900000000000012</v>
      </c>
      <c r="BO243" s="37"/>
      <c r="BP243" s="37"/>
      <c r="BQ243" s="37"/>
      <c r="BR243" s="37"/>
      <c r="BS243" s="37"/>
      <c r="BT243" s="69">
        <f t="shared" si="210"/>
        <v>0</v>
      </c>
    </row>
    <row r="244" spans="1:72">
      <c r="A244" s="60" t="s">
        <v>52</v>
      </c>
      <c r="B244" s="37" t="s">
        <v>592</v>
      </c>
      <c r="C244" s="37"/>
      <c r="D244" s="37"/>
      <c r="E244" s="185">
        <f t="shared" si="199"/>
        <v>2.4950000000000001</v>
      </c>
      <c r="F244" s="259" t="s">
        <v>259</v>
      </c>
      <c r="G244" s="232" t="s">
        <v>519</v>
      </c>
      <c r="H244" s="60" t="s">
        <v>28</v>
      </c>
      <c r="I244" s="60">
        <v>3</v>
      </c>
      <c r="J244" s="37"/>
      <c r="K244" s="37"/>
      <c r="L244" s="37"/>
      <c r="M244" s="37"/>
      <c r="N244" s="12">
        <f t="shared" si="200"/>
        <v>0</v>
      </c>
      <c r="O244" s="37"/>
      <c r="P244" s="37"/>
      <c r="Q244" s="37"/>
      <c r="R244" s="37"/>
      <c r="S244" s="12">
        <f t="shared" si="201"/>
        <v>0</v>
      </c>
      <c r="T244" s="37"/>
      <c r="U244" s="37"/>
      <c r="V244" s="37"/>
      <c r="W244" s="37"/>
      <c r="X244" s="12">
        <f t="shared" si="202"/>
        <v>0</v>
      </c>
      <c r="Y244" s="37"/>
      <c r="Z244" s="37"/>
      <c r="AA244" s="37"/>
      <c r="AB244" s="37"/>
      <c r="AC244" s="12">
        <f t="shared" si="203"/>
        <v>0</v>
      </c>
      <c r="AD244" s="37"/>
      <c r="AE244" s="37"/>
      <c r="AF244" s="37"/>
      <c r="AG244" s="37"/>
      <c r="AH244" s="12">
        <f t="shared" si="204"/>
        <v>0</v>
      </c>
      <c r="AI244" s="37"/>
      <c r="AJ244" s="37"/>
      <c r="AK244" s="37"/>
      <c r="AL244" s="37"/>
      <c r="AM244" s="12">
        <f t="shared" si="205"/>
        <v>0</v>
      </c>
      <c r="AN244" s="37"/>
      <c r="AO244" s="37"/>
      <c r="AP244" s="37"/>
      <c r="AQ244" s="37"/>
      <c r="AR244" s="37"/>
      <c r="AS244" s="37"/>
      <c r="AT244" s="38">
        <f t="shared" si="206"/>
        <v>0</v>
      </c>
      <c r="AU244" s="37"/>
      <c r="AV244" s="37"/>
      <c r="AW244" s="37"/>
      <c r="AX244" s="37"/>
      <c r="AY244" s="37"/>
      <c r="AZ244" s="37"/>
      <c r="BA244" s="38">
        <f t="shared" si="207"/>
        <v>0</v>
      </c>
      <c r="BB244" s="37"/>
      <c r="BC244" s="37"/>
      <c r="BD244" s="37"/>
      <c r="BE244" s="37"/>
      <c r="BF244" s="37"/>
      <c r="BG244" s="37"/>
      <c r="BH244" s="38">
        <f t="shared" si="208"/>
        <v>0</v>
      </c>
      <c r="BI244" s="37"/>
      <c r="BJ244" s="37"/>
      <c r="BK244" s="37"/>
      <c r="BL244" s="37"/>
      <c r="BM244" s="37"/>
      <c r="BN244" s="69">
        <f t="shared" si="209"/>
        <v>0</v>
      </c>
      <c r="BO244" s="37">
        <v>0.25</v>
      </c>
      <c r="BP244" s="37">
        <v>3.1E-2</v>
      </c>
      <c r="BQ244" s="37">
        <v>2.5999999999999999E-2</v>
      </c>
      <c r="BR244" s="37">
        <v>0.47</v>
      </c>
      <c r="BS244" s="37">
        <v>1.718</v>
      </c>
      <c r="BT244" s="69">
        <f t="shared" si="210"/>
        <v>2.4950000000000001</v>
      </c>
    </row>
    <row r="245" spans="1:72">
      <c r="A245" s="60"/>
      <c r="B245" s="65" t="s">
        <v>40</v>
      </c>
      <c r="C245" s="65"/>
      <c r="D245" s="65"/>
      <c r="E245" s="65"/>
      <c r="F245" s="185">
        <f>SUMIF(F239:F244, "=Yes", E239:E244)</f>
        <v>6.4164335730362057</v>
      </c>
      <c r="G245" s="60"/>
      <c r="H245" s="60" t="s">
        <v>28</v>
      </c>
      <c r="I245" s="60">
        <v>3</v>
      </c>
      <c r="J245" s="63">
        <f>SUM(J239:J244)</f>
        <v>0</v>
      </c>
      <c r="K245" s="63">
        <f t="shared" ref="K245:BN245" si="220">SUM(K239:K244)</f>
        <v>0</v>
      </c>
      <c r="L245" s="63">
        <f t="shared" si="220"/>
        <v>0</v>
      </c>
      <c r="M245" s="63">
        <f t="shared" si="220"/>
        <v>0</v>
      </c>
      <c r="N245" s="63">
        <f t="shared" si="220"/>
        <v>0</v>
      </c>
      <c r="O245" s="63">
        <f t="shared" si="220"/>
        <v>0</v>
      </c>
      <c r="P245" s="63">
        <f t="shared" si="220"/>
        <v>0</v>
      </c>
      <c r="Q245" s="63">
        <f t="shared" si="220"/>
        <v>0</v>
      </c>
      <c r="R245" s="63">
        <f t="shared" si="220"/>
        <v>0</v>
      </c>
      <c r="S245" s="63">
        <f t="shared" si="220"/>
        <v>0</v>
      </c>
      <c r="T245" s="63">
        <f t="shared" si="220"/>
        <v>0</v>
      </c>
      <c r="U245" s="63">
        <f t="shared" si="220"/>
        <v>0</v>
      </c>
      <c r="V245" s="63">
        <f t="shared" si="220"/>
        <v>0</v>
      </c>
      <c r="W245" s="63">
        <f t="shared" si="220"/>
        <v>0</v>
      </c>
      <c r="X245" s="63">
        <f t="shared" si="220"/>
        <v>0</v>
      </c>
      <c r="Y245" s="63">
        <f t="shared" si="220"/>
        <v>-3.84</v>
      </c>
      <c r="Z245" s="63">
        <f t="shared" si="220"/>
        <v>0</v>
      </c>
      <c r="AA245" s="63">
        <f t="shared" si="220"/>
        <v>0</v>
      </c>
      <c r="AB245" s="63">
        <f t="shared" si="220"/>
        <v>0</v>
      </c>
      <c r="AC245" s="63">
        <f t="shared" si="220"/>
        <v>-3.84</v>
      </c>
      <c r="AD245" s="63">
        <f t="shared" si="220"/>
        <v>0</v>
      </c>
      <c r="AE245" s="63">
        <f t="shared" si="220"/>
        <v>0</v>
      </c>
      <c r="AF245" s="63">
        <f t="shared" si="220"/>
        <v>0</v>
      </c>
      <c r="AG245" s="63">
        <f t="shared" si="220"/>
        <v>0</v>
      </c>
      <c r="AH245" s="63">
        <f t="shared" si="220"/>
        <v>0</v>
      </c>
      <c r="AI245" s="63">
        <f t="shared" si="220"/>
        <v>0</v>
      </c>
      <c r="AJ245" s="63">
        <f t="shared" si="220"/>
        <v>0</v>
      </c>
      <c r="AK245" s="63">
        <f t="shared" si="220"/>
        <v>0</v>
      </c>
      <c r="AL245" s="63">
        <f t="shared" si="220"/>
        <v>0</v>
      </c>
      <c r="AM245" s="63">
        <f t="shared" si="220"/>
        <v>0</v>
      </c>
      <c r="AN245" s="63">
        <f t="shared" si="220"/>
        <v>0</v>
      </c>
      <c r="AO245" s="63">
        <f t="shared" si="220"/>
        <v>0</v>
      </c>
      <c r="AP245" s="63">
        <f t="shared" si="220"/>
        <v>0</v>
      </c>
      <c r="AQ245" s="63">
        <f t="shared" si="220"/>
        <v>0</v>
      </c>
      <c r="AR245" s="63">
        <f t="shared" si="220"/>
        <v>0</v>
      </c>
      <c r="AS245" s="63">
        <f t="shared" si="220"/>
        <v>0</v>
      </c>
      <c r="AT245" s="63">
        <f t="shared" si="220"/>
        <v>0</v>
      </c>
      <c r="AU245" s="63">
        <f t="shared" si="220"/>
        <v>3.0000000000000001E-3</v>
      </c>
      <c r="AV245" s="63">
        <f t="shared" si="220"/>
        <v>0.183</v>
      </c>
      <c r="AW245" s="63">
        <f t="shared" si="220"/>
        <v>1.0999999999999999E-2</v>
      </c>
      <c r="AX245" s="63">
        <f t="shared" si="220"/>
        <v>6.0000000000000001E-3</v>
      </c>
      <c r="AY245" s="63">
        <f t="shared" si="220"/>
        <v>0.34100000000000003</v>
      </c>
      <c r="AZ245" s="63">
        <f t="shared" si="220"/>
        <v>2.3609999999999998</v>
      </c>
      <c r="BA245" s="63">
        <f t="shared" si="220"/>
        <v>2.9050000000000002</v>
      </c>
      <c r="BB245" s="63">
        <f t="shared" si="220"/>
        <v>0</v>
      </c>
      <c r="BC245" s="63">
        <f t="shared" si="220"/>
        <v>0.15231517012447066</v>
      </c>
      <c r="BD245" s="63">
        <f t="shared" si="220"/>
        <v>6.4195632454515927E-3</v>
      </c>
      <c r="BE245" s="63">
        <f t="shared" si="220"/>
        <v>7.0816559467766346E-3</v>
      </c>
      <c r="BF245" s="63">
        <f t="shared" si="220"/>
        <v>0.22661968504101745</v>
      </c>
      <c r="BG245" s="63">
        <f t="shared" si="220"/>
        <v>1.0149974986784889</v>
      </c>
      <c r="BH245" s="63">
        <f t="shared" si="220"/>
        <v>1.4074335730362053</v>
      </c>
      <c r="BI245" s="63">
        <f t="shared" si="220"/>
        <v>9.5000000000000001E-2</v>
      </c>
      <c r="BJ245" s="63">
        <f t="shared" si="220"/>
        <v>3.0000000000000001E-3</v>
      </c>
      <c r="BK245" s="63">
        <f t="shared" si="220"/>
        <v>6.0000000000000001E-3</v>
      </c>
      <c r="BL245" s="63">
        <f t="shared" si="220"/>
        <v>0.108</v>
      </c>
      <c r="BM245" s="63">
        <f t="shared" si="220"/>
        <v>0.54700000000000004</v>
      </c>
      <c r="BN245" s="70">
        <f t="shared" si="220"/>
        <v>0.75900000000000012</v>
      </c>
      <c r="BO245" s="63">
        <f t="shared" ref="BO245:BS245" si="221">SUM(BO239:BO244)</f>
        <v>0.25</v>
      </c>
      <c r="BP245" s="63">
        <f t="shared" si="221"/>
        <v>3.1E-2</v>
      </c>
      <c r="BQ245" s="63">
        <f t="shared" si="221"/>
        <v>2.5999999999999999E-2</v>
      </c>
      <c r="BR245" s="63">
        <f t="shared" si="221"/>
        <v>0.47</v>
      </c>
      <c r="BS245" s="63">
        <f t="shared" si="221"/>
        <v>1.718</v>
      </c>
      <c r="BT245" s="70">
        <f>SUM(BT239:BT244)</f>
        <v>2.4950000000000001</v>
      </c>
    </row>
    <row r="247" spans="1:72" s="267" customFormat="1" ht="13.5" customHeight="1">
      <c r="A247" s="209"/>
      <c r="B247" s="209" t="s">
        <v>553</v>
      </c>
      <c r="C247" s="276" t="s">
        <v>208</v>
      </c>
      <c r="D247" s="209"/>
      <c r="E247" s="209"/>
      <c r="F247" s="275">
        <f>SUMIF(J237:BT237, "&lt;&gt;Total", J247:BT247)</f>
        <v>3.1624335730362052</v>
      </c>
      <c r="G247" s="209"/>
      <c r="H247" s="209"/>
      <c r="I247" s="209"/>
      <c r="J247" s="274">
        <f t="shared" ref="J247:AO247" si="222">IF(J$1&lt;"2020-21",SUMIF($F$239:$F$244,"=Yes",J$239:J$244), (SUMIF($F$239:$F$244,"=No",J$239:J$244)*(-1)))</f>
        <v>0</v>
      </c>
      <c r="K247" s="274">
        <f t="shared" si="222"/>
        <v>0</v>
      </c>
      <c r="L247" s="274">
        <f t="shared" si="222"/>
        <v>0</v>
      </c>
      <c r="M247" s="274">
        <f t="shared" si="222"/>
        <v>0</v>
      </c>
      <c r="N247" s="274">
        <f t="shared" si="222"/>
        <v>0</v>
      </c>
      <c r="O247" s="274">
        <f t="shared" si="222"/>
        <v>0</v>
      </c>
      <c r="P247" s="274">
        <f t="shared" si="222"/>
        <v>0</v>
      </c>
      <c r="Q247" s="274">
        <f t="shared" si="222"/>
        <v>0</v>
      </c>
      <c r="R247" s="274">
        <f t="shared" si="222"/>
        <v>0</v>
      </c>
      <c r="S247" s="274">
        <f t="shared" si="222"/>
        <v>0</v>
      </c>
      <c r="T247" s="274">
        <f t="shared" si="222"/>
        <v>0</v>
      </c>
      <c r="U247" s="274">
        <f t="shared" si="222"/>
        <v>0</v>
      </c>
      <c r="V247" s="274">
        <f t="shared" si="222"/>
        <v>0</v>
      </c>
      <c r="W247" s="274">
        <f t="shared" si="222"/>
        <v>0</v>
      </c>
      <c r="X247" s="274">
        <f t="shared" si="222"/>
        <v>0</v>
      </c>
      <c r="Y247" s="274">
        <f t="shared" si="222"/>
        <v>0</v>
      </c>
      <c r="Z247" s="274">
        <f t="shared" si="222"/>
        <v>0</v>
      </c>
      <c r="AA247" s="274">
        <f t="shared" si="222"/>
        <v>0</v>
      </c>
      <c r="AB247" s="274">
        <f t="shared" si="222"/>
        <v>0</v>
      </c>
      <c r="AC247" s="274">
        <f t="shared" si="222"/>
        <v>0</v>
      </c>
      <c r="AD247" s="274">
        <f t="shared" si="222"/>
        <v>0</v>
      </c>
      <c r="AE247" s="274">
        <f t="shared" si="222"/>
        <v>0</v>
      </c>
      <c r="AF247" s="274">
        <f t="shared" si="222"/>
        <v>0</v>
      </c>
      <c r="AG247" s="274">
        <f t="shared" si="222"/>
        <v>0</v>
      </c>
      <c r="AH247" s="274">
        <f t="shared" si="222"/>
        <v>0</v>
      </c>
      <c r="AI247" s="274">
        <f t="shared" si="222"/>
        <v>0</v>
      </c>
      <c r="AJ247" s="274">
        <f t="shared" si="222"/>
        <v>0</v>
      </c>
      <c r="AK247" s="274">
        <f t="shared" si="222"/>
        <v>0</v>
      </c>
      <c r="AL247" s="274">
        <f t="shared" si="222"/>
        <v>0</v>
      </c>
      <c r="AM247" s="274">
        <f t="shared" si="222"/>
        <v>0</v>
      </c>
      <c r="AN247" s="274">
        <f t="shared" si="222"/>
        <v>0</v>
      </c>
      <c r="AO247" s="274">
        <f t="shared" si="222"/>
        <v>0</v>
      </c>
      <c r="AP247" s="274">
        <f t="shared" ref="AP247:BT247" si="223">IF(AP$1&lt;"2020-21",SUMIF($F$239:$F$244,"=Yes",AP$239:AP$244), (SUMIF($F$239:$F$244,"=No",AP$239:AP$244)*(-1)))</f>
        <v>0</v>
      </c>
      <c r="AQ247" s="274">
        <f t="shared" si="223"/>
        <v>0</v>
      </c>
      <c r="AR247" s="274">
        <f t="shared" si="223"/>
        <v>0</v>
      </c>
      <c r="AS247" s="274">
        <f t="shared" si="223"/>
        <v>0</v>
      </c>
      <c r="AT247" s="274">
        <f t="shared" si="223"/>
        <v>0</v>
      </c>
      <c r="AU247" s="274">
        <f t="shared" si="223"/>
        <v>1E-3</v>
      </c>
      <c r="AV247" s="274">
        <f t="shared" si="223"/>
        <v>7.4999999999999997E-2</v>
      </c>
      <c r="AW247" s="274">
        <f t="shared" si="223"/>
        <v>4.0000000000000001E-3</v>
      </c>
      <c r="AX247" s="274">
        <f t="shared" si="223"/>
        <v>3.0000000000000001E-3</v>
      </c>
      <c r="AY247" s="274">
        <f t="shared" si="223"/>
        <v>0.14000000000000001</v>
      </c>
      <c r="AZ247" s="274">
        <f t="shared" si="223"/>
        <v>1.532</v>
      </c>
      <c r="BA247" s="274">
        <f t="shared" si="223"/>
        <v>1.7550000000000001</v>
      </c>
      <c r="BB247" s="274">
        <f t="shared" si="223"/>
        <v>0</v>
      </c>
      <c r="BC247" s="274">
        <f t="shared" si="223"/>
        <v>0.15231517012447066</v>
      </c>
      <c r="BD247" s="274">
        <f t="shared" si="223"/>
        <v>6.4195632454515927E-3</v>
      </c>
      <c r="BE247" s="274">
        <f t="shared" si="223"/>
        <v>7.0816559467766346E-3</v>
      </c>
      <c r="BF247" s="274">
        <f t="shared" si="223"/>
        <v>0.22661968504101745</v>
      </c>
      <c r="BG247" s="274">
        <f t="shared" si="223"/>
        <v>1.0149974986784889</v>
      </c>
      <c r="BH247" s="274">
        <f t="shared" si="223"/>
        <v>1.4074335730362053</v>
      </c>
      <c r="BI247" s="274">
        <f t="shared" si="223"/>
        <v>0</v>
      </c>
      <c r="BJ247" s="274">
        <f t="shared" si="223"/>
        <v>0</v>
      </c>
      <c r="BK247" s="274">
        <f t="shared" si="223"/>
        <v>0</v>
      </c>
      <c r="BL247" s="274">
        <f t="shared" si="223"/>
        <v>0</v>
      </c>
      <c r="BM247" s="274">
        <f t="shared" si="223"/>
        <v>0</v>
      </c>
      <c r="BN247" s="274">
        <f t="shared" si="223"/>
        <v>0</v>
      </c>
      <c r="BO247" s="274">
        <f t="shared" si="223"/>
        <v>0</v>
      </c>
      <c r="BP247" s="274">
        <f t="shared" si="223"/>
        <v>0</v>
      </c>
      <c r="BQ247" s="274">
        <f t="shared" si="223"/>
        <v>0</v>
      </c>
      <c r="BR247" s="274">
        <f t="shared" si="223"/>
        <v>0</v>
      </c>
      <c r="BS247" s="274">
        <f t="shared" si="223"/>
        <v>0</v>
      </c>
      <c r="BT247" s="274">
        <f t="shared" si="223"/>
        <v>0</v>
      </c>
    </row>
    <row r="248" spans="1:72" s="267" customFormat="1" ht="13.5" customHeight="1">
      <c r="J248" s="268"/>
      <c r="K248" s="268"/>
      <c r="L248" s="268"/>
      <c r="M248" s="268"/>
      <c r="N248" s="268"/>
      <c r="O248" s="268"/>
      <c r="P248" s="268"/>
      <c r="Q248" s="268"/>
      <c r="R248" s="268"/>
      <c r="S248" s="268"/>
      <c r="T248" s="268"/>
      <c r="U248" s="268"/>
      <c r="V248" s="268"/>
      <c r="W248" s="268"/>
      <c r="X248" s="268"/>
      <c r="Y248" s="268"/>
      <c r="Z248" s="268"/>
      <c r="AA248" s="268"/>
      <c r="AB248" s="268"/>
      <c r="AC248" s="268"/>
      <c r="AD248" s="268"/>
      <c r="AE248" s="268"/>
      <c r="AF248" s="268"/>
      <c r="AG248" s="268"/>
      <c r="AH248" s="268"/>
      <c r="AI248" s="268"/>
      <c r="AJ248" s="268"/>
      <c r="AK248" s="268"/>
      <c r="AL248" s="268"/>
      <c r="AM248" s="268"/>
      <c r="AN248" s="268"/>
      <c r="AO248" s="268"/>
      <c r="AP248" s="268"/>
      <c r="AQ248" s="268"/>
      <c r="AR248" s="268"/>
      <c r="AS248" s="268"/>
      <c r="AT248" s="268"/>
      <c r="AU248" s="268"/>
      <c r="AV248" s="268"/>
      <c r="AW248" s="268"/>
      <c r="AX248" s="268"/>
      <c r="AY248" s="268"/>
      <c r="AZ248" s="268"/>
      <c r="BA248" s="268"/>
      <c r="BB248" s="268"/>
      <c r="BC248" s="268"/>
      <c r="BD248" s="268"/>
      <c r="BE248" s="268"/>
      <c r="BF248" s="268"/>
      <c r="BG248" s="268"/>
      <c r="BH248" s="268"/>
      <c r="BI248" s="268"/>
      <c r="BJ248" s="268"/>
      <c r="BK248" s="268"/>
      <c r="BL248" s="268"/>
      <c r="BM248" s="268"/>
      <c r="BN248" s="268"/>
      <c r="BO248" s="268"/>
      <c r="BP248" s="268"/>
      <c r="BQ248" s="268"/>
      <c r="BR248" s="268"/>
      <c r="BS248" s="268"/>
      <c r="BT248" s="268"/>
    </row>
    <row r="249" spans="1:72" ht="13.9">
      <c r="A249" s="33" t="s">
        <v>472</v>
      </c>
      <c r="B249" s="167" t="s">
        <v>484</v>
      </c>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row>
    <row r="250" spans="1:72">
      <c r="A250" s="47"/>
      <c r="B250" s="47"/>
      <c r="C250" s="47"/>
      <c r="D250" s="47"/>
      <c r="E250" s="47"/>
      <c r="F250" s="47"/>
      <c r="G250" s="47"/>
      <c r="H250" s="47"/>
      <c r="I250" s="47"/>
      <c r="J250" s="299" t="s">
        <v>1</v>
      </c>
      <c r="K250" s="299"/>
      <c r="L250" s="299"/>
      <c r="M250" s="299"/>
      <c r="N250" s="299"/>
      <c r="O250" s="299" t="s">
        <v>2</v>
      </c>
      <c r="P250" s="299"/>
      <c r="Q250" s="299"/>
      <c r="R250" s="299"/>
      <c r="S250" s="299"/>
      <c r="T250" s="299" t="s">
        <v>3</v>
      </c>
      <c r="U250" s="299"/>
      <c r="V250" s="299"/>
      <c r="W250" s="299"/>
      <c r="X250" s="299"/>
      <c r="Y250" s="299" t="s">
        <v>4</v>
      </c>
      <c r="Z250" s="299"/>
      <c r="AA250" s="299"/>
      <c r="AB250" s="299"/>
      <c r="AC250" s="299"/>
      <c r="AD250" s="299" t="s">
        <v>5</v>
      </c>
      <c r="AE250" s="299"/>
      <c r="AF250" s="299"/>
      <c r="AG250" s="299"/>
      <c r="AH250" s="299"/>
      <c r="AI250" s="299" t="s">
        <v>6</v>
      </c>
      <c r="AJ250" s="299"/>
      <c r="AK250" s="299"/>
      <c r="AL250" s="299"/>
      <c r="AM250" s="299"/>
      <c r="AN250" s="291" t="s">
        <v>7</v>
      </c>
      <c r="AO250" s="291"/>
      <c r="AP250" s="291"/>
      <c r="AQ250" s="291"/>
      <c r="AR250" s="291"/>
      <c r="AS250" s="291"/>
      <c r="AT250" s="291"/>
      <c r="AU250" s="291" t="s">
        <v>8</v>
      </c>
      <c r="AV250" s="291"/>
      <c r="AW250" s="291"/>
      <c r="AX250" s="291"/>
      <c r="AY250" s="291"/>
      <c r="AZ250" s="291"/>
      <c r="BA250" s="291"/>
      <c r="BB250" s="291" t="s">
        <v>9</v>
      </c>
      <c r="BC250" s="291"/>
      <c r="BD250" s="291"/>
      <c r="BE250" s="291"/>
      <c r="BF250" s="291"/>
      <c r="BG250" s="291"/>
      <c r="BH250" s="291"/>
      <c r="BI250" s="291" t="s">
        <v>10</v>
      </c>
      <c r="BJ250" s="291"/>
      <c r="BK250" s="291"/>
      <c r="BL250" s="291"/>
      <c r="BM250" s="291"/>
      <c r="BN250" s="291"/>
      <c r="BO250" s="291" t="s">
        <v>581</v>
      </c>
      <c r="BP250" s="291"/>
      <c r="BQ250" s="291"/>
      <c r="BR250" s="291"/>
      <c r="BS250" s="291"/>
      <c r="BT250" s="291"/>
    </row>
    <row r="251" spans="1:72" ht="14.75" customHeight="1">
      <c r="A251" s="47"/>
      <c r="B251" s="47"/>
      <c r="C251" s="47"/>
      <c r="D251" s="47"/>
      <c r="E251" s="47"/>
      <c r="F251" s="47"/>
      <c r="G251" s="47"/>
      <c r="H251" s="47"/>
      <c r="I251" s="47"/>
      <c r="J251" s="49"/>
      <c r="K251" s="50"/>
      <c r="L251" s="50"/>
      <c r="M251" s="50"/>
      <c r="N251" s="50"/>
      <c r="O251" s="51"/>
      <c r="P251" s="50"/>
      <c r="Q251" s="50"/>
      <c r="R251" s="50"/>
      <c r="S251" s="50"/>
      <c r="T251" s="51"/>
      <c r="U251" s="50"/>
      <c r="V251" s="50"/>
      <c r="W251" s="50"/>
      <c r="X251" s="50"/>
      <c r="Y251" s="51"/>
      <c r="Z251" s="50"/>
      <c r="AA251" s="50"/>
      <c r="AB251" s="50"/>
      <c r="AC251" s="50"/>
      <c r="AD251" s="51"/>
      <c r="AE251" s="50"/>
      <c r="AF251" s="50"/>
      <c r="AG251" s="50"/>
      <c r="AH251" s="50"/>
      <c r="AI251" s="51"/>
      <c r="AJ251" s="50"/>
      <c r="AK251" s="50"/>
      <c r="AL251" s="50"/>
      <c r="AM251" s="52"/>
      <c r="AN251" s="297" t="s">
        <v>11</v>
      </c>
      <c r="AO251" s="298"/>
      <c r="AP251" s="292" t="s">
        <v>12</v>
      </c>
      <c r="AQ251" s="292"/>
      <c r="AR251" s="292"/>
      <c r="AS251" s="292"/>
      <c r="AT251" s="247" t="s">
        <v>13</v>
      </c>
      <c r="AU251" s="292" t="s">
        <v>11</v>
      </c>
      <c r="AV251" s="292"/>
      <c r="AW251" s="292" t="s">
        <v>12</v>
      </c>
      <c r="AX251" s="292"/>
      <c r="AY251" s="292"/>
      <c r="AZ251" s="292"/>
      <c r="BA251" s="247" t="s">
        <v>13</v>
      </c>
      <c r="BB251" s="292" t="s">
        <v>11</v>
      </c>
      <c r="BC251" s="292"/>
      <c r="BD251" s="292" t="s">
        <v>12</v>
      </c>
      <c r="BE251" s="292"/>
      <c r="BF251" s="292"/>
      <c r="BG251" s="292"/>
      <c r="BH251" s="247" t="s">
        <v>13</v>
      </c>
      <c r="BI251" s="244" t="s">
        <v>11</v>
      </c>
      <c r="BJ251" s="292" t="s">
        <v>12</v>
      </c>
      <c r="BK251" s="292"/>
      <c r="BL251" s="292"/>
      <c r="BM251" s="293"/>
      <c r="BN251" s="247" t="s">
        <v>13</v>
      </c>
      <c r="BO251" s="285" t="s">
        <v>11</v>
      </c>
      <c r="BP251" s="292" t="s">
        <v>12</v>
      </c>
      <c r="BQ251" s="292"/>
      <c r="BR251" s="292"/>
      <c r="BS251" s="293"/>
      <c r="BT251" s="247" t="s">
        <v>13</v>
      </c>
    </row>
    <row r="252" spans="1:72" ht="48" customHeight="1">
      <c r="A252" s="45" t="s">
        <v>14</v>
      </c>
      <c r="B252" s="66" t="s">
        <v>15</v>
      </c>
      <c r="C252" s="179" t="s">
        <v>547</v>
      </c>
      <c r="D252" s="179" t="s">
        <v>548</v>
      </c>
      <c r="E252" s="186" t="s">
        <v>241</v>
      </c>
      <c r="F252" s="187" t="s">
        <v>258</v>
      </c>
      <c r="G252" s="231" t="s">
        <v>497</v>
      </c>
      <c r="H252" s="45" t="s">
        <v>16</v>
      </c>
      <c r="I252" s="45" t="s">
        <v>17</v>
      </c>
      <c r="J252" s="246" t="s">
        <v>11</v>
      </c>
      <c r="K252" s="246" t="s">
        <v>18</v>
      </c>
      <c r="L252" s="246" t="s">
        <v>19</v>
      </c>
      <c r="M252" s="246" t="s">
        <v>20</v>
      </c>
      <c r="N252" s="246" t="s">
        <v>13</v>
      </c>
      <c r="O252" s="246" t="s">
        <v>11</v>
      </c>
      <c r="P252" s="246" t="s">
        <v>18</v>
      </c>
      <c r="Q252" s="246" t="s">
        <v>19</v>
      </c>
      <c r="R252" s="246" t="s">
        <v>20</v>
      </c>
      <c r="S252" s="246" t="s">
        <v>13</v>
      </c>
      <c r="T252" s="246" t="s">
        <v>11</v>
      </c>
      <c r="U252" s="246" t="s">
        <v>18</v>
      </c>
      <c r="V252" s="246" t="s">
        <v>19</v>
      </c>
      <c r="W252" s="246" t="s">
        <v>20</v>
      </c>
      <c r="X252" s="246" t="s">
        <v>13</v>
      </c>
      <c r="Y252" s="246" t="s">
        <v>11</v>
      </c>
      <c r="Z252" s="246" t="s">
        <v>18</v>
      </c>
      <c r="AA252" s="246" t="s">
        <v>19</v>
      </c>
      <c r="AB252" s="246" t="s">
        <v>20</v>
      </c>
      <c r="AC252" s="246" t="s">
        <v>13</v>
      </c>
      <c r="AD252" s="246" t="s">
        <v>11</v>
      </c>
      <c r="AE252" s="246" t="s">
        <v>18</v>
      </c>
      <c r="AF252" s="246" t="s">
        <v>19</v>
      </c>
      <c r="AG252" s="246" t="s">
        <v>20</v>
      </c>
      <c r="AH252" s="246" t="s">
        <v>13</v>
      </c>
      <c r="AI252" s="246" t="s">
        <v>11</v>
      </c>
      <c r="AJ252" s="246" t="s">
        <v>18</v>
      </c>
      <c r="AK252" s="246" t="s">
        <v>19</v>
      </c>
      <c r="AL252" s="246" t="s">
        <v>20</v>
      </c>
      <c r="AM252" s="246" t="s">
        <v>13</v>
      </c>
      <c r="AN252" s="246" t="s">
        <v>21</v>
      </c>
      <c r="AO252" s="246" t="s">
        <v>22</v>
      </c>
      <c r="AP252" s="246" t="s">
        <v>23</v>
      </c>
      <c r="AQ252" s="246" t="s">
        <v>24</v>
      </c>
      <c r="AR252" s="246" t="s">
        <v>19</v>
      </c>
      <c r="AS252" s="246" t="s">
        <v>20</v>
      </c>
      <c r="AT252" s="247" t="s">
        <v>13</v>
      </c>
      <c r="AU252" s="246" t="s">
        <v>21</v>
      </c>
      <c r="AV252" s="246" t="s">
        <v>22</v>
      </c>
      <c r="AW252" s="246" t="s">
        <v>23</v>
      </c>
      <c r="AX252" s="246" t="s">
        <v>24</v>
      </c>
      <c r="AY252" s="246" t="s">
        <v>19</v>
      </c>
      <c r="AZ252" s="246" t="s">
        <v>20</v>
      </c>
      <c r="BA252" s="247" t="s">
        <v>13</v>
      </c>
      <c r="BB252" s="246" t="s">
        <v>21</v>
      </c>
      <c r="BC252" s="246" t="s">
        <v>22</v>
      </c>
      <c r="BD252" s="246" t="s">
        <v>23</v>
      </c>
      <c r="BE252" s="246" t="s">
        <v>24</v>
      </c>
      <c r="BF252" s="246" t="s">
        <v>19</v>
      </c>
      <c r="BG252" s="246" t="s">
        <v>20</v>
      </c>
      <c r="BH252" s="247" t="s">
        <v>13</v>
      </c>
      <c r="BI252" s="246" t="s">
        <v>22</v>
      </c>
      <c r="BJ252" s="246" t="s">
        <v>23</v>
      </c>
      <c r="BK252" s="246" t="s">
        <v>24</v>
      </c>
      <c r="BL252" s="246" t="s">
        <v>19</v>
      </c>
      <c r="BM252" s="245" t="s">
        <v>20</v>
      </c>
      <c r="BN252" s="247" t="s">
        <v>13</v>
      </c>
      <c r="BO252" s="286" t="s">
        <v>22</v>
      </c>
      <c r="BP252" s="286" t="s">
        <v>23</v>
      </c>
      <c r="BQ252" s="286" t="s">
        <v>24</v>
      </c>
      <c r="BR252" s="286" t="s">
        <v>19</v>
      </c>
      <c r="BS252" s="287" t="s">
        <v>20</v>
      </c>
      <c r="BT252" s="247" t="s">
        <v>13</v>
      </c>
    </row>
    <row r="253" spans="1:72">
      <c r="A253" s="109" t="s">
        <v>25</v>
      </c>
      <c r="B253" s="110" t="s">
        <v>26</v>
      </c>
      <c r="C253" s="178"/>
      <c r="D253" s="178"/>
      <c r="E253" s="111"/>
      <c r="F253" s="111"/>
      <c r="G253" s="111"/>
      <c r="H253" s="111"/>
      <c r="I253" s="111"/>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03"/>
      <c r="AO253" s="103"/>
      <c r="AP253" s="103"/>
      <c r="AQ253" s="103"/>
      <c r="AR253" s="103"/>
      <c r="AS253" s="103"/>
      <c r="AT253" s="113"/>
      <c r="AU253" s="113"/>
      <c r="AV253" s="113"/>
      <c r="AW253" s="113"/>
      <c r="AX253" s="113"/>
      <c r="AY253" s="113"/>
      <c r="AZ253" s="113"/>
      <c r="BA253" s="113"/>
      <c r="BB253" s="113"/>
      <c r="BC253" s="113"/>
      <c r="BD253" s="113"/>
      <c r="BE253" s="113"/>
      <c r="BF253" s="113"/>
      <c r="BG253" s="113"/>
      <c r="BH253" s="113"/>
      <c r="BI253" s="113"/>
      <c r="BJ253" s="113"/>
      <c r="BK253" s="113"/>
      <c r="BL253" s="113"/>
      <c r="BM253" s="113"/>
      <c r="BN253" s="114"/>
      <c r="BO253" s="113"/>
      <c r="BP253" s="113"/>
      <c r="BQ253" s="113"/>
      <c r="BR253" s="113"/>
      <c r="BS253" s="113"/>
      <c r="BT253" s="114"/>
    </row>
    <row r="254" spans="1:72">
      <c r="A254" s="60">
        <v>25</v>
      </c>
      <c r="B254" s="37" t="s">
        <v>153</v>
      </c>
      <c r="C254" s="37" t="s">
        <v>313</v>
      </c>
      <c r="D254" s="37" t="s">
        <v>278</v>
      </c>
      <c r="E254" s="185">
        <f>N254+S254+X254+AC254+AH254+AM254+AT254+BA254+BH254+BN254+BT254</f>
        <v>-0.29199999999999998</v>
      </c>
      <c r="F254" s="259" t="s">
        <v>260</v>
      </c>
      <c r="G254" s="232" t="s">
        <v>522</v>
      </c>
      <c r="H254" s="60" t="s">
        <v>28</v>
      </c>
      <c r="I254" s="60">
        <v>3</v>
      </c>
      <c r="J254" s="37"/>
      <c r="K254" s="37"/>
      <c r="L254" s="37"/>
      <c r="M254" s="37"/>
      <c r="N254" s="38">
        <f t="shared" ref="N254" si="224">SUM(J254:M254)</f>
        <v>0</v>
      </c>
      <c r="O254" s="37"/>
      <c r="P254" s="37"/>
      <c r="Q254" s="37"/>
      <c r="R254" s="37"/>
      <c r="S254" s="38">
        <f t="shared" ref="S254" si="225">SUM(O254:R254)</f>
        <v>0</v>
      </c>
      <c r="T254" s="37"/>
      <c r="U254" s="37"/>
      <c r="V254" s="37"/>
      <c r="W254" s="37"/>
      <c r="X254" s="38">
        <f t="shared" ref="X254" si="226">SUM(T254:W254)</f>
        <v>0</v>
      </c>
      <c r="Y254" s="37"/>
      <c r="Z254" s="37"/>
      <c r="AA254" s="37"/>
      <c r="AB254" s="37"/>
      <c r="AC254" s="38">
        <f t="shared" ref="AC254" si="227">SUM(Y254:AB254)</f>
        <v>0</v>
      </c>
      <c r="AD254" s="37">
        <v>-0.29199999999999998</v>
      </c>
      <c r="AE254" s="37"/>
      <c r="AF254" s="37"/>
      <c r="AG254" s="37"/>
      <c r="AH254" s="38">
        <f t="shared" ref="AH254" si="228">SUM(AD254:AG254)</f>
        <v>-0.29199999999999998</v>
      </c>
      <c r="AI254" s="37"/>
      <c r="AJ254" s="37"/>
      <c r="AK254" s="37"/>
      <c r="AL254" s="37"/>
      <c r="AM254" s="38">
        <f t="shared" ref="AM254" si="229">SUM(AI254:AL254)</f>
        <v>0</v>
      </c>
      <c r="AN254" s="39"/>
      <c r="AO254" s="39"/>
      <c r="AP254" s="39"/>
      <c r="AQ254" s="39"/>
      <c r="AR254" s="39"/>
      <c r="AS254" s="39"/>
      <c r="AT254" s="40"/>
      <c r="AU254" s="39"/>
      <c r="AV254" s="39"/>
      <c r="AW254" s="39"/>
      <c r="AX254" s="39"/>
      <c r="AY254" s="39"/>
      <c r="AZ254" s="39"/>
      <c r="BA254" s="40"/>
      <c r="BB254" s="39"/>
      <c r="BC254" s="39"/>
      <c r="BD254" s="39"/>
      <c r="BE254" s="39"/>
      <c r="BF254" s="39"/>
      <c r="BG254" s="39"/>
      <c r="BH254" s="40"/>
      <c r="BI254" s="39"/>
      <c r="BJ254" s="39"/>
      <c r="BK254" s="39"/>
      <c r="BL254" s="39"/>
      <c r="BM254" s="39"/>
      <c r="BN254" s="169"/>
      <c r="BO254" s="39"/>
      <c r="BP254" s="39"/>
      <c r="BQ254" s="39"/>
      <c r="BR254" s="39"/>
      <c r="BS254" s="39"/>
      <c r="BT254" s="169"/>
    </row>
    <row r="255" spans="1:72">
      <c r="A255" s="60"/>
      <c r="B255" s="65" t="s">
        <v>40</v>
      </c>
      <c r="C255" s="65"/>
      <c r="D255" s="65"/>
      <c r="E255" s="65"/>
      <c r="F255" s="185">
        <f>SUMIF(F254, "=Yes", E254)</f>
        <v>0</v>
      </c>
      <c r="G255" s="60"/>
      <c r="H255" s="60" t="s">
        <v>28</v>
      </c>
      <c r="I255" s="60">
        <v>3</v>
      </c>
      <c r="J255" s="63">
        <f>SUM(J250:J254)</f>
        <v>0</v>
      </c>
      <c r="K255" s="63">
        <f t="shared" ref="K255:AH255" si="230">SUM(K250:K254)</f>
        <v>0</v>
      </c>
      <c r="L255" s="63">
        <f t="shared" si="230"/>
        <v>0</v>
      </c>
      <c r="M255" s="63">
        <f t="shared" si="230"/>
        <v>0</v>
      </c>
      <c r="N255" s="63">
        <f t="shared" si="230"/>
        <v>0</v>
      </c>
      <c r="O255" s="63">
        <f t="shared" si="230"/>
        <v>0</v>
      </c>
      <c r="P255" s="63">
        <f t="shared" si="230"/>
        <v>0</v>
      </c>
      <c r="Q255" s="63">
        <f t="shared" si="230"/>
        <v>0</v>
      </c>
      <c r="R255" s="63">
        <f t="shared" si="230"/>
        <v>0</v>
      </c>
      <c r="S255" s="63">
        <f t="shared" si="230"/>
        <v>0</v>
      </c>
      <c r="T255" s="63">
        <f t="shared" si="230"/>
        <v>0</v>
      </c>
      <c r="U255" s="63">
        <f t="shared" si="230"/>
        <v>0</v>
      </c>
      <c r="V255" s="63">
        <f t="shared" si="230"/>
        <v>0</v>
      </c>
      <c r="W255" s="63">
        <f t="shared" si="230"/>
        <v>0</v>
      </c>
      <c r="X255" s="63">
        <f t="shared" si="230"/>
        <v>0</v>
      </c>
      <c r="Y255" s="63">
        <f t="shared" si="230"/>
        <v>0</v>
      </c>
      <c r="Z255" s="63">
        <f t="shared" si="230"/>
        <v>0</v>
      </c>
      <c r="AA255" s="63">
        <f t="shared" si="230"/>
        <v>0</v>
      </c>
      <c r="AB255" s="63">
        <f t="shared" si="230"/>
        <v>0</v>
      </c>
      <c r="AC255" s="63">
        <f t="shared" si="230"/>
        <v>0</v>
      </c>
      <c r="AD255" s="63">
        <f t="shared" si="230"/>
        <v>-0.29199999999999998</v>
      </c>
      <c r="AE255" s="63">
        <f t="shared" si="230"/>
        <v>0</v>
      </c>
      <c r="AF255" s="63">
        <f t="shared" si="230"/>
        <v>0</v>
      </c>
      <c r="AG255" s="63">
        <f t="shared" si="230"/>
        <v>0</v>
      </c>
      <c r="AH255" s="63">
        <f t="shared" si="230"/>
        <v>-0.29199999999999998</v>
      </c>
      <c r="AI255" s="63">
        <f>SUM(AI254)</f>
        <v>0</v>
      </c>
      <c r="AJ255" s="63">
        <f t="shared" ref="AJ255:AM255" si="231">SUM(AJ254)</f>
        <v>0</v>
      </c>
      <c r="AK255" s="63">
        <f t="shared" si="231"/>
        <v>0</v>
      </c>
      <c r="AL255" s="63">
        <f t="shared" si="231"/>
        <v>0</v>
      </c>
      <c r="AM255" s="63">
        <f t="shared" si="231"/>
        <v>0</v>
      </c>
      <c r="AN255" s="210"/>
      <c r="AO255" s="210"/>
      <c r="AP255" s="210"/>
      <c r="AQ255" s="210"/>
      <c r="AR255" s="210"/>
      <c r="AS255" s="210"/>
      <c r="AT255" s="210"/>
      <c r="AU255" s="210"/>
      <c r="AV255" s="210"/>
      <c r="AW255" s="210"/>
      <c r="AX255" s="210"/>
      <c r="AY255" s="210"/>
      <c r="AZ255" s="210"/>
      <c r="BA255" s="210"/>
      <c r="BB255" s="210"/>
      <c r="BC255" s="210"/>
      <c r="BD255" s="210"/>
      <c r="BE255" s="210"/>
      <c r="BF255" s="210"/>
      <c r="BG255" s="210"/>
      <c r="BH255" s="210"/>
      <c r="BI255" s="210"/>
      <c r="BJ255" s="210"/>
      <c r="BK255" s="210"/>
      <c r="BL255" s="210"/>
      <c r="BM255" s="210"/>
      <c r="BN255" s="211"/>
      <c r="BO255" s="210"/>
      <c r="BP255" s="210"/>
      <c r="BQ255" s="210"/>
      <c r="BR255" s="210"/>
      <c r="BS255" s="210"/>
      <c r="BT255" s="211"/>
    </row>
    <row r="257" spans="1:72" s="267" customFormat="1" ht="13.5" customHeight="1">
      <c r="A257" s="209"/>
      <c r="B257" s="209" t="s">
        <v>553</v>
      </c>
      <c r="C257" s="276" t="s">
        <v>208</v>
      </c>
      <c r="D257" s="209"/>
      <c r="E257" s="209"/>
      <c r="F257" s="275">
        <f>SUMIF(J252:BT252, "&lt;&gt;Total", J257:BT257)</f>
        <v>0</v>
      </c>
      <c r="G257" s="209"/>
      <c r="H257" s="209"/>
      <c r="I257" s="209"/>
      <c r="J257" s="274">
        <f t="shared" ref="J257:AO257" si="232">IF(J$1&lt;"2020-21",SUMIF($F$254,"=Yes",J$254), (SUMIF($F$254,"=No",J$254)*(-1)))</f>
        <v>0</v>
      </c>
      <c r="K257" s="274">
        <f t="shared" si="232"/>
        <v>0</v>
      </c>
      <c r="L257" s="274">
        <f t="shared" si="232"/>
        <v>0</v>
      </c>
      <c r="M257" s="274">
        <f t="shared" si="232"/>
        <v>0</v>
      </c>
      <c r="N257" s="274">
        <f t="shared" si="232"/>
        <v>0</v>
      </c>
      <c r="O257" s="274">
        <f t="shared" si="232"/>
        <v>0</v>
      </c>
      <c r="P257" s="274">
        <f t="shared" si="232"/>
        <v>0</v>
      </c>
      <c r="Q257" s="274">
        <f t="shared" si="232"/>
        <v>0</v>
      </c>
      <c r="R257" s="274">
        <f t="shared" si="232"/>
        <v>0</v>
      </c>
      <c r="S257" s="274">
        <f t="shared" si="232"/>
        <v>0</v>
      </c>
      <c r="T257" s="274">
        <f t="shared" si="232"/>
        <v>0</v>
      </c>
      <c r="U257" s="274">
        <f t="shared" si="232"/>
        <v>0</v>
      </c>
      <c r="V257" s="274">
        <f t="shared" si="232"/>
        <v>0</v>
      </c>
      <c r="W257" s="274">
        <f t="shared" si="232"/>
        <v>0</v>
      </c>
      <c r="X257" s="274">
        <f t="shared" si="232"/>
        <v>0</v>
      </c>
      <c r="Y257" s="274">
        <f t="shared" si="232"/>
        <v>0</v>
      </c>
      <c r="Z257" s="274">
        <f t="shared" si="232"/>
        <v>0</v>
      </c>
      <c r="AA257" s="274">
        <f t="shared" si="232"/>
        <v>0</v>
      </c>
      <c r="AB257" s="274">
        <f t="shared" si="232"/>
        <v>0</v>
      </c>
      <c r="AC257" s="274">
        <f t="shared" si="232"/>
        <v>0</v>
      </c>
      <c r="AD257" s="274">
        <f t="shared" si="232"/>
        <v>0</v>
      </c>
      <c r="AE257" s="274">
        <f t="shared" si="232"/>
        <v>0</v>
      </c>
      <c r="AF257" s="274">
        <f t="shared" si="232"/>
        <v>0</v>
      </c>
      <c r="AG257" s="274">
        <f t="shared" si="232"/>
        <v>0</v>
      </c>
      <c r="AH257" s="274">
        <f t="shared" si="232"/>
        <v>0</v>
      </c>
      <c r="AI257" s="274">
        <f t="shared" si="232"/>
        <v>0</v>
      </c>
      <c r="AJ257" s="274">
        <f t="shared" si="232"/>
        <v>0</v>
      </c>
      <c r="AK257" s="274">
        <f t="shared" si="232"/>
        <v>0</v>
      </c>
      <c r="AL257" s="274">
        <f t="shared" si="232"/>
        <v>0</v>
      </c>
      <c r="AM257" s="274">
        <f t="shared" si="232"/>
        <v>0</v>
      </c>
      <c r="AN257" s="274">
        <f t="shared" si="232"/>
        <v>0</v>
      </c>
      <c r="AO257" s="274">
        <f t="shared" si="232"/>
        <v>0</v>
      </c>
      <c r="AP257" s="274">
        <f t="shared" ref="AP257:BT257" si="233">IF(AP$1&lt;"2020-21",SUMIF($F$254,"=Yes",AP$254), (SUMIF($F$254,"=No",AP$254)*(-1)))</f>
        <v>0</v>
      </c>
      <c r="AQ257" s="274">
        <f t="shared" si="233"/>
        <v>0</v>
      </c>
      <c r="AR257" s="274">
        <f t="shared" si="233"/>
        <v>0</v>
      </c>
      <c r="AS257" s="274">
        <f t="shared" si="233"/>
        <v>0</v>
      </c>
      <c r="AT257" s="274">
        <f t="shared" si="233"/>
        <v>0</v>
      </c>
      <c r="AU257" s="274">
        <f t="shared" si="233"/>
        <v>0</v>
      </c>
      <c r="AV257" s="274">
        <f t="shared" si="233"/>
        <v>0</v>
      </c>
      <c r="AW257" s="274">
        <f t="shared" si="233"/>
        <v>0</v>
      </c>
      <c r="AX257" s="274">
        <f t="shared" si="233"/>
        <v>0</v>
      </c>
      <c r="AY257" s="274">
        <f t="shared" si="233"/>
        <v>0</v>
      </c>
      <c r="AZ257" s="274">
        <f t="shared" si="233"/>
        <v>0</v>
      </c>
      <c r="BA257" s="274">
        <f t="shared" si="233"/>
        <v>0</v>
      </c>
      <c r="BB257" s="274">
        <f t="shared" si="233"/>
        <v>0</v>
      </c>
      <c r="BC257" s="274">
        <f t="shared" si="233"/>
        <v>0</v>
      </c>
      <c r="BD257" s="274">
        <f t="shared" si="233"/>
        <v>0</v>
      </c>
      <c r="BE257" s="274">
        <f t="shared" si="233"/>
        <v>0</v>
      </c>
      <c r="BF257" s="274">
        <f t="shared" si="233"/>
        <v>0</v>
      </c>
      <c r="BG257" s="274">
        <f t="shared" si="233"/>
        <v>0</v>
      </c>
      <c r="BH257" s="274">
        <f t="shared" si="233"/>
        <v>0</v>
      </c>
      <c r="BI257" s="274">
        <f t="shared" si="233"/>
        <v>0</v>
      </c>
      <c r="BJ257" s="274">
        <f t="shared" si="233"/>
        <v>0</v>
      </c>
      <c r="BK257" s="274">
        <f t="shared" si="233"/>
        <v>0</v>
      </c>
      <c r="BL257" s="274">
        <f t="shared" si="233"/>
        <v>0</v>
      </c>
      <c r="BM257" s="274">
        <f t="shared" si="233"/>
        <v>0</v>
      </c>
      <c r="BN257" s="274">
        <f t="shared" si="233"/>
        <v>0</v>
      </c>
      <c r="BO257" s="274">
        <f t="shared" si="233"/>
        <v>0</v>
      </c>
      <c r="BP257" s="274">
        <f t="shared" si="233"/>
        <v>0</v>
      </c>
      <c r="BQ257" s="274">
        <f t="shared" si="233"/>
        <v>0</v>
      </c>
      <c r="BR257" s="274">
        <f t="shared" si="233"/>
        <v>0</v>
      </c>
      <c r="BS257" s="274">
        <f t="shared" si="233"/>
        <v>0</v>
      </c>
      <c r="BT257" s="274">
        <f t="shared" si="233"/>
        <v>0</v>
      </c>
    </row>
    <row r="258" spans="1:72" s="267" customFormat="1" ht="13.5" customHeight="1">
      <c r="J258" s="268"/>
      <c r="K258" s="268"/>
      <c r="L258" s="268"/>
      <c r="M258" s="268"/>
      <c r="N258" s="268"/>
      <c r="O258" s="268"/>
      <c r="P258" s="268"/>
      <c r="Q258" s="268"/>
      <c r="R258" s="268"/>
      <c r="S258" s="268"/>
      <c r="T258" s="268"/>
      <c r="U258" s="268"/>
      <c r="V258" s="268"/>
      <c r="W258" s="268"/>
      <c r="X258" s="268"/>
      <c r="Y258" s="268"/>
      <c r="Z258" s="268"/>
      <c r="AA258" s="268"/>
      <c r="AB258" s="268"/>
      <c r="AC258" s="268"/>
      <c r="AD258" s="268"/>
      <c r="AE258" s="268"/>
      <c r="AF258" s="268"/>
      <c r="AG258" s="268"/>
      <c r="AH258" s="268"/>
      <c r="AI258" s="268"/>
      <c r="AJ258" s="268"/>
      <c r="AK258" s="268"/>
      <c r="AL258" s="268"/>
      <c r="AM258" s="268"/>
      <c r="AN258" s="268"/>
      <c r="AO258" s="268"/>
      <c r="AP258" s="268"/>
      <c r="AQ258" s="268"/>
      <c r="AR258" s="268"/>
      <c r="AS258" s="268"/>
      <c r="AT258" s="268"/>
      <c r="AU258" s="268"/>
      <c r="AV258" s="268"/>
      <c r="AW258" s="268"/>
      <c r="AX258" s="268"/>
      <c r="AY258" s="268"/>
      <c r="AZ258" s="268"/>
      <c r="BA258" s="268"/>
      <c r="BB258" s="268"/>
      <c r="BC258" s="268"/>
      <c r="BD258" s="268"/>
      <c r="BE258" s="268"/>
      <c r="BF258" s="268"/>
      <c r="BG258" s="268"/>
      <c r="BH258" s="268"/>
      <c r="BI258" s="268"/>
      <c r="BJ258" s="268"/>
      <c r="BK258" s="268"/>
      <c r="BL258" s="268"/>
      <c r="BM258" s="268"/>
      <c r="BN258" s="268"/>
      <c r="BO258" s="268"/>
      <c r="BP258" s="268"/>
      <c r="BQ258" s="268"/>
      <c r="BR258" s="268"/>
      <c r="BS258" s="268"/>
      <c r="BT258" s="268"/>
    </row>
    <row r="259" spans="1:72" ht="13.9">
      <c r="A259" s="33" t="s">
        <v>154</v>
      </c>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row>
    <row r="260" spans="1:72">
      <c r="A260" s="47"/>
      <c r="B260" s="47"/>
      <c r="C260" s="47"/>
      <c r="D260" s="47"/>
      <c r="E260" s="47"/>
      <c r="F260" s="47"/>
      <c r="G260" s="47"/>
      <c r="H260" s="47"/>
      <c r="I260" s="47"/>
      <c r="J260" s="302" t="s">
        <v>1</v>
      </c>
      <c r="K260" s="303"/>
      <c r="L260" s="303"/>
      <c r="M260" s="303"/>
      <c r="N260" s="304"/>
      <c r="O260" s="302" t="s">
        <v>2</v>
      </c>
      <c r="P260" s="303"/>
      <c r="Q260" s="303"/>
      <c r="R260" s="303"/>
      <c r="S260" s="304"/>
      <c r="T260" s="302" t="s">
        <v>3</v>
      </c>
      <c r="U260" s="303"/>
      <c r="V260" s="303"/>
      <c r="W260" s="303"/>
      <c r="X260" s="304"/>
      <c r="Y260" s="302" t="s">
        <v>4</v>
      </c>
      <c r="Z260" s="303"/>
      <c r="AA260" s="303"/>
      <c r="AB260" s="303"/>
      <c r="AC260" s="304"/>
      <c r="AD260" s="302" t="s">
        <v>5</v>
      </c>
      <c r="AE260" s="303"/>
      <c r="AF260" s="303"/>
      <c r="AG260" s="303"/>
      <c r="AH260" s="304"/>
      <c r="AI260" s="302" t="s">
        <v>6</v>
      </c>
      <c r="AJ260" s="303"/>
      <c r="AK260" s="303"/>
      <c r="AL260" s="303"/>
      <c r="AM260" s="304"/>
      <c r="AN260" s="302" t="s">
        <v>7</v>
      </c>
      <c r="AO260" s="303"/>
      <c r="AP260" s="303"/>
      <c r="AQ260" s="303"/>
      <c r="AR260" s="303"/>
      <c r="AS260" s="303"/>
      <c r="AT260" s="304"/>
      <c r="AU260" s="302" t="s">
        <v>8</v>
      </c>
      <c r="AV260" s="303"/>
      <c r="AW260" s="303"/>
      <c r="AX260" s="303"/>
      <c r="AY260" s="303"/>
      <c r="AZ260" s="303"/>
      <c r="BA260" s="304"/>
      <c r="BB260" s="302" t="s">
        <v>9</v>
      </c>
      <c r="BC260" s="303"/>
      <c r="BD260" s="303"/>
      <c r="BE260" s="303"/>
      <c r="BF260" s="303"/>
      <c r="BG260" s="303"/>
      <c r="BH260" s="304"/>
      <c r="BI260" s="302" t="s">
        <v>10</v>
      </c>
      <c r="BJ260" s="303"/>
      <c r="BK260" s="303"/>
      <c r="BL260" s="303"/>
      <c r="BM260" s="303"/>
      <c r="BN260" s="304"/>
      <c r="BO260" s="291" t="s">
        <v>581</v>
      </c>
      <c r="BP260" s="291"/>
      <c r="BQ260" s="291"/>
      <c r="BR260" s="291"/>
      <c r="BS260" s="291"/>
      <c r="BT260" s="291"/>
    </row>
    <row r="261" spans="1:72" ht="14.75" customHeight="1">
      <c r="A261" s="47"/>
      <c r="B261" s="47"/>
      <c r="C261" s="47"/>
      <c r="D261" s="47"/>
      <c r="E261" s="47"/>
      <c r="F261" s="47"/>
      <c r="G261" s="47"/>
      <c r="H261" s="47"/>
      <c r="I261" s="47"/>
      <c r="J261" s="49"/>
      <c r="K261" s="50"/>
      <c r="L261" s="50"/>
      <c r="M261" s="50"/>
      <c r="N261" s="50"/>
      <c r="O261" s="51"/>
      <c r="P261" s="50"/>
      <c r="Q261" s="50"/>
      <c r="R261" s="50"/>
      <c r="S261" s="50"/>
      <c r="T261" s="51"/>
      <c r="U261" s="50"/>
      <c r="V261" s="50"/>
      <c r="W261" s="50"/>
      <c r="X261" s="50"/>
      <c r="Y261" s="51"/>
      <c r="Z261" s="50"/>
      <c r="AA261" s="50"/>
      <c r="AB261" s="50"/>
      <c r="AC261" s="50"/>
      <c r="AD261" s="51"/>
      <c r="AE261" s="50"/>
      <c r="AF261" s="50"/>
      <c r="AG261" s="50"/>
      <c r="AH261" s="50"/>
      <c r="AI261" s="51"/>
      <c r="AJ261" s="50"/>
      <c r="AK261" s="50"/>
      <c r="AL261" s="50"/>
      <c r="AM261" s="52"/>
      <c r="AN261" s="297" t="s">
        <v>11</v>
      </c>
      <c r="AO261" s="298"/>
      <c r="AP261" s="292" t="s">
        <v>12</v>
      </c>
      <c r="AQ261" s="292"/>
      <c r="AR261" s="292"/>
      <c r="AS261" s="292"/>
      <c r="AT261" s="247" t="s">
        <v>13</v>
      </c>
      <c r="AU261" s="292" t="s">
        <v>11</v>
      </c>
      <c r="AV261" s="292"/>
      <c r="AW261" s="292" t="s">
        <v>12</v>
      </c>
      <c r="AX261" s="292"/>
      <c r="AY261" s="292"/>
      <c r="AZ261" s="292"/>
      <c r="BA261" s="247" t="s">
        <v>13</v>
      </c>
      <c r="BB261" s="292" t="s">
        <v>11</v>
      </c>
      <c r="BC261" s="292"/>
      <c r="BD261" s="292" t="s">
        <v>12</v>
      </c>
      <c r="BE261" s="292"/>
      <c r="BF261" s="292"/>
      <c r="BG261" s="292"/>
      <c r="BH261" s="247" t="s">
        <v>13</v>
      </c>
      <c r="BI261" s="244" t="s">
        <v>11</v>
      </c>
      <c r="BJ261" s="292" t="s">
        <v>12</v>
      </c>
      <c r="BK261" s="292"/>
      <c r="BL261" s="292"/>
      <c r="BM261" s="293"/>
      <c r="BN261" s="247" t="s">
        <v>13</v>
      </c>
      <c r="BO261" s="285" t="s">
        <v>11</v>
      </c>
      <c r="BP261" s="292" t="s">
        <v>12</v>
      </c>
      <c r="BQ261" s="292"/>
      <c r="BR261" s="292"/>
      <c r="BS261" s="293"/>
      <c r="BT261" s="247" t="s">
        <v>13</v>
      </c>
    </row>
    <row r="262" spans="1:72" ht="48" customHeight="1">
      <c r="A262" s="45" t="s">
        <v>14</v>
      </c>
      <c r="B262" s="66" t="s">
        <v>15</v>
      </c>
      <c r="C262" s="179" t="s">
        <v>547</v>
      </c>
      <c r="D262" s="179" t="s">
        <v>548</v>
      </c>
      <c r="E262" s="186" t="s">
        <v>241</v>
      </c>
      <c r="F262" s="187" t="s">
        <v>258</v>
      </c>
      <c r="G262" s="231" t="s">
        <v>497</v>
      </c>
      <c r="H262" s="45" t="s">
        <v>16</v>
      </c>
      <c r="I262" s="45" t="s">
        <v>17</v>
      </c>
      <c r="J262" s="246" t="s">
        <v>11</v>
      </c>
      <c r="K262" s="246" t="s">
        <v>18</v>
      </c>
      <c r="L262" s="246" t="s">
        <v>19</v>
      </c>
      <c r="M262" s="246" t="s">
        <v>20</v>
      </c>
      <c r="N262" s="246" t="s">
        <v>13</v>
      </c>
      <c r="O262" s="246" t="s">
        <v>11</v>
      </c>
      <c r="P262" s="246" t="s">
        <v>18</v>
      </c>
      <c r="Q262" s="246" t="s">
        <v>19</v>
      </c>
      <c r="R262" s="246" t="s">
        <v>20</v>
      </c>
      <c r="S262" s="246" t="s">
        <v>13</v>
      </c>
      <c r="T262" s="246" t="s">
        <v>11</v>
      </c>
      <c r="U262" s="246" t="s">
        <v>18</v>
      </c>
      <c r="V262" s="246" t="s">
        <v>19</v>
      </c>
      <c r="W262" s="246" t="s">
        <v>20</v>
      </c>
      <c r="X262" s="246" t="s">
        <v>13</v>
      </c>
      <c r="Y262" s="246" t="s">
        <v>11</v>
      </c>
      <c r="Z262" s="246" t="s">
        <v>18</v>
      </c>
      <c r="AA262" s="246" t="s">
        <v>19</v>
      </c>
      <c r="AB262" s="246" t="s">
        <v>20</v>
      </c>
      <c r="AC262" s="246" t="s">
        <v>13</v>
      </c>
      <c r="AD262" s="246" t="s">
        <v>11</v>
      </c>
      <c r="AE262" s="246" t="s">
        <v>18</v>
      </c>
      <c r="AF262" s="246" t="s">
        <v>19</v>
      </c>
      <c r="AG262" s="246" t="s">
        <v>20</v>
      </c>
      <c r="AH262" s="246" t="s">
        <v>13</v>
      </c>
      <c r="AI262" s="246" t="s">
        <v>11</v>
      </c>
      <c r="AJ262" s="246" t="s">
        <v>18</v>
      </c>
      <c r="AK262" s="246" t="s">
        <v>19</v>
      </c>
      <c r="AL262" s="246" t="s">
        <v>20</v>
      </c>
      <c r="AM262" s="246" t="s">
        <v>13</v>
      </c>
      <c r="AN262" s="246" t="s">
        <v>21</v>
      </c>
      <c r="AO262" s="246" t="s">
        <v>22</v>
      </c>
      <c r="AP262" s="246" t="s">
        <v>23</v>
      </c>
      <c r="AQ262" s="246" t="s">
        <v>24</v>
      </c>
      <c r="AR262" s="246" t="s">
        <v>19</v>
      </c>
      <c r="AS262" s="246" t="s">
        <v>20</v>
      </c>
      <c r="AT262" s="247" t="s">
        <v>13</v>
      </c>
      <c r="AU262" s="246" t="s">
        <v>21</v>
      </c>
      <c r="AV262" s="246" t="s">
        <v>22</v>
      </c>
      <c r="AW262" s="246" t="s">
        <v>23</v>
      </c>
      <c r="AX262" s="246" t="s">
        <v>24</v>
      </c>
      <c r="AY262" s="246" t="s">
        <v>19</v>
      </c>
      <c r="AZ262" s="246" t="s">
        <v>20</v>
      </c>
      <c r="BA262" s="247" t="s">
        <v>13</v>
      </c>
      <c r="BB262" s="246" t="s">
        <v>21</v>
      </c>
      <c r="BC262" s="246" t="s">
        <v>22</v>
      </c>
      <c r="BD262" s="246" t="s">
        <v>23</v>
      </c>
      <c r="BE262" s="246" t="s">
        <v>24</v>
      </c>
      <c r="BF262" s="246" t="s">
        <v>19</v>
      </c>
      <c r="BG262" s="246" t="s">
        <v>20</v>
      </c>
      <c r="BH262" s="247" t="s">
        <v>13</v>
      </c>
      <c r="BI262" s="246" t="s">
        <v>22</v>
      </c>
      <c r="BJ262" s="246" t="s">
        <v>23</v>
      </c>
      <c r="BK262" s="246" t="s">
        <v>24</v>
      </c>
      <c r="BL262" s="246" t="s">
        <v>19</v>
      </c>
      <c r="BM262" s="245" t="s">
        <v>20</v>
      </c>
      <c r="BN262" s="247" t="s">
        <v>13</v>
      </c>
      <c r="BO262" s="286" t="s">
        <v>22</v>
      </c>
      <c r="BP262" s="286" t="s">
        <v>23</v>
      </c>
      <c r="BQ262" s="286" t="s">
        <v>24</v>
      </c>
      <c r="BR262" s="286" t="s">
        <v>19</v>
      </c>
      <c r="BS262" s="287" t="s">
        <v>20</v>
      </c>
      <c r="BT262" s="247" t="s">
        <v>13</v>
      </c>
    </row>
    <row r="263" spans="1:72">
      <c r="A263" s="109" t="s">
        <v>25</v>
      </c>
      <c r="B263" s="110" t="s">
        <v>26</v>
      </c>
      <c r="C263" s="178"/>
      <c r="D263" s="178"/>
      <c r="E263" s="111"/>
      <c r="F263" s="111"/>
      <c r="G263" s="111"/>
      <c r="H263" s="111"/>
      <c r="I263" s="111"/>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03"/>
      <c r="AO263" s="103"/>
      <c r="AP263" s="103"/>
      <c r="AQ263" s="103"/>
      <c r="AR263" s="103"/>
      <c r="AS263" s="103"/>
      <c r="AT263" s="113"/>
      <c r="AU263" s="113"/>
      <c r="AV263" s="113"/>
      <c r="AW263" s="113"/>
      <c r="AX263" s="113"/>
      <c r="AY263" s="113"/>
      <c r="AZ263" s="113"/>
      <c r="BA263" s="113"/>
      <c r="BB263" s="113"/>
      <c r="BC263" s="113"/>
      <c r="BD263" s="113"/>
      <c r="BE263" s="113"/>
      <c r="BF263" s="113"/>
      <c r="BG263" s="113"/>
      <c r="BH263" s="113"/>
      <c r="BI263" s="113"/>
      <c r="BJ263" s="113"/>
      <c r="BK263" s="113"/>
      <c r="BL263" s="113"/>
      <c r="BM263" s="113"/>
      <c r="BN263" s="114"/>
      <c r="BO263" s="113"/>
      <c r="BP263" s="113"/>
      <c r="BQ263" s="113"/>
      <c r="BR263" s="113"/>
      <c r="BS263" s="113"/>
      <c r="BT263" s="114"/>
    </row>
    <row r="264" spans="1:72">
      <c r="A264" s="60">
        <v>25</v>
      </c>
      <c r="B264" s="4" t="s">
        <v>155</v>
      </c>
      <c r="C264" s="4" t="s">
        <v>374</v>
      </c>
      <c r="D264" s="4" t="s">
        <v>278</v>
      </c>
      <c r="E264" s="185">
        <f t="shared" ref="E264:E271" si="234">N264+S264+X264+AC264+AH264+AM264+AT264+BA264+BH264+BN264+BT264</f>
        <v>-2.6619999999999999</v>
      </c>
      <c r="F264" s="259" t="s">
        <v>260</v>
      </c>
      <c r="G264" s="232" t="s">
        <v>510</v>
      </c>
      <c r="H264" s="60" t="s">
        <v>28</v>
      </c>
      <c r="I264" s="60">
        <v>3</v>
      </c>
      <c r="J264" s="4"/>
      <c r="K264" s="4"/>
      <c r="L264" s="4"/>
      <c r="M264" s="4"/>
      <c r="N264" s="12">
        <f t="shared" ref="N264:N271" si="235">SUM(J264:M264)</f>
        <v>0</v>
      </c>
      <c r="O264" s="4"/>
      <c r="P264" s="4"/>
      <c r="Q264" s="4"/>
      <c r="R264" s="4"/>
      <c r="S264" s="12">
        <f t="shared" ref="S264:S271" si="236">SUM(O264:R264)</f>
        <v>0</v>
      </c>
      <c r="T264" s="4"/>
      <c r="U264" s="4"/>
      <c r="V264" s="4"/>
      <c r="W264" s="4"/>
      <c r="X264" s="12">
        <f t="shared" ref="X264:X271" si="237">SUM(T264:W264)</f>
        <v>0</v>
      </c>
      <c r="Y264" s="4"/>
      <c r="Z264" s="4"/>
      <c r="AA264" s="4"/>
      <c r="AB264" s="4"/>
      <c r="AC264" s="12">
        <f t="shared" ref="AC264:AC271" si="238">SUM(Y264:AB264)</f>
        <v>0</v>
      </c>
      <c r="AD264" s="4">
        <v>-0.25900000000000001</v>
      </c>
      <c r="AE264" s="4">
        <v>-7.6999999999999999E-2</v>
      </c>
      <c r="AF264" s="4">
        <v>-0.98499999999999999</v>
      </c>
      <c r="AG264" s="4">
        <v>-1.341</v>
      </c>
      <c r="AH264" s="12">
        <f t="shared" ref="AH264:AH271" si="239">SUM(AD264:AG264)</f>
        <v>-2.6619999999999999</v>
      </c>
      <c r="AI264" s="4"/>
      <c r="AJ264" s="4"/>
      <c r="AK264" s="4"/>
      <c r="AL264" s="4"/>
      <c r="AM264" s="12">
        <f t="shared" ref="AM264:AM271" si="240">SUM(AI264:AL264)</f>
        <v>0</v>
      </c>
      <c r="AN264" s="37"/>
      <c r="AO264" s="37"/>
      <c r="AP264" s="37"/>
      <c r="AQ264" s="37"/>
      <c r="AR264" s="37"/>
      <c r="AS264" s="37"/>
      <c r="AT264" s="38">
        <f>SUM(AN264:AS264)</f>
        <v>0</v>
      </c>
      <c r="AU264" s="37"/>
      <c r="AV264" s="37"/>
      <c r="AW264" s="37"/>
      <c r="AX264" s="37"/>
      <c r="AY264" s="37"/>
      <c r="AZ264" s="37"/>
      <c r="BA264" s="38">
        <f>SUM(AU264:AZ264)</f>
        <v>0</v>
      </c>
      <c r="BB264" s="37"/>
      <c r="BC264" s="37"/>
      <c r="BD264" s="37"/>
      <c r="BE264" s="37"/>
      <c r="BF264" s="37"/>
      <c r="BG264" s="37"/>
      <c r="BH264" s="38">
        <f>SUM(BB264:BG264)</f>
        <v>0</v>
      </c>
      <c r="BI264" s="37"/>
      <c r="BJ264" s="37"/>
      <c r="BK264" s="37"/>
      <c r="BL264" s="37"/>
      <c r="BM264" s="37"/>
      <c r="BN264" s="69">
        <f>SUM(BI264:BM264)</f>
        <v>0</v>
      </c>
      <c r="BO264" s="37"/>
      <c r="BP264" s="37"/>
      <c r="BQ264" s="37"/>
      <c r="BR264" s="37"/>
      <c r="BS264" s="37"/>
      <c r="BT264" s="69">
        <f>SUM(BO264:BS264)</f>
        <v>0</v>
      </c>
    </row>
    <row r="265" spans="1:72">
      <c r="A265" s="60">
        <f>+A264+1</f>
        <v>26</v>
      </c>
      <c r="B265" s="4" t="s">
        <v>69</v>
      </c>
      <c r="C265" s="4" t="s">
        <v>373</v>
      </c>
      <c r="D265" s="4" t="s">
        <v>278</v>
      </c>
      <c r="E265" s="185">
        <f t="shared" si="234"/>
        <v>1.044</v>
      </c>
      <c r="F265" s="259" t="s">
        <v>259</v>
      </c>
      <c r="G265" s="232" t="s">
        <v>523</v>
      </c>
      <c r="H265" s="60" t="s">
        <v>28</v>
      </c>
      <c r="I265" s="60">
        <v>3</v>
      </c>
      <c r="J265" s="4"/>
      <c r="K265" s="4"/>
      <c r="L265" s="4"/>
      <c r="M265" s="4"/>
      <c r="N265" s="12">
        <f t="shared" si="235"/>
        <v>0</v>
      </c>
      <c r="O265" s="4"/>
      <c r="P265" s="4"/>
      <c r="Q265" s="4"/>
      <c r="R265" s="4"/>
      <c r="S265" s="12">
        <f t="shared" si="236"/>
        <v>0</v>
      </c>
      <c r="T265" s="4"/>
      <c r="U265" s="4"/>
      <c r="V265" s="4"/>
      <c r="W265" s="4"/>
      <c r="X265" s="12">
        <f t="shared" si="237"/>
        <v>0</v>
      </c>
      <c r="Y265" s="4">
        <v>8.5999999999999993E-2</v>
      </c>
      <c r="Z265" s="4">
        <v>2.9000000000000001E-2</v>
      </c>
      <c r="AA265" s="4">
        <v>0.44900000000000001</v>
      </c>
      <c r="AB265" s="4">
        <v>0.48</v>
      </c>
      <c r="AC265" s="12">
        <f t="shared" si="238"/>
        <v>1.044</v>
      </c>
      <c r="AD265" s="4"/>
      <c r="AE265" s="4"/>
      <c r="AF265" s="4"/>
      <c r="AG265" s="4"/>
      <c r="AH265" s="12">
        <f t="shared" si="239"/>
        <v>0</v>
      </c>
      <c r="AI265" s="4"/>
      <c r="AJ265" s="4"/>
      <c r="AK265" s="4"/>
      <c r="AL265" s="4"/>
      <c r="AM265" s="12">
        <f t="shared" si="240"/>
        <v>0</v>
      </c>
      <c r="AN265" s="37"/>
      <c r="AO265" s="37"/>
      <c r="AP265" s="37"/>
      <c r="AQ265" s="37"/>
      <c r="AR265" s="37"/>
      <c r="AS265" s="37"/>
      <c r="AT265" s="38">
        <f t="shared" ref="AT265:AT271" si="241">SUM(AN265:AS265)</f>
        <v>0</v>
      </c>
      <c r="AU265" s="13"/>
      <c r="AV265" s="13"/>
      <c r="AW265" s="13"/>
      <c r="AX265" s="13"/>
      <c r="AY265" s="13"/>
      <c r="AZ265" s="13"/>
      <c r="BA265" s="38">
        <f t="shared" ref="BA265:BA271" si="242">SUM(AU265:AZ265)</f>
        <v>0</v>
      </c>
      <c r="BB265" s="37"/>
      <c r="BC265" s="37"/>
      <c r="BD265" s="37"/>
      <c r="BE265" s="37"/>
      <c r="BF265" s="37"/>
      <c r="BG265" s="37"/>
      <c r="BH265" s="38">
        <f t="shared" ref="BH265:BH271" si="243">SUM(BB265:BG265)</f>
        <v>0</v>
      </c>
      <c r="BI265" s="37"/>
      <c r="BJ265" s="37"/>
      <c r="BK265" s="37"/>
      <c r="BL265" s="37"/>
      <c r="BM265" s="37"/>
      <c r="BN265" s="69">
        <f t="shared" ref="BN265:BN271" si="244">SUM(BI265:BM265)</f>
        <v>0</v>
      </c>
      <c r="BO265" s="37"/>
      <c r="BP265" s="37"/>
      <c r="BQ265" s="37"/>
      <c r="BR265" s="37"/>
      <c r="BS265" s="37"/>
      <c r="BT265" s="69">
        <f t="shared" ref="BT265:BT271" si="245">SUM(BO265:BS265)</f>
        <v>0</v>
      </c>
    </row>
    <row r="266" spans="1:72">
      <c r="A266" s="60">
        <f>+A265+1</f>
        <v>27</v>
      </c>
      <c r="B266" s="4" t="s">
        <v>156</v>
      </c>
      <c r="C266" s="4" t="s">
        <v>375</v>
      </c>
      <c r="D266" s="4" t="s">
        <v>278</v>
      </c>
      <c r="E266" s="185">
        <f t="shared" si="234"/>
        <v>2.3360000000000003</v>
      </c>
      <c r="F266" s="259" t="s">
        <v>260</v>
      </c>
      <c r="G266" s="232" t="s">
        <v>524</v>
      </c>
      <c r="H266" s="60" t="s">
        <v>28</v>
      </c>
      <c r="I266" s="60">
        <v>3</v>
      </c>
      <c r="J266" s="4"/>
      <c r="K266" s="4"/>
      <c r="L266" s="4"/>
      <c r="M266" s="4"/>
      <c r="N266" s="12">
        <f t="shared" si="235"/>
        <v>0</v>
      </c>
      <c r="O266" s="4"/>
      <c r="P266" s="4"/>
      <c r="Q266" s="4"/>
      <c r="R266" s="4"/>
      <c r="S266" s="12">
        <f t="shared" si="236"/>
        <v>0</v>
      </c>
      <c r="T266" s="4"/>
      <c r="U266" s="4"/>
      <c r="V266" s="4"/>
      <c r="W266" s="4"/>
      <c r="X266" s="12">
        <f t="shared" si="237"/>
        <v>0</v>
      </c>
      <c r="Y266" s="4">
        <v>0.45800000000000002</v>
      </c>
      <c r="Z266" s="4">
        <v>7.5999999999999998E-2</v>
      </c>
      <c r="AA266" s="4">
        <v>0.22900000000000001</v>
      </c>
      <c r="AB266" s="4">
        <v>0.45800000000000002</v>
      </c>
      <c r="AC266" s="12">
        <f t="shared" si="238"/>
        <v>1.2210000000000001</v>
      </c>
      <c r="AD266" s="4">
        <v>0.41799999999999998</v>
      </c>
      <c r="AE266" s="4">
        <v>7.0000000000000007E-2</v>
      </c>
      <c r="AF266" s="4">
        <v>0.20899999999999999</v>
      </c>
      <c r="AG266" s="4">
        <v>0.41799999999999998</v>
      </c>
      <c r="AH266" s="12">
        <f t="shared" si="239"/>
        <v>1.115</v>
      </c>
      <c r="AI266" s="4"/>
      <c r="AJ266" s="4"/>
      <c r="AK266" s="4"/>
      <c r="AL266" s="4"/>
      <c r="AM266" s="12">
        <f t="shared" si="240"/>
        <v>0</v>
      </c>
      <c r="AN266" s="37"/>
      <c r="AO266" s="37"/>
      <c r="AP266" s="37"/>
      <c r="AQ266" s="37"/>
      <c r="AR266" s="37"/>
      <c r="AS266" s="37"/>
      <c r="AT266" s="38">
        <f t="shared" si="241"/>
        <v>0</v>
      </c>
      <c r="AU266" s="13"/>
      <c r="AV266" s="13"/>
      <c r="AW266" s="13"/>
      <c r="AX266" s="13"/>
      <c r="AY266" s="13"/>
      <c r="AZ266" s="13"/>
      <c r="BA266" s="38">
        <f t="shared" si="242"/>
        <v>0</v>
      </c>
      <c r="BB266" s="37"/>
      <c r="BC266" s="37"/>
      <c r="BD266" s="37"/>
      <c r="BE266" s="37"/>
      <c r="BF266" s="37"/>
      <c r="BG266" s="37"/>
      <c r="BH266" s="38">
        <f t="shared" si="243"/>
        <v>0</v>
      </c>
      <c r="BI266" s="37"/>
      <c r="BJ266" s="37"/>
      <c r="BK266" s="37"/>
      <c r="BL266" s="37"/>
      <c r="BM266" s="37"/>
      <c r="BN266" s="69">
        <f t="shared" si="244"/>
        <v>0</v>
      </c>
      <c r="BO266" s="37"/>
      <c r="BP266" s="37"/>
      <c r="BQ266" s="37"/>
      <c r="BR266" s="37"/>
      <c r="BS266" s="37"/>
      <c r="BT266" s="69">
        <f t="shared" si="245"/>
        <v>0</v>
      </c>
    </row>
    <row r="267" spans="1:72">
      <c r="A267" s="60">
        <f>+A266+1</f>
        <v>28</v>
      </c>
      <c r="B267" s="4" t="s">
        <v>157</v>
      </c>
      <c r="C267" s="4" t="s">
        <v>376</v>
      </c>
      <c r="D267" s="4" t="s">
        <v>349</v>
      </c>
      <c r="E267" s="185">
        <f t="shared" si="234"/>
        <v>-0.35499999999999998</v>
      </c>
      <c r="F267" s="259" t="s">
        <v>261</v>
      </c>
      <c r="G267" s="233" t="s">
        <v>552</v>
      </c>
      <c r="H267" s="60" t="s">
        <v>28</v>
      </c>
      <c r="I267" s="60">
        <v>3</v>
      </c>
      <c r="J267" s="4"/>
      <c r="K267" s="4"/>
      <c r="L267" s="4"/>
      <c r="M267" s="4"/>
      <c r="N267" s="12">
        <f t="shared" si="235"/>
        <v>0</v>
      </c>
      <c r="O267" s="4"/>
      <c r="P267" s="4"/>
      <c r="Q267" s="4"/>
      <c r="R267" s="4"/>
      <c r="S267" s="12">
        <f t="shared" si="236"/>
        <v>0</v>
      </c>
      <c r="T267" s="4"/>
      <c r="U267" s="4"/>
      <c r="V267" s="4"/>
      <c r="W267" s="4"/>
      <c r="X267" s="12">
        <f t="shared" si="237"/>
        <v>0</v>
      </c>
      <c r="Y267" s="4">
        <v>-0.35499999999999998</v>
      </c>
      <c r="Z267" s="4">
        <v>0</v>
      </c>
      <c r="AA267" s="4">
        <v>0</v>
      </c>
      <c r="AB267" s="4">
        <v>0</v>
      </c>
      <c r="AC267" s="12">
        <f t="shared" si="238"/>
        <v>-0.35499999999999998</v>
      </c>
      <c r="AD267" s="4"/>
      <c r="AE267" s="4"/>
      <c r="AF267" s="4"/>
      <c r="AG267" s="4"/>
      <c r="AH267" s="12">
        <f t="shared" si="239"/>
        <v>0</v>
      </c>
      <c r="AI267" s="4"/>
      <c r="AJ267" s="4"/>
      <c r="AK267" s="4"/>
      <c r="AL267" s="4"/>
      <c r="AM267" s="12">
        <f t="shared" si="240"/>
        <v>0</v>
      </c>
      <c r="AN267" s="37"/>
      <c r="AO267" s="37"/>
      <c r="AP267" s="37"/>
      <c r="AQ267" s="37"/>
      <c r="AR267" s="37"/>
      <c r="AS267" s="37"/>
      <c r="AT267" s="38">
        <f t="shared" si="241"/>
        <v>0</v>
      </c>
      <c r="AU267" s="37"/>
      <c r="AV267" s="37"/>
      <c r="AW267" s="37"/>
      <c r="AX267" s="37"/>
      <c r="AY267" s="37"/>
      <c r="AZ267" s="37"/>
      <c r="BA267" s="38">
        <f t="shared" si="242"/>
        <v>0</v>
      </c>
      <c r="BB267" s="37"/>
      <c r="BC267" s="37"/>
      <c r="BD267" s="37"/>
      <c r="BE267" s="37"/>
      <c r="BF267" s="37"/>
      <c r="BG267" s="37"/>
      <c r="BH267" s="38">
        <f t="shared" si="243"/>
        <v>0</v>
      </c>
      <c r="BI267" s="37"/>
      <c r="BJ267" s="37"/>
      <c r="BK267" s="37"/>
      <c r="BL267" s="37"/>
      <c r="BM267" s="37"/>
      <c r="BN267" s="69">
        <f t="shared" si="244"/>
        <v>0</v>
      </c>
      <c r="BO267" s="37"/>
      <c r="BP267" s="37"/>
      <c r="BQ267" s="37"/>
      <c r="BR267" s="37"/>
      <c r="BS267" s="37"/>
      <c r="BT267" s="69">
        <f t="shared" si="245"/>
        <v>0</v>
      </c>
    </row>
    <row r="268" spans="1:72">
      <c r="A268" s="60" t="s">
        <v>33</v>
      </c>
      <c r="B268" s="34" t="s">
        <v>158</v>
      </c>
      <c r="C268" s="13" t="s">
        <v>377</v>
      </c>
      <c r="D268" s="4" t="s">
        <v>349</v>
      </c>
      <c r="E268" s="185">
        <f t="shared" si="234"/>
        <v>2.4740000000000002</v>
      </c>
      <c r="F268" s="259" t="s">
        <v>261</v>
      </c>
      <c r="G268" s="233" t="s">
        <v>552</v>
      </c>
      <c r="H268" s="60" t="s">
        <v>28</v>
      </c>
      <c r="I268" s="60">
        <v>3</v>
      </c>
      <c r="J268" s="4"/>
      <c r="K268" s="4"/>
      <c r="L268" s="4"/>
      <c r="M268" s="4"/>
      <c r="N268" s="12">
        <f t="shared" si="235"/>
        <v>0</v>
      </c>
      <c r="O268" s="4"/>
      <c r="P268" s="4"/>
      <c r="Q268" s="4"/>
      <c r="R268" s="4"/>
      <c r="S268" s="12">
        <f t="shared" si="236"/>
        <v>0</v>
      </c>
      <c r="T268" s="4"/>
      <c r="U268" s="4"/>
      <c r="V268" s="4"/>
      <c r="W268" s="4"/>
      <c r="X268" s="12">
        <f t="shared" si="237"/>
        <v>0</v>
      </c>
      <c r="Y268" s="4"/>
      <c r="Z268" s="4"/>
      <c r="AA268" s="4"/>
      <c r="AB268" s="4"/>
      <c r="AC268" s="12">
        <f t="shared" si="238"/>
        <v>0</v>
      </c>
      <c r="AD268" s="4"/>
      <c r="AE268" s="4"/>
      <c r="AF268" s="4"/>
      <c r="AG268" s="4"/>
      <c r="AH268" s="12">
        <f t="shared" si="239"/>
        <v>0</v>
      </c>
      <c r="AI268" s="4"/>
      <c r="AJ268" s="4"/>
      <c r="AK268" s="4"/>
      <c r="AL268" s="4"/>
      <c r="AM268" s="12">
        <f t="shared" si="240"/>
        <v>0</v>
      </c>
      <c r="AN268" s="37"/>
      <c r="AO268" s="37"/>
      <c r="AP268" s="37"/>
      <c r="AQ268" s="37"/>
      <c r="AR268" s="37"/>
      <c r="AS268" s="37"/>
      <c r="AT268" s="38">
        <f t="shared" si="241"/>
        <v>0</v>
      </c>
      <c r="AU268" s="37"/>
      <c r="AV268" s="37"/>
      <c r="AW268" s="37"/>
      <c r="AX268" s="37"/>
      <c r="AY268" s="37"/>
      <c r="AZ268" s="37"/>
      <c r="BA268" s="38">
        <f t="shared" si="242"/>
        <v>0</v>
      </c>
      <c r="BB268" s="13">
        <v>2.4740000000000002</v>
      </c>
      <c r="BC268" s="13">
        <v>0</v>
      </c>
      <c r="BD268" s="13">
        <v>0</v>
      </c>
      <c r="BE268" s="13">
        <v>0</v>
      </c>
      <c r="BF268" s="13">
        <v>0</v>
      </c>
      <c r="BG268" s="13">
        <v>0</v>
      </c>
      <c r="BH268" s="38">
        <f t="shared" si="243"/>
        <v>2.4740000000000002</v>
      </c>
      <c r="BI268" s="37"/>
      <c r="BJ268" s="37"/>
      <c r="BK268" s="37"/>
      <c r="BL268" s="37"/>
      <c r="BM268" s="37"/>
      <c r="BN268" s="69">
        <f t="shared" si="244"/>
        <v>0</v>
      </c>
      <c r="BO268" s="37"/>
      <c r="BP268" s="37"/>
      <c r="BQ268" s="37"/>
      <c r="BR268" s="37"/>
      <c r="BS268" s="37"/>
      <c r="BT268" s="69">
        <f t="shared" si="245"/>
        <v>0</v>
      </c>
    </row>
    <row r="269" spans="1:72">
      <c r="A269" s="60" t="s">
        <v>35</v>
      </c>
      <c r="B269" s="34" t="s">
        <v>159</v>
      </c>
      <c r="C269" s="13" t="s">
        <v>378</v>
      </c>
      <c r="D269" s="4" t="s">
        <v>278</v>
      </c>
      <c r="E269" s="185">
        <f t="shared" si="234"/>
        <v>3.8650000000000002</v>
      </c>
      <c r="F269" s="259" t="s">
        <v>260</v>
      </c>
      <c r="G269" s="232" t="s">
        <v>525</v>
      </c>
      <c r="H269" s="60" t="s">
        <v>28</v>
      </c>
      <c r="I269" s="60">
        <v>3</v>
      </c>
      <c r="J269" s="37"/>
      <c r="K269" s="37"/>
      <c r="L269" s="37"/>
      <c r="M269" s="37"/>
      <c r="N269" s="12">
        <f t="shared" si="235"/>
        <v>0</v>
      </c>
      <c r="O269" s="37"/>
      <c r="P269" s="37"/>
      <c r="Q269" s="37"/>
      <c r="R269" s="37"/>
      <c r="S269" s="12">
        <f t="shared" si="236"/>
        <v>0</v>
      </c>
      <c r="T269" s="37"/>
      <c r="U269" s="37"/>
      <c r="V269" s="37"/>
      <c r="W269" s="37"/>
      <c r="X269" s="12">
        <f t="shared" si="237"/>
        <v>0</v>
      </c>
      <c r="Y269" s="37"/>
      <c r="Z269" s="37"/>
      <c r="AA269" s="37"/>
      <c r="AB269" s="37"/>
      <c r="AC269" s="12">
        <f t="shared" si="238"/>
        <v>0</v>
      </c>
      <c r="AD269" s="37"/>
      <c r="AE269" s="37"/>
      <c r="AF269" s="37"/>
      <c r="AG269" s="37"/>
      <c r="AH269" s="12">
        <f t="shared" si="239"/>
        <v>0</v>
      </c>
      <c r="AI269" s="37"/>
      <c r="AJ269" s="37"/>
      <c r="AK269" s="37"/>
      <c r="AL269" s="37"/>
      <c r="AM269" s="12">
        <f t="shared" si="240"/>
        <v>0</v>
      </c>
      <c r="AN269" s="37"/>
      <c r="AO269" s="37"/>
      <c r="AP269" s="37"/>
      <c r="AQ269" s="37"/>
      <c r="AR269" s="37"/>
      <c r="AS269" s="37"/>
      <c r="AT269" s="38">
        <f t="shared" si="241"/>
        <v>0</v>
      </c>
      <c r="AU269" s="37"/>
      <c r="AV269" s="37"/>
      <c r="AW269" s="37"/>
      <c r="AX269" s="37"/>
      <c r="AY269" s="37"/>
      <c r="AZ269" s="37"/>
      <c r="BA269" s="38">
        <f t="shared" si="242"/>
        <v>0</v>
      </c>
      <c r="BB269" s="13">
        <v>0</v>
      </c>
      <c r="BC269" s="13">
        <v>1.4490000000000001</v>
      </c>
      <c r="BD269" s="13">
        <v>0.24199999999999999</v>
      </c>
      <c r="BE269" s="13">
        <v>0</v>
      </c>
      <c r="BF269" s="13">
        <v>0.72499999999999998</v>
      </c>
      <c r="BG269" s="13">
        <v>1.4490000000000001</v>
      </c>
      <c r="BH269" s="38">
        <f t="shared" si="243"/>
        <v>3.8650000000000002</v>
      </c>
      <c r="BI269" s="37"/>
      <c r="BJ269" s="37"/>
      <c r="BK269" s="37"/>
      <c r="BL269" s="37"/>
      <c r="BM269" s="37"/>
      <c r="BN269" s="69">
        <f t="shared" si="244"/>
        <v>0</v>
      </c>
      <c r="BO269" s="37"/>
      <c r="BP269" s="37"/>
      <c r="BQ269" s="37"/>
      <c r="BR269" s="37"/>
      <c r="BS269" s="37"/>
      <c r="BT269" s="69">
        <f t="shared" si="245"/>
        <v>0</v>
      </c>
    </row>
    <row r="270" spans="1:72">
      <c r="A270" s="115" t="s">
        <v>52</v>
      </c>
      <c r="B270" s="34" t="s">
        <v>160</v>
      </c>
      <c r="C270" s="13" t="s">
        <v>373</v>
      </c>
      <c r="D270" s="34" t="s">
        <v>291</v>
      </c>
      <c r="E270" s="185">
        <f t="shared" si="234"/>
        <v>1.869</v>
      </c>
      <c r="F270" s="259" t="s">
        <v>259</v>
      </c>
      <c r="G270" s="232" t="s">
        <v>523</v>
      </c>
      <c r="H270" s="60" t="s">
        <v>28</v>
      </c>
      <c r="I270" s="60">
        <v>3</v>
      </c>
      <c r="J270" s="37"/>
      <c r="K270" s="37"/>
      <c r="L270" s="37"/>
      <c r="M270" s="37"/>
      <c r="N270" s="12">
        <f t="shared" ref="N270" si="246">SUM(J270:M270)</f>
        <v>0</v>
      </c>
      <c r="O270" s="37"/>
      <c r="P270" s="37"/>
      <c r="Q270" s="37"/>
      <c r="R270" s="37"/>
      <c r="S270" s="12">
        <f t="shared" ref="S270" si="247">SUM(O270:R270)</f>
        <v>0</v>
      </c>
      <c r="T270" s="37"/>
      <c r="U270" s="37"/>
      <c r="V270" s="37"/>
      <c r="W270" s="37"/>
      <c r="X270" s="12">
        <f t="shared" ref="X270" si="248">SUM(T270:W270)</f>
        <v>0</v>
      </c>
      <c r="Y270" s="37"/>
      <c r="Z270" s="37"/>
      <c r="AA270" s="37"/>
      <c r="AB270" s="37"/>
      <c r="AC270" s="12">
        <f t="shared" ref="AC270" si="249">SUM(Y270:AB270)</f>
        <v>0</v>
      </c>
      <c r="AD270" s="37"/>
      <c r="AE270" s="37"/>
      <c r="AF270" s="37"/>
      <c r="AG270" s="37"/>
      <c r="AH270" s="12">
        <f t="shared" ref="AH270" si="250">SUM(AD270:AG270)</f>
        <v>0</v>
      </c>
      <c r="AI270" s="37"/>
      <c r="AJ270" s="37"/>
      <c r="AK270" s="37"/>
      <c r="AL270" s="37"/>
      <c r="AM270" s="12">
        <f t="shared" ref="AM270" si="251">SUM(AI270:AL270)</f>
        <v>0</v>
      </c>
      <c r="AN270" s="37"/>
      <c r="AO270" s="37"/>
      <c r="AP270" s="37"/>
      <c r="AQ270" s="37"/>
      <c r="AR270" s="37"/>
      <c r="AS270" s="37"/>
      <c r="AT270" s="38">
        <f t="shared" ref="AT270" si="252">SUM(AN270:AS270)</f>
        <v>0</v>
      </c>
      <c r="AU270" s="37"/>
      <c r="AV270" s="37"/>
      <c r="AW270" s="37"/>
      <c r="AX270" s="37"/>
      <c r="AY270" s="37"/>
      <c r="AZ270" s="37"/>
      <c r="BA270" s="38">
        <f t="shared" ref="BA270" si="253">SUM(AU270:AZ270)</f>
        <v>0</v>
      </c>
      <c r="BB270" s="37"/>
      <c r="BC270" s="37"/>
      <c r="BD270" s="37"/>
      <c r="BE270" s="37"/>
      <c r="BF270" s="37"/>
      <c r="BG270" s="37"/>
      <c r="BH270" s="38">
        <f t="shared" ref="BH270" si="254">SUM(BB270:BG270)</f>
        <v>0</v>
      </c>
      <c r="BI270" s="37">
        <v>0.158</v>
      </c>
      <c r="BJ270" s="37">
        <v>3.3000000000000002E-2</v>
      </c>
      <c r="BK270" s="37">
        <v>0</v>
      </c>
      <c r="BL270" s="37">
        <v>0.39500000000000002</v>
      </c>
      <c r="BM270" s="37">
        <v>1.2829999999999999</v>
      </c>
      <c r="BN270" s="69">
        <f t="shared" ref="BN270" si="255">SUM(BI270:BM270)</f>
        <v>1.869</v>
      </c>
      <c r="BO270" s="37"/>
      <c r="BP270" s="37"/>
      <c r="BQ270" s="37"/>
      <c r="BR270" s="37"/>
      <c r="BS270" s="37"/>
      <c r="BT270" s="69">
        <f t="shared" ref="BT270" si="256">SUM(BO270:BS270)</f>
        <v>0</v>
      </c>
    </row>
    <row r="271" spans="1:72">
      <c r="A271" s="115" t="s">
        <v>52</v>
      </c>
      <c r="B271" s="34" t="s">
        <v>594</v>
      </c>
      <c r="C271" s="13"/>
      <c r="D271" s="34"/>
      <c r="E271" s="185">
        <f t="shared" si="234"/>
        <v>7.5000000000000011E-2</v>
      </c>
      <c r="F271" s="259" t="s">
        <v>260</v>
      </c>
      <c r="G271" s="232" t="s">
        <v>593</v>
      </c>
      <c r="H271" s="60" t="s">
        <v>28</v>
      </c>
      <c r="I271" s="60">
        <v>3</v>
      </c>
      <c r="J271" s="37"/>
      <c r="K271" s="37"/>
      <c r="L271" s="37"/>
      <c r="M271" s="37"/>
      <c r="N271" s="12">
        <f t="shared" si="235"/>
        <v>0</v>
      </c>
      <c r="O271" s="37"/>
      <c r="P271" s="37"/>
      <c r="Q271" s="37"/>
      <c r="R271" s="37"/>
      <c r="S271" s="12">
        <f t="shared" si="236"/>
        <v>0</v>
      </c>
      <c r="T271" s="37"/>
      <c r="U271" s="37"/>
      <c r="V271" s="37"/>
      <c r="W271" s="37"/>
      <c r="X271" s="12">
        <f t="shared" si="237"/>
        <v>0</v>
      </c>
      <c r="Y271" s="37"/>
      <c r="Z271" s="37"/>
      <c r="AA271" s="37"/>
      <c r="AB271" s="37"/>
      <c r="AC271" s="12">
        <f t="shared" si="238"/>
        <v>0</v>
      </c>
      <c r="AD271" s="37"/>
      <c r="AE271" s="37"/>
      <c r="AF271" s="37"/>
      <c r="AG271" s="37"/>
      <c r="AH271" s="12">
        <f t="shared" si="239"/>
        <v>0</v>
      </c>
      <c r="AI271" s="37"/>
      <c r="AJ271" s="37"/>
      <c r="AK271" s="37"/>
      <c r="AL271" s="37"/>
      <c r="AM271" s="12">
        <f t="shared" si="240"/>
        <v>0</v>
      </c>
      <c r="AN271" s="37"/>
      <c r="AO271" s="37"/>
      <c r="AP271" s="37"/>
      <c r="AQ271" s="37"/>
      <c r="AR271" s="37"/>
      <c r="AS271" s="37"/>
      <c r="AT271" s="38">
        <f t="shared" si="241"/>
        <v>0</v>
      </c>
      <c r="AU271" s="37"/>
      <c r="AV271" s="37"/>
      <c r="AW271" s="37"/>
      <c r="AX271" s="37"/>
      <c r="AY271" s="37"/>
      <c r="AZ271" s="37"/>
      <c r="BA271" s="38">
        <f t="shared" si="242"/>
        <v>0</v>
      </c>
      <c r="BB271" s="37"/>
      <c r="BC271" s="37"/>
      <c r="BD271" s="37"/>
      <c r="BE271" s="37"/>
      <c r="BF271" s="37"/>
      <c r="BG271" s="37"/>
      <c r="BH271" s="38">
        <f t="shared" si="243"/>
        <v>0</v>
      </c>
      <c r="BI271" s="37"/>
      <c r="BJ271" s="37"/>
      <c r="BK271" s="37"/>
      <c r="BL271" s="37"/>
      <c r="BM271" s="37"/>
      <c r="BN271" s="69">
        <f t="shared" si="244"/>
        <v>0</v>
      </c>
      <c r="BO271" s="37">
        <v>1.7999999999999999E-2</v>
      </c>
      <c r="BP271" s="37">
        <v>1E-3</v>
      </c>
      <c r="BQ271" s="37">
        <v>0</v>
      </c>
      <c r="BR271" s="37">
        <v>2.1000000000000001E-2</v>
      </c>
      <c r="BS271" s="37">
        <v>3.5000000000000003E-2</v>
      </c>
      <c r="BT271" s="69">
        <f t="shared" si="245"/>
        <v>7.5000000000000011E-2</v>
      </c>
    </row>
    <row r="272" spans="1:72">
      <c r="A272" s="60"/>
      <c r="B272" s="65" t="s">
        <v>40</v>
      </c>
      <c r="C272" s="65"/>
      <c r="D272" s="65"/>
      <c r="E272" s="65"/>
      <c r="F272" s="185">
        <f>SUMIF(F264:F271, "=Yes", E264:E271)</f>
        <v>2.9130000000000003</v>
      </c>
      <c r="G272" s="60"/>
      <c r="H272" s="60" t="s">
        <v>28</v>
      </c>
      <c r="I272" s="60">
        <v>3</v>
      </c>
      <c r="J272" s="63">
        <f>SUM(J264:J271)</f>
        <v>0</v>
      </c>
      <c r="K272" s="63">
        <f t="shared" ref="K272:BN272" si="257">SUM(K264:K271)</f>
        <v>0</v>
      </c>
      <c r="L272" s="63">
        <f t="shared" si="257"/>
        <v>0</v>
      </c>
      <c r="M272" s="63">
        <f t="shared" si="257"/>
        <v>0</v>
      </c>
      <c r="N272" s="63">
        <f t="shared" si="257"/>
        <v>0</v>
      </c>
      <c r="O272" s="63">
        <f t="shared" si="257"/>
        <v>0</v>
      </c>
      <c r="P272" s="63">
        <f t="shared" si="257"/>
        <v>0</v>
      </c>
      <c r="Q272" s="63">
        <f t="shared" si="257"/>
        <v>0</v>
      </c>
      <c r="R272" s="63">
        <f t="shared" si="257"/>
        <v>0</v>
      </c>
      <c r="S272" s="63">
        <f t="shared" si="257"/>
        <v>0</v>
      </c>
      <c r="T272" s="63">
        <f t="shared" si="257"/>
        <v>0</v>
      </c>
      <c r="U272" s="63">
        <f t="shared" si="257"/>
        <v>0</v>
      </c>
      <c r="V272" s="63">
        <f t="shared" si="257"/>
        <v>0</v>
      </c>
      <c r="W272" s="63">
        <f t="shared" si="257"/>
        <v>0</v>
      </c>
      <c r="X272" s="63">
        <f t="shared" si="257"/>
        <v>0</v>
      </c>
      <c r="Y272" s="63">
        <f t="shared" si="257"/>
        <v>0.18900000000000006</v>
      </c>
      <c r="Z272" s="63">
        <f t="shared" si="257"/>
        <v>0.105</v>
      </c>
      <c r="AA272" s="63">
        <f t="shared" si="257"/>
        <v>0.67800000000000005</v>
      </c>
      <c r="AB272" s="63">
        <f t="shared" si="257"/>
        <v>0.93799999999999994</v>
      </c>
      <c r="AC272" s="63">
        <f t="shared" si="257"/>
        <v>1.9100000000000001</v>
      </c>
      <c r="AD272" s="63">
        <f t="shared" si="257"/>
        <v>0.15899999999999997</v>
      </c>
      <c r="AE272" s="63">
        <f t="shared" si="257"/>
        <v>-6.9999999999999923E-3</v>
      </c>
      <c r="AF272" s="63">
        <f t="shared" si="257"/>
        <v>-0.77600000000000002</v>
      </c>
      <c r="AG272" s="63">
        <f t="shared" si="257"/>
        <v>-0.92300000000000004</v>
      </c>
      <c r="AH272" s="63">
        <f t="shared" si="257"/>
        <v>-1.5469999999999999</v>
      </c>
      <c r="AI272" s="63">
        <f t="shared" si="257"/>
        <v>0</v>
      </c>
      <c r="AJ272" s="63">
        <f t="shared" si="257"/>
        <v>0</v>
      </c>
      <c r="AK272" s="63">
        <f t="shared" si="257"/>
        <v>0</v>
      </c>
      <c r="AL272" s="63">
        <f t="shared" si="257"/>
        <v>0</v>
      </c>
      <c r="AM272" s="63">
        <f t="shared" si="257"/>
        <v>0</v>
      </c>
      <c r="AN272" s="63">
        <f t="shared" si="257"/>
        <v>0</v>
      </c>
      <c r="AO272" s="63">
        <f t="shared" si="257"/>
        <v>0</v>
      </c>
      <c r="AP272" s="63">
        <f t="shared" si="257"/>
        <v>0</v>
      </c>
      <c r="AQ272" s="63">
        <f t="shared" si="257"/>
        <v>0</v>
      </c>
      <c r="AR272" s="63">
        <f t="shared" si="257"/>
        <v>0</v>
      </c>
      <c r="AS272" s="63">
        <f t="shared" si="257"/>
        <v>0</v>
      </c>
      <c r="AT272" s="63">
        <f t="shared" si="257"/>
        <v>0</v>
      </c>
      <c r="AU272" s="63">
        <f t="shared" si="257"/>
        <v>0</v>
      </c>
      <c r="AV272" s="63">
        <f t="shared" si="257"/>
        <v>0</v>
      </c>
      <c r="AW272" s="63">
        <f t="shared" si="257"/>
        <v>0</v>
      </c>
      <c r="AX272" s="63">
        <f t="shared" si="257"/>
        <v>0</v>
      </c>
      <c r="AY272" s="63">
        <f t="shared" si="257"/>
        <v>0</v>
      </c>
      <c r="AZ272" s="63">
        <f t="shared" si="257"/>
        <v>0</v>
      </c>
      <c r="BA272" s="63">
        <f t="shared" si="257"/>
        <v>0</v>
      </c>
      <c r="BB272" s="63">
        <f t="shared" si="257"/>
        <v>2.4740000000000002</v>
      </c>
      <c r="BC272" s="63">
        <f t="shared" si="257"/>
        <v>1.4490000000000001</v>
      </c>
      <c r="BD272" s="63">
        <f t="shared" si="257"/>
        <v>0.24199999999999999</v>
      </c>
      <c r="BE272" s="63">
        <f t="shared" si="257"/>
        <v>0</v>
      </c>
      <c r="BF272" s="63">
        <f t="shared" si="257"/>
        <v>0.72499999999999998</v>
      </c>
      <c r="BG272" s="63">
        <f t="shared" si="257"/>
        <v>1.4490000000000001</v>
      </c>
      <c r="BH272" s="63">
        <f t="shared" si="257"/>
        <v>6.3390000000000004</v>
      </c>
      <c r="BI272" s="63">
        <f t="shared" si="257"/>
        <v>0.158</v>
      </c>
      <c r="BJ272" s="63">
        <f t="shared" si="257"/>
        <v>3.3000000000000002E-2</v>
      </c>
      <c r="BK272" s="63">
        <f t="shared" si="257"/>
        <v>0</v>
      </c>
      <c r="BL272" s="63">
        <f t="shared" si="257"/>
        <v>0.39500000000000002</v>
      </c>
      <c r="BM272" s="63">
        <f t="shared" si="257"/>
        <v>1.2829999999999999</v>
      </c>
      <c r="BN272" s="70">
        <f t="shared" si="257"/>
        <v>1.869</v>
      </c>
      <c r="BO272" s="63">
        <f t="shared" ref="BO272:BT272" si="258">SUM(BO264:BO271)</f>
        <v>1.7999999999999999E-2</v>
      </c>
      <c r="BP272" s="63">
        <f t="shared" si="258"/>
        <v>1E-3</v>
      </c>
      <c r="BQ272" s="63">
        <f t="shared" si="258"/>
        <v>0</v>
      </c>
      <c r="BR272" s="63">
        <f t="shared" si="258"/>
        <v>2.1000000000000001E-2</v>
      </c>
      <c r="BS272" s="63">
        <f t="shared" si="258"/>
        <v>3.5000000000000003E-2</v>
      </c>
      <c r="BT272" s="70">
        <f t="shared" si="258"/>
        <v>7.5000000000000011E-2</v>
      </c>
    </row>
    <row r="274" spans="1:72" s="267" customFormat="1" ht="13.5" customHeight="1">
      <c r="A274" s="209"/>
      <c r="B274" s="209" t="s">
        <v>553</v>
      </c>
      <c r="C274" s="276" t="s">
        <v>208</v>
      </c>
      <c r="D274" s="209"/>
      <c r="E274" s="209"/>
      <c r="F274" s="275">
        <f>SUMIF(J262:BT262, "&lt;&gt;Total", J274:BT274)</f>
        <v>0.96900000000000019</v>
      </c>
      <c r="G274" s="209"/>
      <c r="H274" s="209"/>
      <c r="I274" s="209"/>
      <c r="J274" s="274">
        <f t="shared" ref="J274:AO274" si="259">IF(J$1&lt;"2020-21",SUMIF($F$264:$F$271,"=Yes",J$264:J$271), (SUMIF($F$264:$F$271,"=No",J$264:J$271)*(-1)))</f>
        <v>0</v>
      </c>
      <c r="K274" s="274">
        <f t="shared" si="259"/>
        <v>0</v>
      </c>
      <c r="L274" s="274">
        <f t="shared" si="259"/>
        <v>0</v>
      </c>
      <c r="M274" s="274">
        <f t="shared" si="259"/>
        <v>0</v>
      </c>
      <c r="N274" s="274">
        <f t="shared" si="259"/>
        <v>0</v>
      </c>
      <c r="O274" s="274">
        <f t="shared" si="259"/>
        <v>0</v>
      </c>
      <c r="P274" s="274">
        <f t="shared" si="259"/>
        <v>0</v>
      </c>
      <c r="Q274" s="274">
        <f t="shared" si="259"/>
        <v>0</v>
      </c>
      <c r="R274" s="274">
        <f t="shared" si="259"/>
        <v>0</v>
      </c>
      <c r="S274" s="274">
        <f t="shared" si="259"/>
        <v>0</v>
      </c>
      <c r="T274" s="274">
        <f t="shared" si="259"/>
        <v>0</v>
      </c>
      <c r="U274" s="274">
        <f t="shared" si="259"/>
        <v>0</v>
      </c>
      <c r="V274" s="274">
        <f t="shared" si="259"/>
        <v>0</v>
      </c>
      <c r="W274" s="274">
        <f t="shared" si="259"/>
        <v>0</v>
      </c>
      <c r="X274" s="274">
        <f t="shared" si="259"/>
        <v>0</v>
      </c>
      <c r="Y274" s="274">
        <f t="shared" si="259"/>
        <v>8.5999999999999993E-2</v>
      </c>
      <c r="Z274" s="274">
        <f t="shared" si="259"/>
        <v>2.9000000000000001E-2</v>
      </c>
      <c r="AA274" s="274">
        <f t="shared" si="259"/>
        <v>0.44900000000000001</v>
      </c>
      <c r="AB274" s="274">
        <f t="shared" si="259"/>
        <v>0.48</v>
      </c>
      <c r="AC274" s="274">
        <f t="shared" si="259"/>
        <v>1.044</v>
      </c>
      <c r="AD274" s="274">
        <f t="shared" si="259"/>
        <v>0</v>
      </c>
      <c r="AE274" s="274">
        <f t="shared" si="259"/>
        <v>0</v>
      </c>
      <c r="AF274" s="274">
        <f t="shared" si="259"/>
        <v>0</v>
      </c>
      <c r="AG274" s="274">
        <f t="shared" si="259"/>
        <v>0</v>
      </c>
      <c r="AH274" s="274">
        <f t="shared" si="259"/>
        <v>0</v>
      </c>
      <c r="AI274" s="274">
        <f t="shared" si="259"/>
        <v>0</v>
      </c>
      <c r="AJ274" s="274">
        <f t="shared" si="259"/>
        <v>0</v>
      </c>
      <c r="AK274" s="274">
        <f t="shared" si="259"/>
        <v>0</v>
      </c>
      <c r="AL274" s="274">
        <f t="shared" si="259"/>
        <v>0</v>
      </c>
      <c r="AM274" s="274">
        <f t="shared" si="259"/>
        <v>0</v>
      </c>
      <c r="AN274" s="274">
        <f t="shared" si="259"/>
        <v>0</v>
      </c>
      <c r="AO274" s="274">
        <f t="shared" si="259"/>
        <v>0</v>
      </c>
      <c r="AP274" s="274">
        <f t="shared" ref="AP274:BT274" si="260">IF(AP$1&lt;"2020-21",SUMIF($F$264:$F$271,"=Yes",AP$264:AP$271), (SUMIF($F$264:$F$271,"=No",AP$264:AP$271)*(-1)))</f>
        <v>0</v>
      </c>
      <c r="AQ274" s="274">
        <f t="shared" si="260"/>
        <v>0</v>
      </c>
      <c r="AR274" s="274">
        <f t="shared" si="260"/>
        <v>0</v>
      </c>
      <c r="AS274" s="274">
        <f t="shared" si="260"/>
        <v>0</v>
      </c>
      <c r="AT274" s="274">
        <f t="shared" si="260"/>
        <v>0</v>
      </c>
      <c r="AU274" s="274">
        <f t="shared" si="260"/>
        <v>0</v>
      </c>
      <c r="AV274" s="274">
        <f t="shared" si="260"/>
        <v>0</v>
      </c>
      <c r="AW274" s="274">
        <f t="shared" si="260"/>
        <v>0</v>
      </c>
      <c r="AX274" s="274">
        <f t="shared" si="260"/>
        <v>0</v>
      </c>
      <c r="AY274" s="274">
        <f t="shared" si="260"/>
        <v>0</v>
      </c>
      <c r="AZ274" s="274">
        <f t="shared" si="260"/>
        <v>0</v>
      </c>
      <c r="BA274" s="274">
        <f t="shared" si="260"/>
        <v>0</v>
      </c>
      <c r="BB274" s="274">
        <f t="shared" si="260"/>
        <v>0</v>
      </c>
      <c r="BC274" s="274">
        <f t="shared" si="260"/>
        <v>0</v>
      </c>
      <c r="BD274" s="274">
        <f t="shared" si="260"/>
        <v>0</v>
      </c>
      <c r="BE274" s="274">
        <f t="shared" si="260"/>
        <v>0</v>
      </c>
      <c r="BF274" s="274">
        <f t="shared" si="260"/>
        <v>0</v>
      </c>
      <c r="BG274" s="274">
        <f t="shared" si="260"/>
        <v>0</v>
      </c>
      <c r="BH274" s="274">
        <f t="shared" si="260"/>
        <v>0</v>
      </c>
      <c r="BI274" s="274">
        <f t="shared" si="260"/>
        <v>0</v>
      </c>
      <c r="BJ274" s="274">
        <f t="shared" si="260"/>
        <v>0</v>
      </c>
      <c r="BK274" s="274">
        <f t="shared" si="260"/>
        <v>0</v>
      </c>
      <c r="BL274" s="274">
        <f t="shared" si="260"/>
        <v>0</v>
      </c>
      <c r="BM274" s="274">
        <f t="shared" si="260"/>
        <v>0</v>
      </c>
      <c r="BN274" s="274">
        <f t="shared" si="260"/>
        <v>0</v>
      </c>
      <c r="BO274" s="274">
        <f t="shared" si="260"/>
        <v>-1.7999999999999999E-2</v>
      </c>
      <c r="BP274" s="274">
        <f t="shared" si="260"/>
        <v>-1E-3</v>
      </c>
      <c r="BQ274" s="274">
        <f t="shared" si="260"/>
        <v>0</v>
      </c>
      <c r="BR274" s="274">
        <f t="shared" si="260"/>
        <v>-2.1000000000000001E-2</v>
      </c>
      <c r="BS274" s="274">
        <f t="shared" si="260"/>
        <v>-3.5000000000000003E-2</v>
      </c>
      <c r="BT274" s="274">
        <f t="shared" si="260"/>
        <v>-7.5000000000000011E-2</v>
      </c>
    </row>
    <row r="275" spans="1:72" s="267" customFormat="1" ht="13.5" customHeight="1">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268"/>
      <c r="AF275" s="268"/>
      <c r="AG275" s="268"/>
      <c r="AH275" s="268"/>
      <c r="AI275" s="268"/>
      <c r="AJ275" s="268"/>
      <c r="AK275" s="268"/>
      <c r="AL275" s="268"/>
      <c r="AM275" s="268"/>
      <c r="AN275" s="268"/>
      <c r="AO275" s="268"/>
      <c r="AP275" s="268"/>
      <c r="AQ275" s="268"/>
      <c r="AR275" s="268"/>
      <c r="AS275" s="268"/>
      <c r="AT275" s="268"/>
      <c r="AU275" s="268"/>
      <c r="AV275" s="268"/>
      <c r="AW275" s="268"/>
      <c r="AX275" s="268"/>
      <c r="AY275" s="268"/>
      <c r="AZ275" s="268"/>
      <c r="BA275" s="268"/>
      <c r="BB275" s="268"/>
      <c r="BC275" s="268"/>
      <c r="BD275" s="268"/>
      <c r="BE275" s="268"/>
      <c r="BF275" s="268"/>
      <c r="BG275" s="268"/>
      <c r="BH275" s="268"/>
      <c r="BI275" s="268"/>
      <c r="BJ275" s="268"/>
      <c r="BK275" s="268"/>
      <c r="BL275" s="268"/>
      <c r="BM275" s="268"/>
      <c r="BN275" s="268"/>
      <c r="BO275" s="268"/>
      <c r="BP275" s="268"/>
      <c r="BQ275" s="268"/>
      <c r="BR275" s="268"/>
      <c r="BS275" s="268"/>
      <c r="BT275" s="268"/>
    </row>
    <row r="276" spans="1:72" ht="13.9">
      <c r="A276" s="33" t="s">
        <v>161</v>
      </c>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row>
    <row r="277" spans="1:72">
      <c r="A277" s="47"/>
      <c r="B277" s="47"/>
      <c r="C277" s="47"/>
      <c r="D277" s="47"/>
      <c r="E277" s="47"/>
      <c r="F277" s="47"/>
      <c r="G277" s="47"/>
      <c r="H277" s="47"/>
      <c r="I277" s="47"/>
      <c r="J277" s="299" t="s">
        <v>1</v>
      </c>
      <c r="K277" s="299"/>
      <c r="L277" s="299"/>
      <c r="M277" s="299"/>
      <c r="N277" s="299"/>
      <c r="O277" s="299" t="s">
        <v>2</v>
      </c>
      <c r="P277" s="299"/>
      <c r="Q277" s="299"/>
      <c r="R277" s="299"/>
      <c r="S277" s="299"/>
      <c r="T277" s="299" t="s">
        <v>3</v>
      </c>
      <c r="U277" s="299"/>
      <c r="V277" s="299"/>
      <c r="W277" s="299"/>
      <c r="X277" s="299"/>
      <c r="Y277" s="299" t="s">
        <v>4</v>
      </c>
      <c r="Z277" s="299"/>
      <c r="AA277" s="299"/>
      <c r="AB277" s="299"/>
      <c r="AC277" s="299"/>
      <c r="AD277" s="299" t="s">
        <v>5</v>
      </c>
      <c r="AE277" s="299"/>
      <c r="AF277" s="299"/>
      <c r="AG277" s="299"/>
      <c r="AH277" s="299"/>
      <c r="AI277" s="299" t="s">
        <v>6</v>
      </c>
      <c r="AJ277" s="299"/>
      <c r="AK277" s="299"/>
      <c r="AL277" s="299"/>
      <c r="AM277" s="299"/>
      <c r="AN277" s="291" t="s">
        <v>7</v>
      </c>
      <c r="AO277" s="291"/>
      <c r="AP277" s="291"/>
      <c r="AQ277" s="291"/>
      <c r="AR277" s="291"/>
      <c r="AS277" s="291"/>
      <c r="AT277" s="291"/>
      <c r="AU277" s="291" t="s">
        <v>8</v>
      </c>
      <c r="AV277" s="291"/>
      <c r="AW277" s="291"/>
      <c r="AX277" s="291"/>
      <c r="AY277" s="291"/>
      <c r="AZ277" s="291"/>
      <c r="BA277" s="291"/>
      <c r="BB277" s="291" t="s">
        <v>9</v>
      </c>
      <c r="BC277" s="291"/>
      <c r="BD277" s="291"/>
      <c r="BE277" s="291"/>
      <c r="BF277" s="291"/>
      <c r="BG277" s="291"/>
      <c r="BH277" s="291"/>
      <c r="BI277" s="291" t="s">
        <v>10</v>
      </c>
      <c r="BJ277" s="291"/>
      <c r="BK277" s="291"/>
      <c r="BL277" s="291"/>
      <c r="BM277" s="291"/>
      <c r="BN277" s="291"/>
      <c r="BO277" s="291" t="s">
        <v>581</v>
      </c>
      <c r="BP277" s="291"/>
      <c r="BQ277" s="291"/>
      <c r="BR277" s="291"/>
      <c r="BS277" s="291"/>
      <c r="BT277" s="291"/>
    </row>
    <row r="278" spans="1:72" ht="14.75" customHeight="1">
      <c r="A278" s="47"/>
      <c r="B278" s="47"/>
      <c r="C278" s="47"/>
      <c r="D278" s="47"/>
      <c r="E278" s="47"/>
      <c r="F278" s="47"/>
      <c r="G278" s="47"/>
      <c r="H278" s="47"/>
      <c r="I278" s="47"/>
      <c r="J278" s="49"/>
      <c r="K278" s="50"/>
      <c r="L278" s="50"/>
      <c r="M278" s="50"/>
      <c r="N278" s="50"/>
      <c r="O278" s="51"/>
      <c r="P278" s="50"/>
      <c r="Q278" s="50"/>
      <c r="R278" s="50"/>
      <c r="S278" s="50"/>
      <c r="T278" s="51"/>
      <c r="U278" s="50"/>
      <c r="V278" s="50"/>
      <c r="W278" s="50"/>
      <c r="X278" s="50"/>
      <c r="Y278" s="51"/>
      <c r="Z278" s="50"/>
      <c r="AA278" s="50"/>
      <c r="AB278" s="50"/>
      <c r="AC278" s="50"/>
      <c r="AD278" s="51"/>
      <c r="AE278" s="50"/>
      <c r="AF278" s="50"/>
      <c r="AG278" s="50"/>
      <c r="AH278" s="50"/>
      <c r="AI278" s="51"/>
      <c r="AJ278" s="50"/>
      <c r="AK278" s="50"/>
      <c r="AL278" s="50"/>
      <c r="AM278" s="52"/>
      <c r="AN278" s="297" t="s">
        <v>11</v>
      </c>
      <c r="AO278" s="298"/>
      <c r="AP278" s="292" t="s">
        <v>12</v>
      </c>
      <c r="AQ278" s="292"/>
      <c r="AR278" s="292"/>
      <c r="AS278" s="292"/>
      <c r="AT278" s="247" t="s">
        <v>13</v>
      </c>
      <c r="AU278" s="292" t="s">
        <v>11</v>
      </c>
      <c r="AV278" s="292"/>
      <c r="AW278" s="292" t="s">
        <v>12</v>
      </c>
      <c r="AX278" s="292"/>
      <c r="AY278" s="292"/>
      <c r="AZ278" s="292"/>
      <c r="BA278" s="247" t="s">
        <v>13</v>
      </c>
      <c r="BB278" s="292" t="s">
        <v>11</v>
      </c>
      <c r="BC278" s="292"/>
      <c r="BD278" s="292" t="s">
        <v>12</v>
      </c>
      <c r="BE278" s="292"/>
      <c r="BF278" s="292"/>
      <c r="BG278" s="292"/>
      <c r="BH278" s="247" t="s">
        <v>13</v>
      </c>
      <c r="BI278" s="244" t="s">
        <v>11</v>
      </c>
      <c r="BJ278" s="292" t="s">
        <v>12</v>
      </c>
      <c r="BK278" s="292"/>
      <c r="BL278" s="292"/>
      <c r="BM278" s="293"/>
      <c r="BN278" s="247" t="s">
        <v>13</v>
      </c>
      <c r="BO278" s="285" t="s">
        <v>11</v>
      </c>
      <c r="BP278" s="292" t="s">
        <v>12</v>
      </c>
      <c r="BQ278" s="292"/>
      <c r="BR278" s="292"/>
      <c r="BS278" s="293"/>
      <c r="BT278" s="247" t="s">
        <v>13</v>
      </c>
    </row>
    <row r="279" spans="1:72" ht="48" customHeight="1">
      <c r="A279" s="45" t="s">
        <v>14</v>
      </c>
      <c r="B279" s="108" t="s">
        <v>15</v>
      </c>
      <c r="C279" s="179" t="s">
        <v>547</v>
      </c>
      <c r="D279" s="179" t="s">
        <v>548</v>
      </c>
      <c r="E279" s="186" t="s">
        <v>241</v>
      </c>
      <c r="F279" s="187" t="s">
        <v>258</v>
      </c>
      <c r="G279" s="231" t="s">
        <v>497</v>
      </c>
      <c r="H279" s="45" t="s">
        <v>16</v>
      </c>
      <c r="I279" s="45" t="s">
        <v>17</v>
      </c>
      <c r="J279" s="246" t="s">
        <v>11</v>
      </c>
      <c r="K279" s="246" t="s">
        <v>18</v>
      </c>
      <c r="L279" s="246" t="s">
        <v>19</v>
      </c>
      <c r="M279" s="246" t="s">
        <v>20</v>
      </c>
      <c r="N279" s="246" t="s">
        <v>13</v>
      </c>
      <c r="O279" s="246" t="s">
        <v>11</v>
      </c>
      <c r="P279" s="246" t="s">
        <v>18</v>
      </c>
      <c r="Q279" s="246" t="s">
        <v>19</v>
      </c>
      <c r="R279" s="246" t="s">
        <v>20</v>
      </c>
      <c r="S279" s="246" t="s">
        <v>13</v>
      </c>
      <c r="T279" s="246" t="s">
        <v>11</v>
      </c>
      <c r="U279" s="246" t="s">
        <v>18</v>
      </c>
      <c r="V279" s="246" t="s">
        <v>19</v>
      </c>
      <c r="W279" s="246" t="s">
        <v>20</v>
      </c>
      <c r="X279" s="246" t="s">
        <v>13</v>
      </c>
      <c r="Y279" s="246" t="s">
        <v>11</v>
      </c>
      <c r="Z279" s="246" t="s">
        <v>18</v>
      </c>
      <c r="AA279" s="246" t="s">
        <v>19</v>
      </c>
      <c r="AB279" s="246" t="s">
        <v>20</v>
      </c>
      <c r="AC279" s="246" t="s">
        <v>13</v>
      </c>
      <c r="AD279" s="246" t="s">
        <v>11</v>
      </c>
      <c r="AE279" s="246" t="s">
        <v>18</v>
      </c>
      <c r="AF279" s="246" t="s">
        <v>19</v>
      </c>
      <c r="AG279" s="246" t="s">
        <v>20</v>
      </c>
      <c r="AH279" s="246" t="s">
        <v>13</v>
      </c>
      <c r="AI279" s="246" t="s">
        <v>11</v>
      </c>
      <c r="AJ279" s="246" t="s">
        <v>18</v>
      </c>
      <c r="AK279" s="246" t="s">
        <v>19</v>
      </c>
      <c r="AL279" s="246" t="s">
        <v>20</v>
      </c>
      <c r="AM279" s="246" t="s">
        <v>13</v>
      </c>
      <c r="AN279" s="246" t="s">
        <v>21</v>
      </c>
      <c r="AO279" s="246" t="s">
        <v>22</v>
      </c>
      <c r="AP279" s="246" t="s">
        <v>23</v>
      </c>
      <c r="AQ279" s="246" t="s">
        <v>24</v>
      </c>
      <c r="AR279" s="246" t="s">
        <v>19</v>
      </c>
      <c r="AS279" s="246" t="s">
        <v>20</v>
      </c>
      <c r="AT279" s="247" t="s">
        <v>13</v>
      </c>
      <c r="AU279" s="246" t="s">
        <v>21</v>
      </c>
      <c r="AV279" s="246" t="s">
        <v>22</v>
      </c>
      <c r="AW279" s="246" t="s">
        <v>23</v>
      </c>
      <c r="AX279" s="246" t="s">
        <v>24</v>
      </c>
      <c r="AY279" s="246" t="s">
        <v>19</v>
      </c>
      <c r="AZ279" s="246" t="s">
        <v>20</v>
      </c>
      <c r="BA279" s="247" t="s">
        <v>13</v>
      </c>
      <c r="BB279" s="246" t="s">
        <v>21</v>
      </c>
      <c r="BC279" s="246" t="s">
        <v>22</v>
      </c>
      <c r="BD279" s="246" t="s">
        <v>23</v>
      </c>
      <c r="BE279" s="246" t="s">
        <v>24</v>
      </c>
      <c r="BF279" s="246" t="s">
        <v>19</v>
      </c>
      <c r="BG279" s="246" t="s">
        <v>20</v>
      </c>
      <c r="BH279" s="247" t="s">
        <v>13</v>
      </c>
      <c r="BI279" s="246" t="s">
        <v>22</v>
      </c>
      <c r="BJ279" s="246" t="s">
        <v>23</v>
      </c>
      <c r="BK279" s="246" t="s">
        <v>24</v>
      </c>
      <c r="BL279" s="246" t="s">
        <v>19</v>
      </c>
      <c r="BM279" s="245" t="s">
        <v>20</v>
      </c>
      <c r="BN279" s="247" t="s">
        <v>13</v>
      </c>
      <c r="BO279" s="286" t="s">
        <v>22</v>
      </c>
      <c r="BP279" s="286" t="s">
        <v>23</v>
      </c>
      <c r="BQ279" s="286" t="s">
        <v>24</v>
      </c>
      <c r="BR279" s="286" t="s">
        <v>19</v>
      </c>
      <c r="BS279" s="287" t="s">
        <v>20</v>
      </c>
      <c r="BT279" s="247" t="s">
        <v>13</v>
      </c>
    </row>
    <row r="280" spans="1:72" ht="13.9" thickBot="1">
      <c r="A280" s="119" t="s">
        <v>25</v>
      </c>
      <c r="B280" s="124" t="s">
        <v>26</v>
      </c>
      <c r="C280" s="178"/>
      <c r="D280" s="178"/>
      <c r="E280" s="111"/>
      <c r="F280" s="111"/>
      <c r="G280" s="111"/>
      <c r="H280" s="111"/>
      <c r="I280" s="111"/>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03"/>
      <c r="AO280" s="103"/>
      <c r="AP280" s="103"/>
      <c r="AQ280" s="103"/>
      <c r="AR280" s="103"/>
      <c r="AS280" s="103"/>
      <c r="AT280" s="113"/>
      <c r="AU280" s="113"/>
      <c r="AV280" s="113"/>
      <c r="AW280" s="113"/>
      <c r="AX280" s="113"/>
      <c r="AY280" s="113"/>
      <c r="AZ280" s="113"/>
      <c r="BA280" s="113"/>
      <c r="BB280" s="113"/>
      <c r="BC280" s="113"/>
      <c r="BD280" s="113"/>
      <c r="BE280" s="113"/>
      <c r="BF280" s="113"/>
      <c r="BG280" s="113"/>
      <c r="BH280" s="113"/>
      <c r="BI280" s="113"/>
      <c r="BJ280" s="113"/>
      <c r="BK280" s="113"/>
      <c r="BL280" s="113"/>
      <c r="BM280" s="113"/>
      <c r="BN280" s="113"/>
      <c r="BO280" s="113"/>
      <c r="BP280" s="113"/>
      <c r="BQ280" s="113"/>
      <c r="BR280" s="113"/>
      <c r="BS280" s="113"/>
      <c r="BT280" s="113"/>
    </row>
    <row r="281" spans="1:72">
      <c r="A281" s="60" t="s">
        <v>33</v>
      </c>
      <c r="B281" s="4" t="s">
        <v>61</v>
      </c>
      <c r="C281" s="4" t="s">
        <v>303</v>
      </c>
      <c r="D281" s="4" t="s">
        <v>278</v>
      </c>
      <c r="E281" s="185">
        <f>N281+S281+X281+AC281+AH281+AM281+AT281+BA281+BH281+BN281+BT281</f>
        <v>0.36099999999999999</v>
      </c>
      <c r="F281" s="259" t="s">
        <v>259</v>
      </c>
      <c r="G281" s="232" t="s">
        <v>500</v>
      </c>
      <c r="H281" s="60" t="s">
        <v>28</v>
      </c>
      <c r="I281" s="60">
        <v>3</v>
      </c>
      <c r="J281" s="4"/>
      <c r="K281" s="4"/>
      <c r="L281" s="4"/>
      <c r="M281" s="4"/>
      <c r="N281" s="12"/>
      <c r="O281" s="4"/>
      <c r="P281" s="4"/>
      <c r="Q281" s="4"/>
      <c r="R281" s="4"/>
      <c r="S281" s="12"/>
      <c r="T281" s="4"/>
      <c r="U281" s="4"/>
      <c r="V281" s="4"/>
      <c r="W281" s="4"/>
      <c r="X281" s="12"/>
      <c r="Y281" s="4"/>
      <c r="Z281" s="4"/>
      <c r="AA281" s="4"/>
      <c r="AB281" s="4"/>
      <c r="AC281" s="12"/>
      <c r="AD281" s="4"/>
      <c r="AE281" s="4"/>
      <c r="AF281" s="4"/>
      <c r="AG281" s="4"/>
      <c r="AH281" s="12"/>
      <c r="AI281" s="4"/>
      <c r="AJ281" s="4"/>
      <c r="AK281" s="4"/>
      <c r="AL281" s="4"/>
      <c r="AM281" s="12"/>
      <c r="AN281" s="6"/>
      <c r="AO281" s="7"/>
      <c r="AP281" s="8"/>
      <c r="AQ281" s="9"/>
      <c r="AR281" s="10"/>
      <c r="AS281" s="10"/>
      <c r="AT281" s="11"/>
      <c r="AU281" s="6">
        <v>0</v>
      </c>
      <c r="AV281" s="7">
        <v>0.04</v>
      </c>
      <c r="AW281" s="8">
        <v>0.01</v>
      </c>
      <c r="AX281" s="9">
        <v>0</v>
      </c>
      <c r="AY281" s="10">
        <v>0.20499999999999999</v>
      </c>
      <c r="AZ281" s="10">
        <v>0.106</v>
      </c>
      <c r="BA281" s="11">
        <f t="shared" ref="BA281" si="261">+SUM(AU281:AZ281)</f>
        <v>0.36099999999999999</v>
      </c>
      <c r="BB281" s="37"/>
      <c r="BC281" s="37"/>
      <c r="BD281" s="37"/>
      <c r="BE281" s="37"/>
      <c r="BF281" s="37"/>
      <c r="BG281" s="37"/>
      <c r="BH281" s="38"/>
      <c r="BI281" s="37"/>
      <c r="BJ281" s="37"/>
      <c r="BK281" s="37"/>
      <c r="BL281" s="37"/>
      <c r="BM281" s="37"/>
      <c r="BN281" s="69"/>
      <c r="BO281" s="37"/>
      <c r="BP281" s="37"/>
      <c r="BQ281" s="37"/>
      <c r="BR281" s="37"/>
      <c r="BS281" s="37"/>
      <c r="BT281" s="69"/>
    </row>
    <row r="282" spans="1:72">
      <c r="A282" s="16"/>
      <c r="B282" s="97" t="s">
        <v>40</v>
      </c>
      <c r="C282" s="120"/>
      <c r="D282" s="120"/>
      <c r="E282" s="120"/>
      <c r="F282" s="185">
        <f>SUMIF(F281, "=Yes", E281)</f>
        <v>0.36099999999999999</v>
      </c>
      <c r="G282" s="60"/>
      <c r="H282" s="60" t="s">
        <v>28</v>
      </c>
      <c r="I282" s="60">
        <v>3</v>
      </c>
      <c r="J282" s="5">
        <v>0</v>
      </c>
      <c r="K282" s="5">
        <v>0</v>
      </c>
      <c r="L282" s="5">
        <v>0</v>
      </c>
      <c r="M282" s="5">
        <v>0</v>
      </c>
      <c r="N282" s="5">
        <v>0</v>
      </c>
      <c r="O282" s="5">
        <v>0</v>
      </c>
      <c r="P282" s="5">
        <v>0</v>
      </c>
      <c r="Q282" s="5">
        <v>0</v>
      </c>
      <c r="R282" s="5">
        <v>0</v>
      </c>
      <c r="S282" s="5">
        <v>0</v>
      </c>
      <c r="T282" s="5">
        <v>0</v>
      </c>
      <c r="U282" s="5">
        <v>0</v>
      </c>
      <c r="V282" s="5">
        <v>0</v>
      </c>
      <c r="W282" s="5">
        <v>0</v>
      </c>
      <c r="X282" s="5">
        <v>0</v>
      </c>
      <c r="Y282" s="5">
        <v>0</v>
      </c>
      <c r="Z282" s="5">
        <v>0</v>
      </c>
      <c r="AA282" s="5">
        <v>0</v>
      </c>
      <c r="AB282" s="5">
        <v>0</v>
      </c>
      <c r="AC282" s="5">
        <v>0</v>
      </c>
      <c r="AD282" s="5">
        <v>0</v>
      </c>
      <c r="AE282" s="5">
        <v>0</v>
      </c>
      <c r="AF282" s="5">
        <v>0</v>
      </c>
      <c r="AG282" s="5">
        <v>0</v>
      </c>
      <c r="AH282" s="5">
        <v>0</v>
      </c>
      <c r="AI282" s="5">
        <v>0</v>
      </c>
      <c r="AJ282" s="5">
        <v>0</v>
      </c>
      <c r="AK282" s="5">
        <v>0</v>
      </c>
      <c r="AL282" s="5">
        <v>0</v>
      </c>
      <c r="AM282" s="5">
        <v>0</v>
      </c>
      <c r="AN282" s="5">
        <f t="shared" ref="AN282:AU282" si="262">SUM(AN281)</f>
        <v>0</v>
      </c>
      <c r="AO282" s="5">
        <f t="shared" si="262"/>
        <v>0</v>
      </c>
      <c r="AP282" s="5">
        <f t="shared" si="262"/>
        <v>0</v>
      </c>
      <c r="AQ282" s="5">
        <f t="shared" si="262"/>
        <v>0</v>
      </c>
      <c r="AR282" s="5">
        <f t="shared" si="262"/>
        <v>0</v>
      </c>
      <c r="AS282" s="5">
        <f t="shared" si="262"/>
        <v>0</v>
      </c>
      <c r="AT282" s="5">
        <f t="shared" si="262"/>
        <v>0</v>
      </c>
      <c r="AU282" s="5">
        <f t="shared" si="262"/>
        <v>0</v>
      </c>
      <c r="AV282" s="5">
        <f t="shared" ref="AV282:BA282" si="263">SUM(AV281)</f>
        <v>0.04</v>
      </c>
      <c r="AW282" s="5">
        <f t="shared" si="263"/>
        <v>0.01</v>
      </c>
      <c r="AX282" s="5">
        <f t="shared" si="263"/>
        <v>0</v>
      </c>
      <c r="AY282" s="5">
        <f t="shared" si="263"/>
        <v>0.20499999999999999</v>
      </c>
      <c r="AZ282" s="5">
        <f t="shared" si="263"/>
        <v>0.106</v>
      </c>
      <c r="BA282" s="5">
        <f t="shared" si="263"/>
        <v>0.36099999999999999</v>
      </c>
      <c r="BB282" s="5">
        <v>0</v>
      </c>
      <c r="BC282" s="5">
        <v>0</v>
      </c>
      <c r="BD282" s="5">
        <v>0</v>
      </c>
      <c r="BE282" s="5">
        <v>0</v>
      </c>
      <c r="BF282" s="5">
        <v>0</v>
      </c>
      <c r="BG282" s="5">
        <v>0</v>
      </c>
      <c r="BH282" s="5">
        <v>0</v>
      </c>
      <c r="BI282" s="5">
        <v>0</v>
      </c>
      <c r="BJ282" s="5">
        <v>0</v>
      </c>
      <c r="BK282" s="5">
        <v>0</v>
      </c>
      <c r="BL282" s="5">
        <v>0</v>
      </c>
      <c r="BM282" s="5">
        <v>0</v>
      </c>
      <c r="BN282" s="35">
        <v>0</v>
      </c>
      <c r="BO282" s="5">
        <v>0</v>
      </c>
      <c r="BP282" s="5">
        <v>0</v>
      </c>
      <c r="BQ282" s="5">
        <v>0</v>
      </c>
      <c r="BR282" s="5">
        <v>0</v>
      </c>
      <c r="BS282" s="5">
        <v>0</v>
      </c>
      <c r="BT282" s="35">
        <v>0</v>
      </c>
    </row>
    <row r="284" spans="1:72" s="267" customFormat="1" ht="13.5" customHeight="1">
      <c r="A284" s="209"/>
      <c r="B284" s="209" t="s">
        <v>553</v>
      </c>
      <c r="C284" s="276" t="s">
        <v>208</v>
      </c>
      <c r="D284" s="209"/>
      <c r="E284" s="209"/>
      <c r="F284" s="275">
        <f>SUMIF(J279:BT279, "&lt;&gt;Total", J284:BT284)</f>
        <v>0.36099999999999999</v>
      </c>
      <c r="G284" s="209"/>
      <c r="H284" s="209"/>
      <c r="I284" s="209"/>
      <c r="J284" s="274">
        <f t="shared" ref="J284:AO284" si="264">IF(J$1&lt;"2020-21",SUMIF($F$281,"=Yes",J$281), (SUMIF($F$281,"=No",J$281)*(-1)))</f>
        <v>0</v>
      </c>
      <c r="K284" s="274">
        <f t="shared" si="264"/>
        <v>0</v>
      </c>
      <c r="L284" s="274">
        <f t="shared" si="264"/>
        <v>0</v>
      </c>
      <c r="M284" s="274">
        <f t="shared" si="264"/>
        <v>0</v>
      </c>
      <c r="N284" s="274">
        <f t="shared" si="264"/>
        <v>0</v>
      </c>
      <c r="O284" s="274">
        <f t="shared" si="264"/>
        <v>0</v>
      </c>
      <c r="P284" s="274">
        <f t="shared" si="264"/>
        <v>0</v>
      </c>
      <c r="Q284" s="274">
        <f t="shared" si="264"/>
        <v>0</v>
      </c>
      <c r="R284" s="274">
        <f t="shared" si="264"/>
        <v>0</v>
      </c>
      <c r="S284" s="274">
        <f t="shared" si="264"/>
        <v>0</v>
      </c>
      <c r="T284" s="274">
        <f t="shared" si="264"/>
        <v>0</v>
      </c>
      <c r="U284" s="274">
        <f t="shared" si="264"/>
        <v>0</v>
      </c>
      <c r="V284" s="274">
        <f t="shared" si="264"/>
        <v>0</v>
      </c>
      <c r="W284" s="274">
        <f t="shared" si="264"/>
        <v>0</v>
      </c>
      <c r="X284" s="274">
        <f t="shared" si="264"/>
        <v>0</v>
      </c>
      <c r="Y284" s="274">
        <f t="shared" si="264"/>
        <v>0</v>
      </c>
      <c r="Z284" s="274">
        <f t="shared" si="264"/>
        <v>0</v>
      </c>
      <c r="AA284" s="274">
        <f t="shared" si="264"/>
        <v>0</v>
      </c>
      <c r="AB284" s="274">
        <f t="shared" si="264"/>
        <v>0</v>
      </c>
      <c r="AC284" s="274">
        <f t="shared" si="264"/>
        <v>0</v>
      </c>
      <c r="AD284" s="274">
        <f t="shared" si="264"/>
        <v>0</v>
      </c>
      <c r="AE284" s="274">
        <f t="shared" si="264"/>
        <v>0</v>
      </c>
      <c r="AF284" s="274">
        <f t="shared" si="264"/>
        <v>0</v>
      </c>
      <c r="AG284" s="274">
        <f t="shared" si="264"/>
        <v>0</v>
      </c>
      <c r="AH284" s="274">
        <f t="shared" si="264"/>
        <v>0</v>
      </c>
      <c r="AI284" s="274">
        <f t="shared" si="264"/>
        <v>0</v>
      </c>
      <c r="AJ284" s="274">
        <f t="shared" si="264"/>
        <v>0</v>
      </c>
      <c r="AK284" s="274">
        <f t="shared" si="264"/>
        <v>0</v>
      </c>
      <c r="AL284" s="274">
        <f t="shared" si="264"/>
        <v>0</v>
      </c>
      <c r="AM284" s="274">
        <f t="shared" si="264"/>
        <v>0</v>
      </c>
      <c r="AN284" s="274">
        <f t="shared" si="264"/>
        <v>0</v>
      </c>
      <c r="AO284" s="274">
        <f t="shared" si="264"/>
        <v>0</v>
      </c>
      <c r="AP284" s="274">
        <f t="shared" ref="AP284:BT284" si="265">IF(AP$1&lt;"2020-21",SUMIF($F$281,"=Yes",AP$281), (SUMIF($F$281,"=No",AP$281)*(-1)))</f>
        <v>0</v>
      </c>
      <c r="AQ284" s="274">
        <f t="shared" si="265"/>
        <v>0</v>
      </c>
      <c r="AR284" s="274">
        <f t="shared" si="265"/>
        <v>0</v>
      </c>
      <c r="AS284" s="274">
        <f t="shared" si="265"/>
        <v>0</v>
      </c>
      <c r="AT284" s="274">
        <f t="shared" si="265"/>
        <v>0</v>
      </c>
      <c r="AU284" s="274">
        <f t="shared" si="265"/>
        <v>0</v>
      </c>
      <c r="AV284" s="274">
        <f t="shared" si="265"/>
        <v>0.04</v>
      </c>
      <c r="AW284" s="274">
        <f t="shared" si="265"/>
        <v>0.01</v>
      </c>
      <c r="AX284" s="274">
        <f t="shared" si="265"/>
        <v>0</v>
      </c>
      <c r="AY284" s="274">
        <f t="shared" si="265"/>
        <v>0.20499999999999999</v>
      </c>
      <c r="AZ284" s="274">
        <f t="shared" si="265"/>
        <v>0.106</v>
      </c>
      <c r="BA284" s="274">
        <f t="shared" si="265"/>
        <v>0.36099999999999999</v>
      </c>
      <c r="BB284" s="274">
        <f t="shared" si="265"/>
        <v>0</v>
      </c>
      <c r="BC284" s="274">
        <f t="shared" si="265"/>
        <v>0</v>
      </c>
      <c r="BD284" s="274">
        <f t="shared" si="265"/>
        <v>0</v>
      </c>
      <c r="BE284" s="274">
        <f t="shared" si="265"/>
        <v>0</v>
      </c>
      <c r="BF284" s="274">
        <f t="shared" si="265"/>
        <v>0</v>
      </c>
      <c r="BG284" s="274">
        <f t="shared" si="265"/>
        <v>0</v>
      </c>
      <c r="BH284" s="274">
        <f t="shared" si="265"/>
        <v>0</v>
      </c>
      <c r="BI284" s="274">
        <f t="shared" si="265"/>
        <v>0</v>
      </c>
      <c r="BJ284" s="274">
        <f t="shared" si="265"/>
        <v>0</v>
      </c>
      <c r="BK284" s="274">
        <f t="shared" si="265"/>
        <v>0</v>
      </c>
      <c r="BL284" s="274">
        <f t="shared" si="265"/>
        <v>0</v>
      </c>
      <c r="BM284" s="274">
        <f t="shared" si="265"/>
        <v>0</v>
      </c>
      <c r="BN284" s="274">
        <f t="shared" si="265"/>
        <v>0</v>
      </c>
      <c r="BO284" s="274">
        <f t="shared" si="265"/>
        <v>0</v>
      </c>
      <c r="BP284" s="274">
        <f t="shared" si="265"/>
        <v>0</v>
      </c>
      <c r="BQ284" s="274">
        <f t="shared" si="265"/>
        <v>0</v>
      </c>
      <c r="BR284" s="274">
        <f t="shared" si="265"/>
        <v>0</v>
      </c>
      <c r="BS284" s="274">
        <f t="shared" si="265"/>
        <v>0</v>
      </c>
      <c r="BT284" s="274">
        <f t="shared" si="265"/>
        <v>0</v>
      </c>
    </row>
    <row r="285" spans="1:72" s="267" customFormat="1" ht="13.5" customHeight="1">
      <c r="J285" s="268"/>
      <c r="K285" s="268"/>
      <c r="L285" s="268"/>
      <c r="M285" s="268"/>
      <c r="N285" s="268"/>
      <c r="O285" s="268"/>
      <c r="P285" s="268"/>
      <c r="Q285" s="268"/>
      <c r="R285" s="268"/>
      <c r="S285" s="268"/>
      <c r="T285" s="268"/>
      <c r="U285" s="268"/>
      <c r="V285" s="268"/>
      <c r="W285" s="268"/>
      <c r="X285" s="268"/>
      <c r="Y285" s="268"/>
      <c r="Z285" s="268"/>
      <c r="AA285" s="268"/>
      <c r="AB285" s="268"/>
      <c r="AC285" s="268"/>
      <c r="AD285" s="268"/>
      <c r="AE285" s="268"/>
      <c r="AF285" s="268"/>
      <c r="AG285" s="268"/>
      <c r="AH285" s="268"/>
      <c r="AI285" s="268"/>
      <c r="AJ285" s="268"/>
      <c r="AK285" s="268"/>
      <c r="AL285" s="268"/>
      <c r="AM285" s="268"/>
      <c r="AN285" s="268"/>
      <c r="AO285" s="268"/>
      <c r="AP285" s="268"/>
      <c r="AQ285" s="268"/>
      <c r="AR285" s="268"/>
      <c r="AS285" s="268"/>
      <c r="AT285" s="268"/>
      <c r="AU285" s="268"/>
      <c r="AV285" s="268"/>
      <c r="AW285" s="268"/>
      <c r="AX285" s="268"/>
      <c r="AY285" s="268"/>
      <c r="AZ285" s="268"/>
      <c r="BA285" s="268"/>
      <c r="BB285" s="268"/>
      <c r="BC285" s="268"/>
      <c r="BD285" s="268"/>
      <c r="BE285" s="268"/>
      <c r="BF285" s="268"/>
      <c r="BG285" s="268"/>
      <c r="BH285" s="268"/>
      <c r="BI285" s="268"/>
      <c r="BJ285" s="268"/>
      <c r="BK285" s="268"/>
      <c r="BL285" s="268"/>
      <c r="BM285" s="268"/>
      <c r="BN285" s="268"/>
      <c r="BO285" s="268"/>
      <c r="BP285" s="268"/>
      <c r="BQ285" s="268"/>
      <c r="BR285" s="268"/>
      <c r="BS285" s="268"/>
      <c r="BT285" s="268"/>
    </row>
    <row r="286" spans="1:72" ht="13.9">
      <c r="A286" s="33" t="s">
        <v>162</v>
      </c>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row>
    <row r="287" spans="1:72">
      <c r="A287" s="47"/>
      <c r="B287" s="47"/>
      <c r="C287" s="47"/>
      <c r="D287" s="47"/>
      <c r="E287" s="47"/>
      <c r="F287" s="47"/>
      <c r="G287" s="47"/>
      <c r="H287" s="47"/>
      <c r="I287" s="47"/>
      <c r="J287" s="299" t="s">
        <v>1</v>
      </c>
      <c r="K287" s="299"/>
      <c r="L287" s="299"/>
      <c r="M287" s="299"/>
      <c r="N287" s="299"/>
      <c r="O287" s="299" t="s">
        <v>2</v>
      </c>
      <c r="P287" s="299"/>
      <c r="Q287" s="299"/>
      <c r="R287" s="299"/>
      <c r="S287" s="299"/>
      <c r="T287" s="299" t="s">
        <v>3</v>
      </c>
      <c r="U287" s="299"/>
      <c r="V287" s="299"/>
      <c r="W287" s="299"/>
      <c r="X287" s="299"/>
      <c r="Y287" s="299" t="s">
        <v>4</v>
      </c>
      <c r="Z287" s="299"/>
      <c r="AA287" s="299"/>
      <c r="AB287" s="299"/>
      <c r="AC287" s="299"/>
      <c r="AD287" s="299" t="s">
        <v>5</v>
      </c>
      <c r="AE287" s="299"/>
      <c r="AF287" s="299"/>
      <c r="AG287" s="299"/>
      <c r="AH287" s="299"/>
      <c r="AI287" s="299" t="s">
        <v>6</v>
      </c>
      <c r="AJ287" s="299"/>
      <c r="AK287" s="299"/>
      <c r="AL287" s="299"/>
      <c r="AM287" s="299"/>
      <c r="AN287" s="291" t="s">
        <v>7</v>
      </c>
      <c r="AO287" s="291"/>
      <c r="AP287" s="291"/>
      <c r="AQ287" s="291"/>
      <c r="AR287" s="291"/>
      <c r="AS287" s="291"/>
      <c r="AT287" s="291"/>
      <c r="AU287" s="291" t="s">
        <v>8</v>
      </c>
      <c r="AV287" s="291"/>
      <c r="AW287" s="291"/>
      <c r="AX287" s="291"/>
      <c r="AY287" s="291"/>
      <c r="AZ287" s="291"/>
      <c r="BA287" s="291"/>
      <c r="BB287" s="291" t="s">
        <v>9</v>
      </c>
      <c r="BC287" s="291"/>
      <c r="BD287" s="291"/>
      <c r="BE287" s="291"/>
      <c r="BF287" s="291"/>
      <c r="BG287" s="291"/>
      <c r="BH287" s="291"/>
      <c r="BI287" s="291" t="s">
        <v>10</v>
      </c>
      <c r="BJ287" s="291"/>
      <c r="BK287" s="291"/>
      <c r="BL287" s="291"/>
      <c r="BM287" s="291"/>
      <c r="BN287" s="291"/>
      <c r="BO287" s="291" t="s">
        <v>581</v>
      </c>
      <c r="BP287" s="291"/>
      <c r="BQ287" s="291"/>
      <c r="BR287" s="291"/>
      <c r="BS287" s="291"/>
      <c r="BT287" s="291"/>
    </row>
    <row r="288" spans="1:72" ht="14.75" customHeight="1">
      <c r="A288" s="47"/>
      <c r="B288" s="47"/>
      <c r="C288" s="47"/>
      <c r="D288" s="47"/>
      <c r="E288" s="47"/>
      <c r="F288" s="47"/>
      <c r="G288" s="47"/>
      <c r="H288" s="47"/>
      <c r="I288" s="47"/>
      <c r="J288" s="49"/>
      <c r="K288" s="50"/>
      <c r="L288" s="50"/>
      <c r="M288" s="50"/>
      <c r="N288" s="50"/>
      <c r="O288" s="51"/>
      <c r="P288" s="50"/>
      <c r="Q288" s="50"/>
      <c r="R288" s="50"/>
      <c r="S288" s="50"/>
      <c r="T288" s="51"/>
      <c r="U288" s="50"/>
      <c r="V288" s="50"/>
      <c r="W288" s="50"/>
      <c r="X288" s="50"/>
      <c r="Y288" s="51"/>
      <c r="Z288" s="50"/>
      <c r="AA288" s="50"/>
      <c r="AB288" s="50"/>
      <c r="AC288" s="50"/>
      <c r="AD288" s="51"/>
      <c r="AE288" s="50"/>
      <c r="AF288" s="50"/>
      <c r="AG288" s="50"/>
      <c r="AH288" s="50"/>
      <c r="AI288" s="51"/>
      <c r="AJ288" s="50"/>
      <c r="AK288" s="50"/>
      <c r="AL288" s="50"/>
      <c r="AM288" s="52"/>
      <c r="AN288" s="297" t="s">
        <v>11</v>
      </c>
      <c r="AO288" s="298"/>
      <c r="AP288" s="292" t="s">
        <v>12</v>
      </c>
      <c r="AQ288" s="292"/>
      <c r="AR288" s="292"/>
      <c r="AS288" s="292"/>
      <c r="AT288" s="247" t="s">
        <v>13</v>
      </c>
      <c r="AU288" s="292" t="s">
        <v>11</v>
      </c>
      <c r="AV288" s="292"/>
      <c r="AW288" s="292" t="s">
        <v>12</v>
      </c>
      <c r="AX288" s="292"/>
      <c r="AY288" s="292"/>
      <c r="AZ288" s="292"/>
      <c r="BA288" s="247" t="s">
        <v>13</v>
      </c>
      <c r="BB288" s="292" t="s">
        <v>11</v>
      </c>
      <c r="BC288" s="292"/>
      <c r="BD288" s="292" t="s">
        <v>12</v>
      </c>
      <c r="BE288" s="292"/>
      <c r="BF288" s="292"/>
      <c r="BG288" s="292"/>
      <c r="BH288" s="247" t="s">
        <v>13</v>
      </c>
      <c r="BI288" s="244" t="s">
        <v>11</v>
      </c>
      <c r="BJ288" s="292" t="s">
        <v>12</v>
      </c>
      <c r="BK288" s="292"/>
      <c r="BL288" s="292"/>
      <c r="BM288" s="293"/>
      <c r="BN288" s="247" t="s">
        <v>13</v>
      </c>
      <c r="BO288" s="285" t="s">
        <v>11</v>
      </c>
      <c r="BP288" s="292" t="s">
        <v>12</v>
      </c>
      <c r="BQ288" s="292"/>
      <c r="BR288" s="292"/>
      <c r="BS288" s="293"/>
      <c r="BT288" s="247" t="s">
        <v>13</v>
      </c>
    </row>
    <row r="289" spans="1:72" ht="48" customHeight="1">
      <c r="A289" s="45" t="s">
        <v>14</v>
      </c>
      <c r="B289" s="66" t="s">
        <v>15</v>
      </c>
      <c r="C289" s="179" t="s">
        <v>547</v>
      </c>
      <c r="D289" s="179" t="s">
        <v>548</v>
      </c>
      <c r="E289" s="186" t="s">
        <v>241</v>
      </c>
      <c r="F289" s="187" t="s">
        <v>258</v>
      </c>
      <c r="G289" s="231" t="s">
        <v>497</v>
      </c>
      <c r="H289" s="45" t="s">
        <v>16</v>
      </c>
      <c r="I289" s="45" t="s">
        <v>17</v>
      </c>
      <c r="J289" s="246" t="s">
        <v>11</v>
      </c>
      <c r="K289" s="246" t="s">
        <v>18</v>
      </c>
      <c r="L289" s="246" t="s">
        <v>19</v>
      </c>
      <c r="M289" s="246" t="s">
        <v>20</v>
      </c>
      <c r="N289" s="246" t="s">
        <v>13</v>
      </c>
      <c r="O289" s="246" t="s">
        <v>11</v>
      </c>
      <c r="P289" s="246" t="s">
        <v>18</v>
      </c>
      <c r="Q289" s="246" t="s">
        <v>19</v>
      </c>
      <c r="R289" s="246" t="s">
        <v>20</v>
      </c>
      <c r="S289" s="246" t="s">
        <v>13</v>
      </c>
      <c r="T289" s="246" t="s">
        <v>11</v>
      </c>
      <c r="U289" s="246" t="s">
        <v>18</v>
      </c>
      <c r="V289" s="246" t="s">
        <v>19</v>
      </c>
      <c r="W289" s="246" t="s">
        <v>20</v>
      </c>
      <c r="X289" s="246" t="s">
        <v>13</v>
      </c>
      <c r="Y289" s="246" t="s">
        <v>11</v>
      </c>
      <c r="Z289" s="246" t="s">
        <v>18</v>
      </c>
      <c r="AA289" s="246" t="s">
        <v>19</v>
      </c>
      <c r="AB289" s="246" t="s">
        <v>20</v>
      </c>
      <c r="AC289" s="246" t="s">
        <v>13</v>
      </c>
      <c r="AD289" s="246" t="s">
        <v>11</v>
      </c>
      <c r="AE289" s="246" t="s">
        <v>18</v>
      </c>
      <c r="AF289" s="246" t="s">
        <v>19</v>
      </c>
      <c r="AG289" s="246" t="s">
        <v>20</v>
      </c>
      <c r="AH289" s="246" t="s">
        <v>13</v>
      </c>
      <c r="AI289" s="246" t="s">
        <v>11</v>
      </c>
      <c r="AJ289" s="246" t="s">
        <v>18</v>
      </c>
      <c r="AK289" s="246" t="s">
        <v>19</v>
      </c>
      <c r="AL289" s="246" t="s">
        <v>20</v>
      </c>
      <c r="AM289" s="246" t="s">
        <v>13</v>
      </c>
      <c r="AN289" s="246" t="s">
        <v>21</v>
      </c>
      <c r="AO289" s="246" t="s">
        <v>22</v>
      </c>
      <c r="AP289" s="246" t="s">
        <v>23</v>
      </c>
      <c r="AQ289" s="246" t="s">
        <v>24</v>
      </c>
      <c r="AR289" s="246" t="s">
        <v>19</v>
      </c>
      <c r="AS289" s="246" t="s">
        <v>20</v>
      </c>
      <c r="AT289" s="247" t="s">
        <v>13</v>
      </c>
      <c r="AU289" s="246" t="s">
        <v>21</v>
      </c>
      <c r="AV289" s="246" t="s">
        <v>22</v>
      </c>
      <c r="AW289" s="246" t="s">
        <v>23</v>
      </c>
      <c r="AX289" s="246" t="s">
        <v>24</v>
      </c>
      <c r="AY289" s="246" t="s">
        <v>19</v>
      </c>
      <c r="AZ289" s="246" t="s">
        <v>20</v>
      </c>
      <c r="BA289" s="247" t="s">
        <v>13</v>
      </c>
      <c r="BB289" s="246" t="s">
        <v>21</v>
      </c>
      <c r="BC289" s="246" t="s">
        <v>22</v>
      </c>
      <c r="BD289" s="246" t="s">
        <v>23</v>
      </c>
      <c r="BE289" s="246" t="s">
        <v>24</v>
      </c>
      <c r="BF289" s="246" t="s">
        <v>19</v>
      </c>
      <c r="BG289" s="246" t="s">
        <v>20</v>
      </c>
      <c r="BH289" s="247" t="s">
        <v>13</v>
      </c>
      <c r="BI289" s="246" t="s">
        <v>22</v>
      </c>
      <c r="BJ289" s="246" t="s">
        <v>23</v>
      </c>
      <c r="BK289" s="246" t="s">
        <v>24</v>
      </c>
      <c r="BL289" s="246" t="s">
        <v>19</v>
      </c>
      <c r="BM289" s="245" t="s">
        <v>20</v>
      </c>
      <c r="BN289" s="247" t="s">
        <v>13</v>
      </c>
      <c r="BO289" s="286" t="s">
        <v>22</v>
      </c>
      <c r="BP289" s="286" t="s">
        <v>23</v>
      </c>
      <c r="BQ289" s="286" t="s">
        <v>24</v>
      </c>
      <c r="BR289" s="286" t="s">
        <v>19</v>
      </c>
      <c r="BS289" s="287" t="s">
        <v>20</v>
      </c>
      <c r="BT289" s="247" t="s">
        <v>13</v>
      </c>
    </row>
    <row r="290" spans="1:72">
      <c r="A290" s="67" t="s">
        <v>25</v>
      </c>
      <c r="B290" s="124" t="s">
        <v>26</v>
      </c>
      <c r="C290" s="177"/>
      <c r="D290" s="177"/>
      <c r="E290" s="56"/>
      <c r="F290" s="56"/>
      <c r="G290" s="56"/>
      <c r="H290" s="56"/>
      <c r="I290" s="56"/>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8"/>
      <c r="AO290" s="58"/>
      <c r="AP290" s="58"/>
      <c r="AQ290" s="58"/>
      <c r="AR290" s="58"/>
      <c r="AS290" s="58"/>
      <c r="AT290" s="59"/>
      <c r="AU290" s="59"/>
      <c r="AV290" s="59"/>
      <c r="AW290" s="59"/>
      <c r="AX290" s="59"/>
      <c r="AY290" s="59"/>
      <c r="AZ290" s="59"/>
      <c r="BA290" s="59"/>
      <c r="BB290" s="59"/>
      <c r="BC290" s="59"/>
      <c r="BD290" s="59"/>
      <c r="BE290" s="59"/>
      <c r="BF290" s="59"/>
      <c r="BG290" s="59"/>
      <c r="BH290" s="59"/>
      <c r="BI290" s="59"/>
      <c r="BJ290" s="59"/>
      <c r="BK290" s="59"/>
      <c r="BL290" s="59"/>
      <c r="BM290" s="59"/>
      <c r="BN290" s="106"/>
      <c r="BO290" s="59"/>
      <c r="BP290" s="59"/>
      <c r="BQ290" s="59"/>
      <c r="BR290" s="59"/>
      <c r="BS290" s="59"/>
      <c r="BT290" s="106"/>
    </row>
    <row r="291" spans="1:72">
      <c r="A291" s="60"/>
      <c r="B291" s="65" t="s">
        <v>40</v>
      </c>
      <c r="C291" s="65"/>
      <c r="D291" s="65"/>
      <c r="E291" s="60" t="s">
        <v>28</v>
      </c>
      <c r="F291" s="60"/>
      <c r="G291" s="60"/>
      <c r="H291" s="60" t="s">
        <v>28</v>
      </c>
      <c r="I291" s="60">
        <v>3</v>
      </c>
      <c r="J291" s="63">
        <v>0</v>
      </c>
      <c r="K291" s="63">
        <v>0</v>
      </c>
      <c r="L291" s="63">
        <v>0</v>
      </c>
      <c r="M291" s="63">
        <v>0</v>
      </c>
      <c r="N291" s="63">
        <v>0</v>
      </c>
      <c r="O291" s="63">
        <v>0</v>
      </c>
      <c r="P291" s="63">
        <v>0</v>
      </c>
      <c r="Q291" s="63">
        <v>0</v>
      </c>
      <c r="R291" s="63">
        <v>0</v>
      </c>
      <c r="S291" s="63">
        <v>0</v>
      </c>
      <c r="T291" s="63">
        <v>0</v>
      </c>
      <c r="U291" s="63">
        <v>0</v>
      </c>
      <c r="V291" s="63">
        <v>0</v>
      </c>
      <c r="W291" s="63">
        <v>0</v>
      </c>
      <c r="X291" s="63">
        <v>0</v>
      </c>
      <c r="Y291" s="63">
        <v>0</v>
      </c>
      <c r="Z291" s="63">
        <v>0</v>
      </c>
      <c r="AA291" s="63">
        <v>0</v>
      </c>
      <c r="AB291" s="63">
        <v>0</v>
      </c>
      <c r="AC291" s="63">
        <v>0</v>
      </c>
      <c r="AD291" s="63">
        <v>0</v>
      </c>
      <c r="AE291" s="63">
        <v>0</v>
      </c>
      <c r="AF291" s="63">
        <v>0</v>
      </c>
      <c r="AG291" s="63">
        <v>0</v>
      </c>
      <c r="AH291" s="63">
        <v>0</v>
      </c>
      <c r="AI291" s="63">
        <v>0</v>
      </c>
      <c r="AJ291" s="63">
        <v>0</v>
      </c>
      <c r="AK291" s="63">
        <v>0</v>
      </c>
      <c r="AL291" s="63">
        <v>0</v>
      </c>
      <c r="AM291" s="63">
        <v>0</v>
      </c>
      <c r="AN291" s="63">
        <v>0</v>
      </c>
      <c r="AO291" s="63">
        <v>0</v>
      </c>
      <c r="AP291" s="63">
        <v>0</v>
      </c>
      <c r="AQ291" s="63">
        <v>0</v>
      </c>
      <c r="AR291" s="63">
        <v>0</v>
      </c>
      <c r="AS291" s="63">
        <v>0</v>
      </c>
      <c r="AT291" s="63">
        <v>0</v>
      </c>
      <c r="AU291" s="63">
        <v>0</v>
      </c>
      <c r="AV291" s="63">
        <v>0</v>
      </c>
      <c r="AW291" s="63">
        <v>0</v>
      </c>
      <c r="AX291" s="63">
        <v>0</v>
      </c>
      <c r="AY291" s="63">
        <v>0</v>
      </c>
      <c r="AZ291" s="63">
        <v>0</v>
      </c>
      <c r="BA291" s="63">
        <v>0</v>
      </c>
      <c r="BB291" s="63">
        <v>0</v>
      </c>
      <c r="BC291" s="63">
        <v>0</v>
      </c>
      <c r="BD291" s="63">
        <v>0</v>
      </c>
      <c r="BE291" s="63">
        <v>0</v>
      </c>
      <c r="BF291" s="63">
        <v>0</v>
      </c>
      <c r="BG291" s="63">
        <v>0</v>
      </c>
      <c r="BH291" s="63">
        <v>0</v>
      </c>
      <c r="BI291" s="63">
        <v>0</v>
      </c>
      <c r="BJ291" s="63">
        <v>0</v>
      </c>
      <c r="BK291" s="63">
        <v>0</v>
      </c>
      <c r="BL291" s="63">
        <v>0</v>
      </c>
      <c r="BM291" s="63">
        <v>0</v>
      </c>
      <c r="BN291" s="70">
        <v>0</v>
      </c>
      <c r="BO291" s="63">
        <v>0</v>
      </c>
      <c r="BP291" s="63">
        <v>0</v>
      </c>
      <c r="BQ291" s="63">
        <v>0</v>
      </c>
      <c r="BR291" s="63">
        <v>0</v>
      </c>
      <c r="BS291" s="63">
        <v>0</v>
      </c>
      <c r="BT291" s="70">
        <v>0</v>
      </c>
    </row>
    <row r="294" spans="1:72" ht="13.9">
      <c r="A294" s="33" t="s">
        <v>163</v>
      </c>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row>
    <row r="295" spans="1:72">
      <c r="A295" s="47"/>
      <c r="B295" s="47"/>
      <c r="C295" s="47"/>
      <c r="D295" s="47"/>
      <c r="E295" s="47"/>
      <c r="F295" s="47"/>
      <c r="G295" s="47"/>
      <c r="H295" s="47"/>
      <c r="I295" s="47"/>
      <c r="J295" s="299" t="s">
        <v>1</v>
      </c>
      <c r="K295" s="299"/>
      <c r="L295" s="299"/>
      <c r="M295" s="299"/>
      <c r="N295" s="299"/>
      <c r="O295" s="299" t="s">
        <v>2</v>
      </c>
      <c r="P295" s="299"/>
      <c r="Q295" s="299"/>
      <c r="R295" s="299"/>
      <c r="S295" s="299"/>
      <c r="T295" s="299" t="s">
        <v>3</v>
      </c>
      <c r="U295" s="299"/>
      <c r="V295" s="299"/>
      <c r="W295" s="299"/>
      <c r="X295" s="299"/>
      <c r="Y295" s="299" t="s">
        <v>4</v>
      </c>
      <c r="Z295" s="299"/>
      <c r="AA295" s="299"/>
      <c r="AB295" s="299"/>
      <c r="AC295" s="299"/>
      <c r="AD295" s="299" t="s">
        <v>5</v>
      </c>
      <c r="AE295" s="299"/>
      <c r="AF295" s="299"/>
      <c r="AG295" s="299"/>
      <c r="AH295" s="299"/>
      <c r="AI295" s="299" t="s">
        <v>6</v>
      </c>
      <c r="AJ295" s="299"/>
      <c r="AK295" s="299"/>
      <c r="AL295" s="299"/>
      <c r="AM295" s="299"/>
      <c r="AN295" s="291" t="s">
        <v>7</v>
      </c>
      <c r="AO295" s="291"/>
      <c r="AP295" s="291"/>
      <c r="AQ295" s="291"/>
      <c r="AR295" s="291"/>
      <c r="AS295" s="291"/>
      <c r="AT295" s="291"/>
      <c r="AU295" s="291" t="s">
        <v>8</v>
      </c>
      <c r="AV295" s="291"/>
      <c r="AW295" s="291"/>
      <c r="AX295" s="291"/>
      <c r="AY295" s="291"/>
      <c r="AZ295" s="291"/>
      <c r="BA295" s="291"/>
      <c r="BB295" s="291" t="s">
        <v>9</v>
      </c>
      <c r="BC295" s="291"/>
      <c r="BD295" s="291"/>
      <c r="BE295" s="291"/>
      <c r="BF295" s="291"/>
      <c r="BG295" s="291"/>
      <c r="BH295" s="291"/>
      <c r="BI295" s="291" t="s">
        <v>10</v>
      </c>
      <c r="BJ295" s="291"/>
      <c r="BK295" s="291"/>
      <c r="BL295" s="291"/>
      <c r="BM295" s="291"/>
      <c r="BN295" s="291"/>
      <c r="BO295" s="291" t="s">
        <v>581</v>
      </c>
      <c r="BP295" s="291"/>
      <c r="BQ295" s="291"/>
      <c r="BR295" s="291"/>
      <c r="BS295" s="291"/>
      <c r="BT295" s="291"/>
    </row>
    <row r="296" spans="1:72" ht="14.75" customHeight="1">
      <c r="A296" s="47"/>
      <c r="B296" s="47"/>
      <c r="C296" s="47"/>
      <c r="D296" s="47"/>
      <c r="E296" s="47"/>
      <c r="F296" s="47"/>
      <c r="G296" s="47"/>
      <c r="H296" s="47"/>
      <c r="I296" s="47"/>
      <c r="J296" s="49"/>
      <c r="K296" s="50"/>
      <c r="L296" s="50"/>
      <c r="M296" s="50"/>
      <c r="N296" s="50"/>
      <c r="O296" s="51"/>
      <c r="P296" s="50"/>
      <c r="Q296" s="50"/>
      <c r="R296" s="50"/>
      <c r="S296" s="50"/>
      <c r="T296" s="51"/>
      <c r="U296" s="50"/>
      <c r="V296" s="50"/>
      <c r="W296" s="50"/>
      <c r="X296" s="50"/>
      <c r="Y296" s="51"/>
      <c r="Z296" s="50"/>
      <c r="AA296" s="50"/>
      <c r="AB296" s="50"/>
      <c r="AC296" s="50"/>
      <c r="AD296" s="51"/>
      <c r="AE296" s="50"/>
      <c r="AF296" s="50"/>
      <c r="AG296" s="50"/>
      <c r="AH296" s="50"/>
      <c r="AI296" s="51"/>
      <c r="AJ296" s="50"/>
      <c r="AK296" s="50"/>
      <c r="AL296" s="50"/>
      <c r="AM296" s="52"/>
      <c r="AN296" s="297" t="s">
        <v>11</v>
      </c>
      <c r="AO296" s="298"/>
      <c r="AP296" s="292" t="s">
        <v>12</v>
      </c>
      <c r="AQ296" s="292"/>
      <c r="AR296" s="292"/>
      <c r="AS296" s="292"/>
      <c r="AT296" s="247" t="s">
        <v>13</v>
      </c>
      <c r="AU296" s="292" t="s">
        <v>11</v>
      </c>
      <c r="AV296" s="292"/>
      <c r="AW296" s="292" t="s">
        <v>12</v>
      </c>
      <c r="AX296" s="292"/>
      <c r="AY296" s="292"/>
      <c r="AZ296" s="292"/>
      <c r="BA296" s="247" t="s">
        <v>13</v>
      </c>
      <c r="BB296" s="292" t="s">
        <v>11</v>
      </c>
      <c r="BC296" s="292"/>
      <c r="BD296" s="292" t="s">
        <v>12</v>
      </c>
      <c r="BE296" s="292"/>
      <c r="BF296" s="292"/>
      <c r="BG296" s="292"/>
      <c r="BH296" s="247" t="s">
        <v>13</v>
      </c>
      <c r="BI296" s="244" t="s">
        <v>11</v>
      </c>
      <c r="BJ296" s="292" t="s">
        <v>12</v>
      </c>
      <c r="BK296" s="292"/>
      <c r="BL296" s="292"/>
      <c r="BM296" s="293"/>
      <c r="BN296" s="247" t="s">
        <v>13</v>
      </c>
      <c r="BO296" s="285" t="s">
        <v>11</v>
      </c>
      <c r="BP296" s="292" t="s">
        <v>12</v>
      </c>
      <c r="BQ296" s="292"/>
      <c r="BR296" s="292"/>
      <c r="BS296" s="293"/>
      <c r="BT296" s="247" t="s">
        <v>13</v>
      </c>
    </row>
    <row r="297" spans="1:72" ht="48" customHeight="1">
      <c r="A297" s="45" t="s">
        <v>14</v>
      </c>
      <c r="B297" s="66" t="s">
        <v>15</v>
      </c>
      <c r="C297" s="179" t="s">
        <v>547</v>
      </c>
      <c r="D297" s="179" t="s">
        <v>548</v>
      </c>
      <c r="E297" s="186" t="s">
        <v>241</v>
      </c>
      <c r="F297" s="187" t="s">
        <v>258</v>
      </c>
      <c r="G297" s="231" t="s">
        <v>497</v>
      </c>
      <c r="H297" s="45" t="s">
        <v>16</v>
      </c>
      <c r="I297" s="45" t="s">
        <v>17</v>
      </c>
      <c r="J297" s="246" t="s">
        <v>11</v>
      </c>
      <c r="K297" s="246" t="s">
        <v>18</v>
      </c>
      <c r="L297" s="246" t="s">
        <v>19</v>
      </c>
      <c r="M297" s="246" t="s">
        <v>20</v>
      </c>
      <c r="N297" s="246" t="s">
        <v>13</v>
      </c>
      <c r="O297" s="246" t="s">
        <v>11</v>
      </c>
      <c r="P297" s="246" t="s">
        <v>18</v>
      </c>
      <c r="Q297" s="246" t="s">
        <v>19</v>
      </c>
      <c r="R297" s="246" t="s">
        <v>20</v>
      </c>
      <c r="S297" s="246" t="s">
        <v>13</v>
      </c>
      <c r="T297" s="246" t="s">
        <v>11</v>
      </c>
      <c r="U297" s="246" t="s">
        <v>18</v>
      </c>
      <c r="V297" s="246" t="s">
        <v>19</v>
      </c>
      <c r="W297" s="246" t="s">
        <v>20</v>
      </c>
      <c r="X297" s="246" t="s">
        <v>13</v>
      </c>
      <c r="Y297" s="246" t="s">
        <v>11</v>
      </c>
      <c r="Z297" s="246" t="s">
        <v>18</v>
      </c>
      <c r="AA297" s="246" t="s">
        <v>19</v>
      </c>
      <c r="AB297" s="246" t="s">
        <v>20</v>
      </c>
      <c r="AC297" s="246" t="s">
        <v>13</v>
      </c>
      <c r="AD297" s="246" t="s">
        <v>11</v>
      </c>
      <c r="AE297" s="246" t="s">
        <v>18</v>
      </c>
      <c r="AF297" s="246" t="s">
        <v>19</v>
      </c>
      <c r="AG297" s="246" t="s">
        <v>20</v>
      </c>
      <c r="AH297" s="246" t="s">
        <v>13</v>
      </c>
      <c r="AI297" s="246" t="s">
        <v>11</v>
      </c>
      <c r="AJ297" s="246" t="s">
        <v>18</v>
      </c>
      <c r="AK297" s="246" t="s">
        <v>19</v>
      </c>
      <c r="AL297" s="246" t="s">
        <v>20</v>
      </c>
      <c r="AM297" s="246" t="s">
        <v>13</v>
      </c>
      <c r="AN297" s="246" t="s">
        <v>21</v>
      </c>
      <c r="AO297" s="246" t="s">
        <v>22</v>
      </c>
      <c r="AP297" s="246" t="s">
        <v>23</v>
      </c>
      <c r="AQ297" s="246" t="s">
        <v>24</v>
      </c>
      <c r="AR297" s="246" t="s">
        <v>19</v>
      </c>
      <c r="AS297" s="246" t="s">
        <v>20</v>
      </c>
      <c r="AT297" s="247" t="s">
        <v>13</v>
      </c>
      <c r="AU297" s="246" t="s">
        <v>21</v>
      </c>
      <c r="AV297" s="246" t="s">
        <v>22</v>
      </c>
      <c r="AW297" s="246" t="s">
        <v>23</v>
      </c>
      <c r="AX297" s="246" t="s">
        <v>24</v>
      </c>
      <c r="AY297" s="246" t="s">
        <v>19</v>
      </c>
      <c r="AZ297" s="246" t="s">
        <v>20</v>
      </c>
      <c r="BA297" s="247" t="s">
        <v>13</v>
      </c>
      <c r="BB297" s="246" t="s">
        <v>21</v>
      </c>
      <c r="BC297" s="246" t="s">
        <v>22</v>
      </c>
      <c r="BD297" s="246" t="s">
        <v>23</v>
      </c>
      <c r="BE297" s="246" t="s">
        <v>24</v>
      </c>
      <c r="BF297" s="246" t="s">
        <v>19</v>
      </c>
      <c r="BG297" s="246" t="s">
        <v>20</v>
      </c>
      <c r="BH297" s="247" t="s">
        <v>13</v>
      </c>
      <c r="BI297" s="246" t="s">
        <v>22</v>
      </c>
      <c r="BJ297" s="246" t="s">
        <v>23</v>
      </c>
      <c r="BK297" s="246" t="s">
        <v>24</v>
      </c>
      <c r="BL297" s="246" t="s">
        <v>19</v>
      </c>
      <c r="BM297" s="245" t="s">
        <v>20</v>
      </c>
      <c r="BN297" s="247" t="s">
        <v>13</v>
      </c>
      <c r="BO297" s="286" t="s">
        <v>22</v>
      </c>
      <c r="BP297" s="286" t="s">
        <v>23</v>
      </c>
      <c r="BQ297" s="286" t="s">
        <v>24</v>
      </c>
      <c r="BR297" s="286" t="s">
        <v>19</v>
      </c>
      <c r="BS297" s="287" t="s">
        <v>20</v>
      </c>
      <c r="BT297" s="247" t="s">
        <v>13</v>
      </c>
    </row>
    <row r="298" spans="1:72">
      <c r="A298" s="109" t="s">
        <v>25</v>
      </c>
      <c r="B298" s="110" t="s">
        <v>26</v>
      </c>
      <c r="C298" s="178"/>
      <c r="D298" s="178"/>
      <c r="E298" s="111"/>
      <c r="F298" s="111"/>
      <c r="G298" s="111"/>
      <c r="H298" s="111"/>
      <c r="I298" s="111"/>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03"/>
      <c r="AO298" s="103"/>
      <c r="AP298" s="103"/>
      <c r="AQ298" s="103"/>
      <c r="AR298" s="103"/>
      <c r="AS298" s="103"/>
      <c r="AT298" s="113"/>
      <c r="AU298" s="113"/>
      <c r="AV298" s="113"/>
      <c r="AW298" s="113"/>
      <c r="AX298" s="113"/>
      <c r="AY298" s="113"/>
      <c r="AZ298" s="113"/>
      <c r="BA298" s="113"/>
      <c r="BB298" s="113"/>
      <c r="BC298" s="113"/>
      <c r="BD298" s="113"/>
      <c r="BE298" s="113"/>
      <c r="BF298" s="113"/>
      <c r="BG298" s="113"/>
      <c r="BH298" s="113"/>
      <c r="BI298" s="113"/>
      <c r="BJ298" s="113"/>
      <c r="BK298" s="113"/>
      <c r="BL298" s="113"/>
      <c r="BM298" s="113"/>
      <c r="BN298" s="114"/>
      <c r="BO298" s="113"/>
      <c r="BP298" s="113"/>
      <c r="BQ298" s="113"/>
      <c r="BR298" s="113"/>
      <c r="BS298" s="113"/>
      <c r="BT298" s="114"/>
    </row>
    <row r="299" spans="1:72">
      <c r="A299" s="16">
        <v>25</v>
      </c>
      <c r="B299" s="37" t="s">
        <v>164</v>
      </c>
      <c r="C299" s="37" t="s">
        <v>379</v>
      </c>
      <c r="D299" s="37" t="s">
        <v>349</v>
      </c>
      <c r="E299" s="185">
        <f t="shared" ref="E299:E308" si="266">N299+S299+X299+AC299+AH299+AM299+AT299+BA299+BH299+BN299+BT299</f>
        <v>-2.0910000000000002</v>
      </c>
      <c r="F299" s="259" t="s">
        <v>261</v>
      </c>
      <c r="G299" s="233" t="s">
        <v>552</v>
      </c>
      <c r="H299" s="60" t="s">
        <v>28</v>
      </c>
      <c r="I299" s="60">
        <v>3</v>
      </c>
      <c r="J299" s="37"/>
      <c r="K299" s="37"/>
      <c r="L299" s="37"/>
      <c r="M299" s="37"/>
      <c r="N299" s="38">
        <f t="shared" ref="N299:N308" si="267">SUM(J299:M299)</f>
        <v>0</v>
      </c>
      <c r="O299" s="37"/>
      <c r="P299" s="37"/>
      <c r="Q299" s="37"/>
      <c r="R299" s="37"/>
      <c r="S299" s="38">
        <f t="shared" ref="S299:S308" si="268">SUM(O299:R299)</f>
        <v>0</v>
      </c>
      <c r="T299" s="37">
        <v>-0.33900000000000002</v>
      </c>
      <c r="U299" s="37">
        <v>0</v>
      </c>
      <c r="V299" s="37">
        <v>0</v>
      </c>
      <c r="W299" s="37">
        <v>0</v>
      </c>
      <c r="X299" s="38">
        <f t="shared" ref="X299:X308" si="269">SUM(T299:W299)</f>
        <v>-0.33900000000000002</v>
      </c>
      <c r="Y299" s="37">
        <v>-1.752</v>
      </c>
      <c r="Z299" s="37">
        <v>0</v>
      </c>
      <c r="AA299" s="37">
        <v>0</v>
      </c>
      <c r="AB299" s="37">
        <v>0</v>
      </c>
      <c r="AC299" s="38">
        <f t="shared" ref="AC299:AC308" si="270">SUM(Y299:AB299)</f>
        <v>-1.752</v>
      </c>
      <c r="AD299" s="37"/>
      <c r="AE299" s="37"/>
      <c r="AF299" s="37"/>
      <c r="AG299" s="37"/>
      <c r="AH299" s="38">
        <f t="shared" ref="AH299:AH308" si="271">SUM(AD299:AG299)</f>
        <v>0</v>
      </c>
      <c r="AI299" s="37"/>
      <c r="AJ299" s="37"/>
      <c r="AK299" s="37"/>
      <c r="AL299" s="37"/>
      <c r="AM299" s="38">
        <f t="shared" ref="AM299:AM308" si="272">SUM(AI299:AL299)</f>
        <v>0</v>
      </c>
      <c r="AN299" s="37"/>
      <c r="AO299" s="37"/>
      <c r="AP299" s="37"/>
      <c r="AQ299" s="37"/>
      <c r="AR299" s="37"/>
      <c r="AS299" s="37"/>
      <c r="AT299" s="38">
        <f>SUM(AN299:AS299)</f>
        <v>0</v>
      </c>
      <c r="AU299" s="37"/>
      <c r="AV299" s="37"/>
      <c r="AW299" s="37"/>
      <c r="AX299" s="37"/>
      <c r="AY299" s="37"/>
      <c r="AZ299" s="37"/>
      <c r="BA299" s="38">
        <f>SUM(AU299:AZ299)</f>
        <v>0</v>
      </c>
      <c r="BB299" s="37"/>
      <c r="BC299" s="37"/>
      <c r="BD299" s="37"/>
      <c r="BE299" s="37"/>
      <c r="BF299" s="37"/>
      <c r="BG299" s="37"/>
      <c r="BH299" s="38">
        <f>SUM(BB299:BG299)</f>
        <v>0</v>
      </c>
      <c r="BI299" s="37"/>
      <c r="BJ299" s="37"/>
      <c r="BK299" s="37"/>
      <c r="BL299" s="37"/>
      <c r="BM299" s="37"/>
      <c r="BN299" s="69">
        <f>SUM(BI299:BM299)</f>
        <v>0</v>
      </c>
      <c r="BO299" s="37"/>
      <c r="BP299" s="37"/>
      <c r="BQ299" s="37"/>
      <c r="BR299" s="37"/>
      <c r="BS299" s="37"/>
      <c r="BT299" s="69">
        <f>SUM(BO299:BS299)</f>
        <v>0</v>
      </c>
    </row>
    <row r="300" spans="1:72">
      <c r="A300" s="16" t="s">
        <v>33</v>
      </c>
      <c r="B300" s="4" t="s">
        <v>165</v>
      </c>
      <c r="C300" s="4" t="s">
        <v>380</v>
      </c>
      <c r="D300" s="4" t="s">
        <v>386</v>
      </c>
      <c r="E300" s="185">
        <f t="shared" si="266"/>
        <v>2.1360000000000001</v>
      </c>
      <c r="F300" s="259" t="s">
        <v>259</v>
      </c>
      <c r="G300" s="232" t="s">
        <v>509</v>
      </c>
      <c r="H300" s="60" t="s">
        <v>28</v>
      </c>
      <c r="I300" s="60">
        <v>3</v>
      </c>
      <c r="J300" s="4"/>
      <c r="K300" s="4"/>
      <c r="L300" s="4"/>
      <c r="M300" s="4"/>
      <c r="N300" s="38">
        <f t="shared" si="267"/>
        <v>0</v>
      </c>
      <c r="O300" s="4"/>
      <c r="P300" s="4"/>
      <c r="Q300" s="4"/>
      <c r="R300" s="4"/>
      <c r="S300" s="38">
        <f t="shared" si="268"/>
        <v>0</v>
      </c>
      <c r="T300" s="4"/>
      <c r="U300" s="4"/>
      <c r="V300" s="4"/>
      <c r="W300" s="4"/>
      <c r="X300" s="38">
        <f t="shared" si="269"/>
        <v>0</v>
      </c>
      <c r="Y300" s="4"/>
      <c r="Z300" s="4"/>
      <c r="AA300" s="4"/>
      <c r="AB300" s="4"/>
      <c r="AC300" s="38">
        <f t="shared" si="270"/>
        <v>0</v>
      </c>
      <c r="AD300" s="4"/>
      <c r="AE300" s="4"/>
      <c r="AF300" s="4"/>
      <c r="AG300" s="4"/>
      <c r="AH300" s="38">
        <f t="shared" si="271"/>
        <v>0</v>
      </c>
      <c r="AI300" s="4"/>
      <c r="AJ300" s="4"/>
      <c r="AK300" s="4"/>
      <c r="AL300" s="4"/>
      <c r="AM300" s="38">
        <f t="shared" si="272"/>
        <v>0</v>
      </c>
      <c r="AN300" s="37">
        <v>0</v>
      </c>
      <c r="AO300" s="37">
        <v>0</v>
      </c>
      <c r="AP300" s="37">
        <v>0</v>
      </c>
      <c r="AQ300" s="37">
        <v>0</v>
      </c>
      <c r="AR300" s="37">
        <v>0</v>
      </c>
      <c r="AS300" s="37">
        <v>2.1360000000000001</v>
      </c>
      <c r="AT300" s="38">
        <f t="shared" ref="AT300:AT308" si="273">SUM(AN300:AS300)</f>
        <v>2.1360000000000001</v>
      </c>
      <c r="AU300" s="13"/>
      <c r="AV300" s="13"/>
      <c r="AW300" s="13"/>
      <c r="AX300" s="13"/>
      <c r="AY300" s="13"/>
      <c r="AZ300" s="13"/>
      <c r="BA300" s="38">
        <f t="shared" ref="BA300:BA308" si="274">SUM(AU300:AZ300)</f>
        <v>0</v>
      </c>
      <c r="BB300" s="37"/>
      <c r="BC300" s="37"/>
      <c r="BD300" s="37"/>
      <c r="BE300" s="37"/>
      <c r="BF300" s="37"/>
      <c r="BG300" s="37"/>
      <c r="BH300" s="38">
        <f t="shared" ref="BH300:BH308" si="275">SUM(BB300:BG300)</f>
        <v>0</v>
      </c>
      <c r="BI300" s="37"/>
      <c r="BJ300" s="37"/>
      <c r="BK300" s="37"/>
      <c r="BL300" s="37"/>
      <c r="BM300" s="37"/>
      <c r="BN300" s="69">
        <f t="shared" ref="BN300:BN308" si="276">SUM(BI300:BM300)</f>
        <v>0</v>
      </c>
      <c r="BO300" s="37"/>
      <c r="BP300" s="37"/>
      <c r="BQ300" s="37"/>
      <c r="BR300" s="37"/>
      <c r="BS300" s="37"/>
      <c r="BT300" s="69">
        <f t="shared" ref="BT300:BT308" si="277">SUM(BO300:BS300)</f>
        <v>0</v>
      </c>
    </row>
    <row r="301" spans="1:72">
      <c r="A301" s="16" t="s">
        <v>52</v>
      </c>
      <c r="B301" s="4" t="s">
        <v>166</v>
      </c>
      <c r="C301" s="4" t="s">
        <v>381</v>
      </c>
      <c r="D301" s="4" t="s">
        <v>291</v>
      </c>
      <c r="E301" s="185">
        <f t="shared" si="266"/>
        <v>0.68100000000000005</v>
      </c>
      <c r="F301" s="259" t="s">
        <v>260</v>
      </c>
      <c r="G301" s="232" t="s">
        <v>526</v>
      </c>
      <c r="H301" s="60" t="s">
        <v>28</v>
      </c>
      <c r="I301" s="60">
        <v>3</v>
      </c>
      <c r="J301" s="4"/>
      <c r="K301" s="4"/>
      <c r="L301" s="4"/>
      <c r="M301" s="4"/>
      <c r="N301" s="38">
        <f t="shared" si="267"/>
        <v>0</v>
      </c>
      <c r="O301" s="4"/>
      <c r="P301" s="4"/>
      <c r="Q301" s="4"/>
      <c r="R301" s="4"/>
      <c r="S301" s="38">
        <f t="shared" si="268"/>
        <v>0</v>
      </c>
      <c r="T301" s="4"/>
      <c r="U301" s="4"/>
      <c r="V301" s="4"/>
      <c r="W301" s="4"/>
      <c r="X301" s="38">
        <f t="shared" si="269"/>
        <v>0</v>
      </c>
      <c r="Y301" s="4"/>
      <c r="Z301" s="4"/>
      <c r="AA301" s="4"/>
      <c r="AB301" s="4"/>
      <c r="AC301" s="38">
        <f t="shared" si="270"/>
        <v>0</v>
      </c>
      <c r="AD301" s="4"/>
      <c r="AE301" s="4"/>
      <c r="AF301" s="4"/>
      <c r="AG301" s="4"/>
      <c r="AH301" s="38">
        <f t="shared" si="271"/>
        <v>0</v>
      </c>
      <c r="AI301" s="4"/>
      <c r="AJ301" s="4"/>
      <c r="AK301" s="4"/>
      <c r="AL301" s="4"/>
      <c r="AM301" s="38">
        <f t="shared" si="272"/>
        <v>0</v>
      </c>
      <c r="AN301" s="37"/>
      <c r="AO301" s="37"/>
      <c r="AP301" s="37"/>
      <c r="AQ301" s="37"/>
      <c r="AR301" s="37"/>
      <c r="AS301" s="37"/>
      <c r="AT301" s="38">
        <f t="shared" si="273"/>
        <v>0</v>
      </c>
      <c r="AU301" s="13"/>
      <c r="AV301" s="13"/>
      <c r="AW301" s="13"/>
      <c r="AX301" s="13"/>
      <c r="AY301" s="13"/>
      <c r="AZ301" s="13"/>
      <c r="BA301" s="38">
        <f t="shared" si="274"/>
        <v>0</v>
      </c>
      <c r="BB301" s="37"/>
      <c r="BC301" s="37"/>
      <c r="BD301" s="37"/>
      <c r="BE301" s="37"/>
      <c r="BF301" s="37"/>
      <c r="BG301" s="37"/>
      <c r="BH301" s="38">
        <f t="shared" si="275"/>
        <v>0</v>
      </c>
      <c r="BI301" s="37">
        <v>6.7000000000000004E-2</v>
      </c>
      <c r="BJ301" s="37">
        <v>5.0000000000000001E-3</v>
      </c>
      <c r="BK301" s="37">
        <v>0</v>
      </c>
      <c r="BL301" s="37">
        <v>0.20699999999999999</v>
      </c>
      <c r="BM301" s="37">
        <v>0.40200000000000002</v>
      </c>
      <c r="BN301" s="69">
        <f t="shared" si="276"/>
        <v>0.68100000000000005</v>
      </c>
      <c r="BO301" s="37"/>
      <c r="BP301" s="37"/>
      <c r="BQ301" s="37"/>
      <c r="BR301" s="37"/>
      <c r="BS301" s="37"/>
      <c r="BT301" s="69">
        <f t="shared" si="277"/>
        <v>0</v>
      </c>
    </row>
    <row r="302" spans="1:72">
      <c r="A302" s="16" t="s">
        <v>54</v>
      </c>
      <c r="B302" s="4" t="s">
        <v>167</v>
      </c>
      <c r="C302" s="4" t="s">
        <v>382</v>
      </c>
      <c r="D302" s="4" t="s">
        <v>387</v>
      </c>
      <c r="E302" s="185">
        <f t="shared" si="266"/>
        <v>1.3</v>
      </c>
      <c r="F302" s="259" t="s">
        <v>260</v>
      </c>
      <c r="G302" s="232" t="s">
        <v>526</v>
      </c>
      <c r="H302" s="60" t="s">
        <v>28</v>
      </c>
      <c r="I302" s="60">
        <v>3</v>
      </c>
      <c r="J302" s="4"/>
      <c r="K302" s="4"/>
      <c r="L302" s="4"/>
      <c r="M302" s="4"/>
      <c r="N302" s="38">
        <f t="shared" si="267"/>
        <v>0</v>
      </c>
      <c r="O302" s="4"/>
      <c r="P302" s="4"/>
      <c r="Q302" s="4"/>
      <c r="R302" s="4"/>
      <c r="S302" s="38">
        <f t="shared" si="268"/>
        <v>0</v>
      </c>
      <c r="T302" s="4"/>
      <c r="U302" s="4"/>
      <c r="V302" s="4"/>
      <c r="W302" s="4"/>
      <c r="X302" s="38">
        <f t="shared" si="269"/>
        <v>0</v>
      </c>
      <c r="Y302" s="4"/>
      <c r="Z302" s="4"/>
      <c r="AA302" s="4"/>
      <c r="AB302" s="4"/>
      <c r="AC302" s="38">
        <f t="shared" si="270"/>
        <v>0</v>
      </c>
      <c r="AD302" s="4"/>
      <c r="AE302" s="4"/>
      <c r="AF302" s="4"/>
      <c r="AG302" s="4"/>
      <c r="AH302" s="38">
        <f t="shared" si="271"/>
        <v>0</v>
      </c>
      <c r="AI302" s="4"/>
      <c r="AJ302" s="4"/>
      <c r="AK302" s="4"/>
      <c r="AL302" s="4"/>
      <c r="AM302" s="38">
        <f t="shared" si="272"/>
        <v>0</v>
      </c>
      <c r="AN302" s="37"/>
      <c r="AO302" s="37"/>
      <c r="AP302" s="37"/>
      <c r="AQ302" s="37"/>
      <c r="AR302" s="37"/>
      <c r="AS302" s="37"/>
      <c r="AT302" s="38">
        <f t="shared" si="273"/>
        <v>0</v>
      </c>
      <c r="AU302" s="37"/>
      <c r="AV302" s="37"/>
      <c r="AW302" s="37"/>
      <c r="AX302" s="37"/>
      <c r="AY302" s="37"/>
      <c r="AZ302" s="37"/>
      <c r="BA302" s="38">
        <f t="shared" si="274"/>
        <v>0</v>
      </c>
      <c r="BB302" s="37"/>
      <c r="BC302" s="37"/>
      <c r="BD302" s="37"/>
      <c r="BE302" s="37"/>
      <c r="BF302" s="37"/>
      <c r="BG302" s="37"/>
      <c r="BH302" s="38">
        <f t="shared" si="275"/>
        <v>0</v>
      </c>
      <c r="BI302" s="37">
        <v>0.28599999999999998</v>
      </c>
      <c r="BJ302" s="37">
        <v>1.6E-2</v>
      </c>
      <c r="BK302" s="37">
        <v>0</v>
      </c>
      <c r="BL302" s="37">
        <v>0.19900000000000001</v>
      </c>
      <c r="BM302" s="37">
        <v>0.79900000000000004</v>
      </c>
      <c r="BN302" s="69">
        <f t="shared" si="276"/>
        <v>1.3</v>
      </c>
      <c r="BO302" s="37"/>
      <c r="BP302" s="37"/>
      <c r="BQ302" s="37"/>
      <c r="BR302" s="37"/>
      <c r="BS302" s="37"/>
      <c r="BT302" s="69">
        <f t="shared" si="277"/>
        <v>0</v>
      </c>
    </row>
    <row r="303" spans="1:72">
      <c r="A303" s="16" t="s">
        <v>56</v>
      </c>
      <c r="B303" s="4" t="s">
        <v>168</v>
      </c>
      <c r="C303" s="4" t="s">
        <v>383</v>
      </c>
      <c r="D303" s="4" t="s">
        <v>279</v>
      </c>
      <c r="E303" s="185">
        <f t="shared" si="266"/>
        <v>7.1999999999999995E-2</v>
      </c>
      <c r="F303" s="259" t="s">
        <v>260</v>
      </c>
      <c r="G303" s="232" t="s">
        <v>526</v>
      </c>
      <c r="H303" s="60" t="s">
        <v>28</v>
      </c>
      <c r="I303" s="60">
        <v>3</v>
      </c>
      <c r="J303" s="4"/>
      <c r="K303" s="4"/>
      <c r="L303" s="4"/>
      <c r="M303" s="4"/>
      <c r="N303" s="38">
        <f t="shared" si="267"/>
        <v>0</v>
      </c>
      <c r="O303" s="4"/>
      <c r="P303" s="4"/>
      <c r="Q303" s="4"/>
      <c r="R303" s="4"/>
      <c r="S303" s="38">
        <f t="shared" si="268"/>
        <v>0</v>
      </c>
      <c r="T303" s="4"/>
      <c r="U303" s="4"/>
      <c r="V303" s="4"/>
      <c r="W303" s="4"/>
      <c r="X303" s="38">
        <f t="shared" si="269"/>
        <v>0</v>
      </c>
      <c r="Y303" s="4"/>
      <c r="Z303" s="4"/>
      <c r="AA303" s="4"/>
      <c r="AB303" s="4"/>
      <c r="AC303" s="38">
        <f t="shared" si="270"/>
        <v>0</v>
      </c>
      <c r="AD303" s="4"/>
      <c r="AE303" s="4"/>
      <c r="AF303" s="4"/>
      <c r="AG303" s="4"/>
      <c r="AH303" s="38">
        <f t="shared" si="271"/>
        <v>0</v>
      </c>
      <c r="AI303" s="4"/>
      <c r="AJ303" s="4"/>
      <c r="AK303" s="4"/>
      <c r="AL303" s="4"/>
      <c r="AM303" s="38">
        <f t="shared" si="272"/>
        <v>0</v>
      </c>
      <c r="AN303" s="37"/>
      <c r="AO303" s="37"/>
      <c r="AP303" s="37"/>
      <c r="AQ303" s="37"/>
      <c r="AR303" s="37"/>
      <c r="AS303" s="37"/>
      <c r="AT303" s="38">
        <f t="shared" si="273"/>
        <v>0</v>
      </c>
      <c r="AU303" s="37"/>
      <c r="AV303" s="37"/>
      <c r="AW303" s="37"/>
      <c r="AX303" s="37"/>
      <c r="AY303" s="37"/>
      <c r="AZ303" s="37"/>
      <c r="BA303" s="38">
        <f t="shared" si="274"/>
        <v>0</v>
      </c>
      <c r="BB303" s="37"/>
      <c r="BC303" s="37"/>
      <c r="BD303" s="37"/>
      <c r="BE303" s="37"/>
      <c r="BF303" s="37"/>
      <c r="BG303" s="37"/>
      <c r="BH303" s="38">
        <f t="shared" si="275"/>
        <v>0</v>
      </c>
      <c r="BI303" s="37">
        <v>0</v>
      </c>
      <c r="BJ303" s="37">
        <v>0</v>
      </c>
      <c r="BK303" s="37">
        <v>0</v>
      </c>
      <c r="BL303" s="37">
        <v>0</v>
      </c>
      <c r="BM303" s="37">
        <v>7.1999999999999995E-2</v>
      </c>
      <c r="BN303" s="69">
        <f t="shared" si="276"/>
        <v>7.1999999999999995E-2</v>
      </c>
      <c r="BO303" s="37"/>
      <c r="BP303" s="37"/>
      <c r="BQ303" s="37"/>
      <c r="BR303" s="37"/>
      <c r="BS303" s="37"/>
      <c r="BT303" s="69">
        <f t="shared" si="277"/>
        <v>0</v>
      </c>
    </row>
    <row r="304" spans="1:72">
      <c r="A304" s="16" t="s">
        <v>58</v>
      </c>
      <c r="B304" s="4" t="s">
        <v>169</v>
      </c>
      <c r="C304" s="4" t="s">
        <v>384</v>
      </c>
      <c r="D304" s="4" t="s">
        <v>291</v>
      </c>
      <c r="E304" s="185">
        <f t="shared" si="266"/>
        <v>0.72599999999999998</v>
      </c>
      <c r="F304" s="259" t="s">
        <v>260</v>
      </c>
      <c r="G304" s="232" t="s">
        <v>526</v>
      </c>
      <c r="H304" s="60" t="s">
        <v>28</v>
      </c>
      <c r="I304" s="60">
        <v>3</v>
      </c>
      <c r="J304" s="4"/>
      <c r="K304" s="4"/>
      <c r="L304" s="4"/>
      <c r="M304" s="4"/>
      <c r="N304" s="38">
        <f t="shared" si="267"/>
        <v>0</v>
      </c>
      <c r="O304" s="4"/>
      <c r="P304" s="4"/>
      <c r="Q304" s="4"/>
      <c r="R304" s="4"/>
      <c r="S304" s="38">
        <f t="shared" si="268"/>
        <v>0</v>
      </c>
      <c r="T304" s="4"/>
      <c r="U304" s="4"/>
      <c r="V304" s="4"/>
      <c r="W304" s="4"/>
      <c r="X304" s="38">
        <f t="shared" si="269"/>
        <v>0</v>
      </c>
      <c r="Y304" s="4"/>
      <c r="Z304" s="4"/>
      <c r="AA304" s="4"/>
      <c r="AB304" s="4"/>
      <c r="AC304" s="38">
        <f t="shared" si="270"/>
        <v>0</v>
      </c>
      <c r="AD304" s="4"/>
      <c r="AE304" s="4"/>
      <c r="AF304" s="4"/>
      <c r="AG304" s="4"/>
      <c r="AH304" s="38">
        <f t="shared" si="271"/>
        <v>0</v>
      </c>
      <c r="AI304" s="4"/>
      <c r="AJ304" s="4"/>
      <c r="AK304" s="4"/>
      <c r="AL304" s="4"/>
      <c r="AM304" s="38">
        <f t="shared" si="272"/>
        <v>0</v>
      </c>
      <c r="AN304" s="37"/>
      <c r="AO304" s="37"/>
      <c r="AP304" s="37"/>
      <c r="AQ304" s="37"/>
      <c r="AR304" s="37"/>
      <c r="AS304" s="37"/>
      <c r="AT304" s="38">
        <f t="shared" si="273"/>
        <v>0</v>
      </c>
      <c r="AU304" s="37"/>
      <c r="AV304" s="37"/>
      <c r="AW304" s="37"/>
      <c r="AX304" s="37"/>
      <c r="AY304" s="37"/>
      <c r="AZ304" s="37"/>
      <c r="BA304" s="38">
        <f t="shared" si="274"/>
        <v>0</v>
      </c>
      <c r="BB304" s="37"/>
      <c r="BC304" s="37"/>
      <c r="BD304" s="37"/>
      <c r="BE304" s="37"/>
      <c r="BF304" s="37"/>
      <c r="BG304" s="37"/>
      <c r="BH304" s="38">
        <f t="shared" si="275"/>
        <v>0</v>
      </c>
      <c r="BI304" s="37">
        <v>0.20300000000000001</v>
      </c>
      <c r="BJ304" s="37">
        <v>0</v>
      </c>
      <c r="BK304" s="37">
        <v>0</v>
      </c>
      <c r="BL304" s="37">
        <v>0</v>
      </c>
      <c r="BM304" s="37">
        <v>0.52300000000000002</v>
      </c>
      <c r="BN304" s="69">
        <f t="shared" si="276"/>
        <v>0.72599999999999998</v>
      </c>
      <c r="BO304" s="37"/>
      <c r="BP304" s="37"/>
      <c r="BQ304" s="37"/>
      <c r="BR304" s="37"/>
      <c r="BS304" s="37"/>
      <c r="BT304" s="69">
        <f t="shared" si="277"/>
        <v>0</v>
      </c>
    </row>
    <row r="305" spans="1:72">
      <c r="A305" s="60" t="s">
        <v>145</v>
      </c>
      <c r="B305" s="37" t="s">
        <v>170</v>
      </c>
      <c r="C305" s="37" t="s">
        <v>385</v>
      </c>
      <c r="D305" s="37" t="s">
        <v>291</v>
      </c>
      <c r="E305" s="185">
        <f t="shared" si="266"/>
        <v>0.79300000000000004</v>
      </c>
      <c r="F305" s="259" t="s">
        <v>260</v>
      </c>
      <c r="G305" s="232" t="s">
        <v>526</v>
      </c>
      <c r="H305" s="60" t="s">
        <v>28</v>
      </c>
      <c r="I305" s="60">
        <v>3</v>
      </c>
      <c r="J305" s="37"/>
      <c r="K305" s="37"/>
      <c r="L305" s="37"/>
      <c r="M305" s="37"/>
      <c r="N305" s="38">
        <f t="shared" ref="N305:N307" si="278">SUM(J305:M305)</f>
        <v>0</v>
      </c>
      <c r="O305" s="37"/>
      <c r="P305" s="37"/>
      <c r="Q305" s="37"/>
      <c r="R305" s="37"/>
      <c r="S305" s="38">
        <f t="shared" ref="S305:S307" si="279">SUM(O305:R305)</f>
        <v>0</v>
      </c>
      <c r="T305" s="37"/>
      <c r="U305" s="37"/>
      <c r="V305" s="37"/>
      <c r="W305" s="37"/>
      <c r="X305" s="38">
        <f t="shared" ref="X305:X307" si="280">SUM(T305:W305)</f>
        <v>0</v>
      </c>
      <c r="Y305" s="37"/>
      <c r="Z305" s="37"/>
      <c r="AA305" s="37"/>
      <c r="AB305" s="37"/>
      <c r="AC305" s="38">
        <f t="shared" ref="AC305:AC307" si="281">SUM(Y305:AB305)</f>
        <v>0</v>
      </c>
      <c r="AD305" s="37"/>
      <c r="AE305" s="37"/>
      <c r="AF305" s="37"/>
      <c r="AG305" s="37"/>
      <c r="AH305" s="38">
        <f t="shared" ref="AH305:AH307" si="282">SUM(AD305:AG305)</f>
        <v>0</v>
      </c>
      <c r="AI305" s="37"/>
      <c r="AJ305" s="37"/>
      <c r="AK305" s="37"/>
      <c r="AL305" s="37"/>
      <c r="AM305" s="38">
        <f t="shared" ref="AM305:AM307" si="283">SUM(AI305:AL305)</f>
        <v>0</v>
      </c>
      <c r="AN305" s="37"/>
      <c r="AO305" s="37"/>
      <c r="AP305" s="37"/>
      <c r="AQ305" s="37"/>
      <c r="AR305" s="37"/>
      <c r="AS305" s="37"/>
      <c r="AT305" s="38">
        <f t="shared" ref="AT305:AT307" si="284">SUM(AN305:AS305)</f>
        <v>0</v>
      </c>
      <c r="AU305" s="37"/>
      <c r="AV305" s="37"/>
      <c r="AW305" s="37"/>
      <c r="AX305" s="37"/>
      <c r="AY305" s="37"/>
      <c r="AZ305" s="37"/>
      <c r="BA305" s="38">
        <f t="shared" ref="BA305:BA307" si="285">SUM(AU305:AZ305)</f>
        <v>0</v>
      </c>
      <c r="BB305" s="37"/>
      <c r="BC305" s="37"/>
      <c r="BD305" s="37"/>
      <c r="BE305" s="37"/>
      <c r="BF305" s="37"/>
      <c r="BG305" s="37"/>
      <c r="BH305" s="38">
        <f t="shared" ref="BH305:BH307" si="286">SUM(BB305:BG305)</f>
        <v>0</v>
      </c>
      <c r="BI305" s="37">
        <v>0</v>
      </c>
      <c r="BJ305" s="37">
        <v>0</v>
      </c>
      <c r="BK305" s="37">
        <v>0</v>
      </c>
      <c r="BL305" s="37">
        <v>0</v>
      </c>
      <c r="BM305" s="37">
        <v>0.79300000000000004</v>
      </c>
      <c r="BN305" s="69">
        <f t="shared" si="276"/>
        <v>0.79300000000000004</v>
      </c>
      <c r="BO305" s="37"/>
      <c r="BP305" s="37"/>
      <c r="BQ305" s="37"/>
      <c r="BR305" s="37"/>
      <c r="BS305" s="37"/>
      <c r="BT305" s="69">
        <f t="shared" si="277"/>
        <v>0</v>
      </c>
    </row>
    <row r="306" spans="1:72">
      <c r="A306" s="60" t="s">
        <v>52</v>
      </c>
      <c r="B306" s="37" t="s">
        <v>166</v>
      </c>
      <c r="C306" s="37"/>
      <c r="D306" s="37" t="s">
        <v>588</v>
      </c>
      <c r="E306" s="185">
        <f t="shared" si="266"/>
        <v>0.36199999999999999</v>
      </c>
      <c r="F306" s="259" t="s">
        <v>260</v>
      </c>
      <c r="G306" s="232" t="s">
        <v>526</v>
      </c>
      <c r="H306" s="60" t="s">
        <v>28</v>
      </c>
      <c r="I306" s="60">
        <v>3</v>
      </c>
      <c r="J306" s="37"/>
      <c r="K306" s="37"/>
      <c r="L306" s="37"/>
      <c r="M306" s="37"/>
      <c r="N306" s="38">
        <f t="shared" ref="N306" si="287">SUM(J306:M306)</f>
        <v>0</v>
      </c>
      <c r="O306" s="37"/>
      <c r="P306" s="37"/>
      <c r="Q306" s="37"/>
      <c r="R306" s="37"/>
      <c r="S306" s="38">
        <f t="shared" ref="S306" si="288">SUM(O306:R306)</f>
        <v>0</v>
      </c>
      <c r="T306" s="37"/>
      <c r="U306" s="37"/>
      <c r="V306" s="37"/>
      <c r="W306" s="37"/>
      <c r="X306" s="38">
        <f t="shared" ref="X306" si="289">SUM(T306:W306)</f>
        <v>0</v>
      </c>
      <c r="Y306" s="37"/>
      <c r="Z306" s="37"/>
      <c r="AA306" s="37"/>
      <c r="AB306" s="37"/>
      <c r="AC306" s="38">
        <f t="shared" ref="AC306" si="290">SUM(Y306:AB306)</f>
        <v>0</v>
      </c>
      <c r="AD306" s="37"/>
      <c r="AE306" s="37"/>
      <c r="AF306" s="37"/>
      <c r="AG306" s="37"/>
      <c r="AH306" s="38">
        <f t="shared" ref="AH306" si="291">SUM(AD306:AG306)</f>
        <v>0</v>
      </c>
      <c r="AI306" s="37"/>
      <c r="AJ306" s="37"/>
      <c r="AK306" s="37"/>
      <c r="AL306" s="37"/>
      <c r="AM306" s="38">
        <f t="shared" ref="AM306" si="292">SUM(AI306:AL306)</f>
        <v>0</v>
      </c>
      <c r="AN306" s="37"/>
      <c r="AO306" s="37"/>
      <c r="AP306" s="37"/>
      <c r="AQ306" s="37"/>
      <c r="AR306" s="37"/>
      <c r="AS306" s="37"/>
      <c r="AT306" s="38">
        <f t="shared" ref="AT306" si="293">SUM(AN306:AS306)</f>
        <v>0</v>
      </c>
      <c r="AU306" s="37"/>
      <c r="AV306" s="37"/>
      <c r="AW306" s="37"/>
      <c r="AX306" s="37"/>
      <c r="AY306" s="37"/>
      <c r="AZ306" s="37"/>
      <c r="BA306" s="38">
        <f t="shared" ref="BA306" si="294">SUM(AU306:AZ306)</f>
        <v>0</v>
      </c>
      <c r="BB306" s="37"/>
      <c r="BC306" s="37"/>
      <c r="BD306" s="37"/>
      <c r="BE306" s="37"/>
      <c r="BF306" s="37"/>
      <c r="BG306" s="37"/>
      <c r="BH306" s="38">
        <f t="shared" ref="BH306" si="295">SUM(BB306:BG306)</f>
        <v>0</v>
      </c>
      <c r="BI306" s="37"/>
      <c r="BJ306" s="37"/>
      <c r="BK306" s="37"/>
      <c r="BL306" s="37"/>
      <c r="BM306" s="37"/>
      <c r="BN306" s="69">
        <f t="shared" si="276"/>
        <v>0</v>
      </c>
      <c r="BO306" s="37">
        <v>2.5000000000000001E-2</v>
      </c>
      <c r="BP306" s="37">
        <v>1E-3</v>
      </c>
      <c r="BQ306" s="37">
        <v>0</v>
      </c>
      <c r="BR306" s="37">
        <v>8.1000000000000003E-2</v>
      </c>
      <c r="BS306" s="37">
        <v>0.255</v>
      </c>
      <c r="BT306" s="69">
        <f t="shared" si="277"/>
        <v>0.36199999999999999</v>
      </c>
    </row>
    <row r="307" spans="1:72">
      <c r="A307" s="60" t="s">
        <v>54</v>
      </c>
      <c r="B307" s="37" t="s">
        <v>167</v>
      </c>
      <c r="C307" s="37"/>
      <c r="D307" s="37" t="s">
        <v>588</v>
      </c>
      <c r="E307" s="185">
        <f t="shared" si="266"/>
        <v>2.3440000000000003</v>
      </c>
      <c r="F307" s="259" t="s">
        <v>260</v>
      </c>
      <c r="G307" s="232" t="s">
        <v>526</v>
      </c>
      <c r="H307" s="60" t="s">
        <v>28</v>
      </c>
      <c r="I307" s="60">
        <v>3</v>
      </c>
      <c r="J307" s="37"/>
      <c r="K307" s="37"/>
      <c r="L307" s="37"/>
      <c r="M307" s="37"/>
      <c r="N307" s="38">
        <f t="shared" si="278"/>
        <v>0</v>
      </c>
      <c r="O307" s="37"/>
      <c r="P307" s="37"/>
      <c r="Q307" s="37"/>
      <c r="R307" s="37"/>
      <c r="S307" s="38">
        <f t="shared" si="279"/>
        <v>0</v>
      </c>
      <c r="T307" s="37"/>
      <c r="U307" s="37"/>
      <c r="V307" s="37"/>
      <c r="W307" s="37"/>
      <c r="X307" s="38">
        <f t="shared" si="280"/>
        <v>0</v>
      </c>
      <c r="Y307" s="37"/>
      <c r="Z307" s="37"/>
      <c r="AA307" s="37"/>
      <c r="AB307" s="37"/>
      <c r="AC307" s="38">
        <f t="shared" si="281"/>
        <v>0</v>
      </c>
      <c r="AD307" s="37"/>
      <c r="AE307" s="37"/>
      <c r="AF307" s="37"/>
      <c r="AG307" s="37"/>
      <c r="AH307" s="38">
        <f t="shared" si="282"/>
        <v>0</v>
      </c>
      <c r="AI307" s="37"/>
      <c r="AJ307" s="37"/>
      <c r="AK307" s="37"/>
      <c r="AL307" s="37"/>
      <c r="AM307" s="38">
        <f t="shared" si="283"/>
        <v>0</v>
      </c>
      <c r="AN307" s="37"/>
      <c r="AO307" s="37"/>
      <c r="AP307" s="37"/>
      <c r="AQ307" s="37"/>
      <c r="AR307" s="37"/>
      <c r="AS307" s="37"/>
      <c r="AT307" s="38">
        <f t="shared" si="284"/>
        <v>0</v>
      </c>
      <c r="AU307" s="37"/>
      <c r="AV307" s="37"/>
      <c r="AW307" s="37"/>
      <c r="AX307" s="37"/>
      <c r="AY307" s="37"/>
      <c r="AZ307" s="37"/>
      <c r="BA307" s="38">
        <f t="shared" si="285"/>
        <v>0</v>
      </c>
      <c r="BB307" s="37"/>
      <c r="BC307" s="37"/>
      <c r="BD307" s="37"/>
      <c r="BE307" s="37"/>
      <c r="BF307" s="37"/>
      <c r="BG307" s="37"/>
      <c r="BH307" s="38">
        <f t="shared" si="286"/>
        <v>0</v>
      </c>
      <c r="BI307" s="37"/>
      <c r="BJ307" s="37"/>
      <c r="BK307" s="37"/>
      <c r="BL307" s="37"/>
      <c r="BM307" s="37"/>
      <c r="BN307" s="69">
        <f t="shared" si="276"/>
        <v>0</v>
      </c>
      <c r="BO307" s="37">
        <v>0.61199999999999999</v>
      </c>
      <c r="BP307" s="37">
        <v>3.2000000000000001E-2</v>
      </c>
      <c r="BQ307" s="37">
        <v>0</v>
      </c>
      <c r="BR307" s="37">
        <v>0.221</v>
      </c>
      <c r="BS307" s="37">
        <v>1.4790000000000001</v>
      </c>
      <c r="BT307" s="69">
        <f t="shared" si="277"/>
        <v>2.3440000000000003</v>
      </c>
    </row>
    <row r="308" spans="1:72">
      <c r="A308" s="60" t="s">
        <v>56</v>
      </c>
      <c r="B308" s="37" t="s">
        <v>169</v>
      </c>
      <c r="C308" s="37"/>
      <c r="D308" s="37" t="s">
        <v>588</v>
      </c>
      <c r="E308" s="185">
        <f t="shared" si="266"/>
        <v>0.316</v>
      </c>
      <c r="F308" s="259" t="s">
        <v>260</v>
      </c>
      <c r="G308" s="232" t="s">
        <v>526</v>
      </c>
      <c r="H308" s="60" t="s">
        <v>28</v>
      </c>
      <c r="I308" s="60">
        <v>3</v>
      </c>
      <c r="J308" s="37"/>
      <c r="K308" s="37"/>
      <c r="L308" s="37"/>
      <c r="M308" s="37"/>
      <c r="N308" s="38">
        <f t="shared" si="267"/>
        <v>0</v>
      </c>
      <c r="O308" s="37"/>
      <c r="P308" s="37"/>
      <c r="Q308" s="37"/>
      <c r="R308" s="37"/>
      <c r="S308" s="38">
        <f t="shared" si="268"/>
        <v>0</v>
      </c>
      <c r="T308" s="37"/>
      <c r="U308" s="37"/>
      <c r="V308" s="37"/>
      <c r="W308" s="37"/>
      <c r="X308" s="38">
        <f t="shared" si="269"/>
        <v>0</v>
      </c>
      <c r="Y308" s="37"/>
      <c r="Z308" s="37"/>
      <c r="AA308" s="37"/>
      <c r="AB308" s="37"/>
      <c r="AC308" s="38">
        <f t="shared" si="270"/>
        <v>0</v>
      </c>
      <c r="AD308" s="37"/>
      <c r="AE308" s="37"/>
      <c r="AF308" s="37"/>
      <c r="AG308" s="37"/>
      <c r="AH308" s="38">
        <f t="shared" si="271"/>
        <v>0</v>
      </c>
      <c r="AI308" s="37"/>
      <c r="AJ308" s="37"/>
      <c r="AK308" s="37"/>
      <c r="AL308" s="37"/>
      <c r="AM308" s="38">
        <f t="shared" si="272"/>
        <v>0</v>
      </c>
      <c r="AN308" s="37"/>
      <c r="AO308" s="37"/>
      <c r="AP308" s="37"/>
      <c r="AQ308" s="37"/>
      <c r="AR308" s="37"/>
      <c r="AS308" s="37"/>
      <c r="AT308" s="38">
        <f t="shared" si="273"/>
        <v>0</v>
      </c>
      <c r="AU308" s="37"/>
      <c r="AV308" s="37"/>
      <c r="AW308" s="37"/>
      <c r="AX308" s="37"/>
      <c r="AY308" s="37"/>
      <c r="AZ308" s="37"/>
      <c r="BA308" s="38">
        <f t="shared" si="274"/>
        <v>0</v>
      </c>
      <c r="BB308" s="37"/>
      <c r="BC308" s="37"/>
      <c r="BD308" s="37"/>
      <c r="BE308" s="37"/>
      <c r="BF308" s="37"/>
      <c r="BG308" s="37"/>
      <c r="BH308" s="38">
        <f t="shared" si="275"/>
        <v>0</v>
      </c>
      <c r="BI308" s="37"/>
      <c r="BJ308" s="37"/>
      <c r="BK308" s="37"/>
      <c r="BL308" s="37"/>
      <c r="BM308" s="37"/>
      <c r="BN308" s="69">
        <f t="shared" si="276"/>
        <v>0</v>
      </c>
      <c r="BO308" s="37">
        <v>0.13800000000000001</v>
      </c>
      <c r="BP308" s="37">
        <v>0</v>
      </c>
      <c r="BQ308" s="37">
        <v>0</v>
      </c>
      <c r="BR308" s="37">
        <v>0</v>
      </c>
      <c r="BS308" s="37">
        <v>0.17799999999999999</v>
      </c>
      <c r="BT308" s="69">
        <f t="shared" si="277"/>
        <v>0.316</v>
      </c>
    </row>
    <row r="309" spans="1:72">
      <c r="A309" s="60"/>
      <c r="B309" s="65" t="s">
        <v>40</v>
      </c>
      <c r="C309" s="65"/>
      <c r="D309" s="65"/>
      <c r="E309" s="279"/>
      <c r="F309" s="185">
        <f>SUMIF(F299:F308, "=Yes", E299:E308)</f>
        <v>2.1360000000000001</v>
      </c>
      <c r="G309" s="60"/>
      <c r="H309" s="60" t="s">
        <v>28</v>
      </c>
      <c r="I309" s="60">
        <v>3</v>
      </c>
      <c r="J309" s="63">
        <f>SUM(J299:J308)</f>
        <v>0</v>
      </c>
      <c r="K309" s="63">
        <f t="shared" ref="K309:BN309" si="296">SUM(K299:K308)</f>
        <v>0</v>
      </c>
      <c r="L309" s="63">
        <f t="shared" si="296"/>
        <v>0</v>
      </c>
      <c r="M309" s="63">
        <f t="shared" si="296"/>
        <v>0</v>
      </c>
      <c r="N309" s="63">
        <f t="shared" si="296"/>
        <v>0</v>
      </c>
      <c r="O309" s="63">
        <f t="shared" si="296"/>
        <v>0</v>
      </c>
      <c r="P309" s="63">
        <f t="shared" si="296"/>
        <v>0</v>
      </c>
      <c r="Q309" s="63">
        <f t="shared" si="296"/>
        <v>0</v>
      </c>
      <c r="R309" s="63">
        <f t="shared" si="296"/>
        <v>0</v>
      </c>
      <c r="S309" s="63">
        <f t="shared" si="296"/>
        <v>0</v>
      </c>
      <c r="T309" s="63">
        <f t="shared" si="296"/>
        <v>-0.33900000000000002</v>
      </c>
      <c r="U309" s="63">
        <f t="shared" si="296"/>
        <v>0</v>
      </c>
      <c r="V309" s="63">
        <f t="shared" si="296"/>
        <v>0</v>
      </c>
      <c r="W309" s="63">
        <f t="shared" si="296"/>
        <v>0</v>
      </c>
      <c r="X309" s="63">
        <f t="shared" si="296"/>
        <v>-0.33900000000000002</v>
      </c>
      <c r="Y309" s="63">
        <f t="shared" si="296"/>
        <v>-1.752</v>
      </c>
      <c r="Z309" s="63">
        <f t="shared" si="296"/>
        <v>0</v>
      </c>
      <c r="AA309" s="63">
        <f t="shared" si="296"/>
        <v>0</v>
      </c>
      <c r="AB309" s="63">
        <f t="shared" si="296"/>
        <v>0</v>
      </c>
      <c r="AC309" s="63">
        <f t="shared" si="296"/>
        <v>-1.752</v>
      </c>
      <c r="AD309" s="63">
        <f t="shared" si="296"/>
        <v>0</v>
      </c>
      <c r="AE309" s="63">
        <f t="shared" si="296"/>
        <v>0</v>
      </c>
      <c r="AF309" s="63">
        <f t="shared" si="296"/>
        <v>0</v>
      </c>
      <c r="AG309" s="63">
        <f t="shared" si="296"/>
        <v>0</v>
      </c>
      <c r="AH309" s="63">
        <f t="shared" si="296"/>
        <v>0</v>
      </c>
      <c r="AI309" s="63">
        <f t="shared" si="296"/>
        <v>0</v>
      </c>
      <c r="AJ309" s="63">
        <f t="shared" si="296"/>
        <v>0</v>
      </c>
      <c r="AK309" s="63">
        <f t="shared" si="296"/>
        <v>0</v>
      </c>
      <c r="AL309" s="63">
        <f t="shared" si="296"/>
        <v>0</v>
      </c>
      <c r="AM309" s="63">
        <f t="shared" si="296"/>
        <v>0</v>
      </c>
      <c r="AN309" s="63">
        <f t="shared" si="296"/>
        <v>0</v>
      </c>
      <c r="AO309" s="63">
        <f t="shared" si="296"/>
        <v>0</v>
      </c>
      <c r="AP309" s="63">
        <f t="shared" si="296"/>
        <v>0</v>
      </c>
      <c r="AQ309" s="63">
        <f t="shared" si="296"/>
        <v>0</v>
      </c>
      <c r="AR309" s="63">
        <f t="shared" si="296"/>
        <v>0</v>
      </c>
      <c r="AS309" s="63">
        <f t="shared" si="296"/>
        <v>2.1360000000000001</v>
      </c>
      <c r="AT309" s="63">
        <f t="shared" si="296"/>
        <v>2.1360000000000001</v>
      </c>
      <c r="AU309" s="63">
        <f t="shared" si="296"/>
        <v>0</v>
      </c>
      <c r="AV309" s="63">
        <f t="shared" si="296"/>
        <v>0</v>
      </c>
      <c r="AW309" s="63">
        <f t="shared" si="296"/>
        <v>0</v>
      </c>
      <c r="AX309" s="63">
        <f t="shared" si="296"/>
        <v>0</v>
      </c>
      <c r="AY309" s="63">
        <f t="shared" si="296"/>
        <v>0</v>
      </c>
      <c r="AZ309" s="63">
        <f t="shared" si="296"/>
        <v>0</v>
      </c>
      <c r="BA309" s="63">
        <f t="shared" si="296"/>
        <v>0</v>
      </c>
      <c r="BB309" s="63">
        <f t="shared" si="296"/>
        <v>0</v>
      </c>
      <c r="BC309" s="63">
        <f t="shared" si="296"/>
        <v>0</v>
      </c>
      <c r="BD309" s="63">
        <f t="shared" si="296"/>
        <v>0</v>
      </c>
      <c r="BE309" s="63">
        <f t="shared" si="296"/>
        <v>0</v>
      </c>
      <c r="BF309" s="63">
        <f t="shared" si="296"/>
        <v>0</v>
      </c>
      <c r="BG309" s="63">
        <f t="shared" si="296"/>
        <v>0</v>
      </c>
      <c r="BH309" s="63">
        <f t="shared" si="296"/>
        <v>0</v>
      </c>
      <c r="BI309" s="63">
        <f t="shared" si="296"/>
        <v>0.55600000000000005</v>
      </c>
      <c r="BJ309" s="63">
        <f t="shared" si="296"/>
        <v>2.1000000000000001E-2</v>
      </c>
      <c r="BK309" s="63">
        <f t="shared" si="296"/>
        <v>0</v>
      </c>
      <c r="BL309" s="63">
        <f t="shared" si="296"/>
        <v>0.40600000000000003</v>
      </c>
      <c r="BM309" s="63">
        <f t="shared" si="296"/>
        <v>2.5890000000000004</v>
      </c>
      <c r="BN309" s="70">
        <f t="shared" si="296"/>
        <v>3.5720000000000001</v>
      </c>
      <c r="BO309" s="63">
        <f t="shared" ref="BO309:BT309" si="297">SUM(BO299:BO308)</f>
        <v>0.77500000000000002</v>
      </c>
      <c r="BP309" s="63">
        <f t="shared" si="297"/>
        <v>3.3000000000000002E-2</v>
      </c>
      <c r="BQ309" s="63">
        <f t="shared" si="297"/>
        <v>0</v>
      </c>
      <c r="BR309" s="63">
        <f t="shared" si="297"/>
        <v>0.30199999999999999</v>
      </c>
      <c r="BS309" s="63">
        <f t="shared" si="297"/>
        <v>1.9119999999999999</v>
      </c>
      <c r="BT309" s="70">
        <f t="shared" si="297"/>
        <v>3.0220000000000002</v>
      </c>
    </row>
    <row r="311" spans="1:72" s="267" customFormat="1" ht="13.5" customHeight="1">
      <c r="A311" s="209"/>
      <c r="B311" s="209" t="s">
        <v>553</v>
      </c>
      <c r="C311" s="276" t="s">
        <v>208</v>
      </c>
      <c r="D311" s="209"/>
      <c r="E311" s="209"/>
      <c r="F311" s="275">
        <f>SUMIF(J297:BT297, "&lt;&gt;Total", J311:BT311)</f>
        <v>-4.4580000000000002</v>
      </c>
      <c r="G311" s="209"/>
      <c r="H311" s="209"/>
      <c r="I311" s="209"/>
      <c r="J311" s="274">
        <f t="shared" ref="J311:AO311" si="298">IF(J$1&lt;"2020-21",SUMIF($F$299:$F$308,"=Yes",J$299:J$308), (SUMIF($F$299:$F$308,"=No",J$299:J$308)*(-1)))</f>
        <v>0</v>
      </c>
      <c r="K311" s="274">
        <f t="shared" si="298"/>
        <v>0</v>
      </c>
      <c r="L311" s="274">
        <f t="shared" si="298"/>
        <v>0</v>
      </c>
      <c r="M311" s="274">
        <f t="shared" si="298"/>
        <v>0</v>
      </c>
      <c r="N311" s="274">
        <f t="shared" si="298"/>
        <v>0</v>
      </c>
      <c r="O311" s="274">
        <f t="shared" si="298"/>
        <v>0</v>
      </c>
      <c r="P311" s="274">
        <f t="shared" si="298"/>
        <v>0</v>
      </c>
      <c r="Q311" s="274">
        <f t="shared" si="298"/>
        <v>0</v>
      </c>
      <c r="R311" s="274">
        <f t="shared" si="298"/>
        <v>0</v>
      </c>
      <c r="S311" s="274">
        <f t="shared" si="298"/>
        <v>0</v>
      </c>
      <c r="T311" s="274">
        <f t="shared" si="298"/>
        <v>0</v>
      </c>
      <c r="U311" s="274">
        <f t="shared" si="298"/>
        <v>0</v>
      </c>
      <c r="V311" s="274">
        <f t="shared" si="298"/>
        <v>0</v>
      </c>
      <c r="W311" s="274">
        <f t="shared" si="298"/>
        <v>0</v>
      </c>
      <c r="X311" s="274">
        <f t="shared" si="298"/>
        <v>0</v>
      </c>
      <c r="Y311" s="274">
        <f t="shared" si="298"/>
        <v>0</v>
      </c>
      <c r="Z311" s="274">
        <f t="shared" si="298"/>
        <v>0</v>
      </c>
      <c r="AA311" s="274">
        <f t="shared" si="298"/>
        <v>0</v>
      </c>
      <c r="AB311" s="274">
        <f t="shared" si="298"/>
        <v>0</v>
      </c>
      <c r="AC311" s="274">
        <f t="shared" si="298"/>
        <v>0</v>
      </c>
      <c r="AD311" s="274">
        <f t="shared" si="298"/>
        <v>0</v>
      </c>
      <c r="AE311" s="274">
        <f t="shared" si="298"/>
        <v>0</v>
      </c>
      <c r="AF311" s="274">
        <f t="shared" si="298"/>
        <v>0</v>
      </c>
      <c r="AG311" s="274">
        <f t="shared" si="298"/>
        <v>0</v>
      </c>
      <c r="AH311" s="274">
        <f t="shared" si="298"/>
        <v>0</v>
      </c>
      <c r="AI311" s="274">
        <f t="shared" si="298"/>
        <v>0</v>
      </c>
      <c r="AJ311" s="274">
        <f t="shared" si="298"/>
        <v>0</v>
      </c>
      <c r="AK311" s="274">
        <f t="shared" si="298"/>
        <v>0</v>
      </c>
      <c r="AL311" s="274">
        <f t="shared" si="298"/>
        <v>0</v>
      </c>
      <c r="AM311" s="274">
        <f t="shared" si="298"/>
        <v>0</v>
      </c>
      <c r="AN311" s="274">
        <f t="shared" si="298"/>
        <v>0</v>
      </c>
      <c r="AO311" s="274">
        <f t="shared" si="298"/>
        <v>0</v>
      </c>
      <c r="AP311" s="274">
        <f t="shared" ref="AP311:BT311" si="299">IF(AP$1&lt;"2020-21",SUMIF($F$299:$F$308,"=Yes",AP$299:AP$308), (SUMIF($F$299:$F$308,"=No",AP$299:AP$308)*(-1)))</f>
        <v>0</v>
      </c>
      <c r="AQ311" s="274">
        <f t="shared" si="299"/>
        <v>0</v>
      </c>
      <c r="AR311" s="274">
        <f t="shared" si="299"/>
        <v>0</v>
      </c>
      <c r="AS311" s="274">
        <f t="shared" si="299"/>
        <v>2.1360000000000001</v>
      </c>
      <c r="AT311" s="274">
        <f t="shared" si="299"/>
        <v>2.1360000000000001</v>
      </c>
      <c r="AU311" s="274">
        <f t="shared" si="299"/>
        <v>0</v>
      </c>
      <c r="AV311" s="274">
        <f t="shared" si="299"/>
        <v>0</v>
      </c>
      <c r="AW311" s="274">
        <f t="shared" si="299"/>
        <v>0</v>
      </c>
      <c r="AX311" s="274">
        <f t="shared" si="299"/>
        <v>0</v>
      </c>
      <c r="AY311" s="274">
        <f t="shared" si="299"/>
        <v>0</v>
      </c>
      <c r="AZ311" s="274">
        <f t="shared" si="299"/>
        <v>0</v>
      </c>
      <c r="BA311" s="274">
        <f t="shared" si="299"/>
        <v>0</v>
      </c>
      <c r="BB311" s="274">
        <f t="shared" si="299"/>
        <v>0</v>
      </c>
      <c r="BC311" s="274">
        <f t="shared" si="299"/>
        <v>0</v>
      </c>
      <c r="BD311" s="274">
        <f t="shared" si="299"/>
        <v>0</v>
      </c>
      <c r="BE311" s="274">
        <f t="shared" si="299"/>
        <v>0</v>
      </c>
      <c r="BF311" s="274">
        <f t="shared" si="299"/>
        <v>0</v>
      </c>
      <c r="BG311" s="274">
        <f t="shared" si="299"/>
        <v>0</v>
      </c>
      <c r="BH311" s="274">
        <f t="shared" si="299"/>
        <v>0</v>
      </c>
      <c r="BI311" s="274">
        <f t="shared" si="299"/>
        <v>-0.55600000000000005</v>
      </c>
      <c r="BJ311" s="274">
        <f t="shared" si="299"/>
        <v>-2.1000000000000001E-2</v>
      </c>
      <c r="BK311" s="274">
        <f t="shared" si="299"/>
        <v>0</v>
      </c>
      <c r="BL311" s="274">
        <f t="shared" si="299"/>
        <v>-0.40600000000000003</v>
      </c>
      <c r="BM311" s="274">
        <f t="shared" si="299"/>
        <v>-2.5890000000000004</v>
      </c>
      <c r="BN311" s="274">
        <f t="shared" si="299"/>
        <v>-3.5720000000000001</v>
      </c>
      <c r="BO311" s="274">
        <f t="shared" si="299"/>
        <v>-0.77500000000000002</v>
      </c>
      <c r="BP311" s="274">
        <f t="shared" si="299"/>
        <v>-3.3000000000000002E-2</v>
      </c>
      <c r="BQ311" s="274">
        <f t="shared" si="299"/>
        <v>0</v>
      </c>
      <c r="BR311" s="274">
        <f t="shared" si="299"/>
        <v>-0.30199999999999999</v>
      </c>
      <c r="BS311" s="274">
        <f t="shared" si="299"/>
        <v>-1.9119999999999999</v>
      </c>
      <c r="BT311" s="274">
        <f t="shared" si="299"/>
        <v>-3.0220000000000002</v>
      </c>
    </row>
    <row r="312" spans="1:72" s="267" customFormat="1" ht="13.5" customHeight="1">
      <c r="J312" s="268"/>
      <c r="K312" s="268"/>
      <c r="L312" s="268"/>
      <c r="M312" s="268"/>
      <c r="N312" s="268"/>
      <c r="O312" s="268"/>
      <c r="P312" s="268"/>
      <c r="Q312" s="268"/>
      <c r="R312" s="268"/>
      <c r="S312" s="268"/>
      <c r="T312" s="268"/>
      <c r="U312" s="268"/>
      <c r="V312" s="268"/>
      <c r="W312" s="268"/>
      <c r="X312" s="268"/>
      <c r="Y312" s="268"/>
      <c r="Z312" s="268"/>
      <c r="AA312" s="268"/>
      <c r="AB312" s="268"/>
      <c r="AC312" s="268"/>
      <c r="AD312" s="268"/>
      <c r="AE312" s="268"/>
      <c r="AF312" s="268"/>
      <c r="AG312" s="268"/>
      <c r="AH312" s="268"/>
      <c r="AI312" s="268"/>
      <c r="AJ312" s="268"/>
      <c r="AK312" s="268"/>
      <c r="AL312" s="268"/>
      <c r="AM312" s="268"/>
      <c r="AN312" s="268"/>
      <c r="AO312" s="268"/>
      <c r="AP312" s="268"/>
      <c r="AQ312" s="268"/>
      <c r="AR312" s="268"/>
      <c r="AS312" s="268"/>
      <c r="AT312" s="268"/>
      <c r="AU312" s="268"/>
      <c r="AV312" s="268"/>
      <c r="AW312" s="268"/>
      <c r="AX312" s="268"/>
      <c r="AY312" s="268"/>
      <c r="AZ312" s="268"/>
      <c r="BA312" s="268"/>
      <c r="BB312" s="268"/>
      <c r="BC312" s="268"/>
      <c r="BD312" s="268"/>
      <c r="BE312" s="268"/>
      <c r="BF312" s="268"/>
      <c r="BG312" s="268"/>
      <c r="BH312" s="268"/>
      <c r="BI312" s="268"/>
      <c r="BJ312" s="268"/>
      <c r="BK312" s="268"/>
      <c r="BL312" s="268"/>
      <c r="BM312" s="268"/>
      <c r="BN312" s="268"/>
      <c r="BO312" s="268"/>
      <c r="BP312" s="268"/>
      <c r="BQ312" s="268"/>
      <c r="BR312" s="268"/>
      <c r="BS312" s="268"/>
      <c r="BT312" s="268"/>
    </row>
    <row r="313" spans="1:72" ht="13.9">
      <c r="A313" s="33" t="s">
        <v>171</v>
      </c>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row>
    <row r="314" spans="1:72">
      <c r="A314" s="47"/>
      <c r="B314" s="47"/>
      <c r="C314" s="47"/>
      <c r="D314" s="47"/>
      <c r="E314" s="47"/>
      <c r="F314" s="47"/>
      <c r="G314" s="47"/>
      <c r="H314" s="47"/>
      <c r="I314" s="47"/>
      <c r="J314" s="299" t="s">
        <v>1</v>
      </c>
      <c r="K314" s="299"/>
      <c r="L314" s="299"/>
      <c r="M314" s="299"/>
      <c r="N314" s="299"/>
      <c r="O314" s="299" t="s">
        <v>2</v>
      </c>
      <c r="P314" s="299"/>
      <c r="Q314" s="299"/>
      <c r="R314" s="299"/>
      <c r="S314" s="299"/>
      <c r="T314" s="299" t="s">
        <v>3</v>
      </c>
      <c r="U314" s="299"/>
      <c r="V314" s="299"/>
      <c r="W314" s="299"/>
      <c r="X314" s="299"/>
      <c r="Y314" s="299" t="s">
        <v>4</v>
      </c>
      <c r="Z314" s="299"/>
      <c r="AA314" s="299"/>
      <c r="AB314" s="299"/>
      <c r="AC314" s="299"/>
      <c r="AD314" s="299" t="s">
        <v>5</v>
      </c>
      <c r="AE314" s="299"/>
      <c r="AF314" s="299"/>
      <c r="AG314" s="299"/>
      <c r="AH314" s="299"/>
      <c r="AI314" s="299" t="s">
        <v>6</v>
      </c>
      <c r="AJ314" s="299"/>
      <c r="AK314" s="299"/>
      <c r="AL314" s="299"/>
      <c r="AM314" s="299"/>
      <c r="AN314" s="291" t="s">
        <v>7</v>
      </c>
      <c r="AO314" s="291"/>
      <c r="AP314" s="291"/>
      <c r="AQ314" s="291"/>
      <c r="AR314" s="291"/>
      <c r="AS314" s="291"/>
      <c r="AT314" s="291"/>
      <c r="AU314" s="291" t="s">
        <v>8</v>
      </c>
      <c r="AV314" s="291"/>
      <c r="AW314" s="291"/>
      <c r="AX314" s="291"/>
      <c r="AY314" s="291"/>
      <c r="AZ314" s="291"/>
      <c r="BA314" s="291"/>
      <c r="BB314" s="291" t="s">
        <v>9</v>
      </c>
      <c r="BC314" s="291"/>
      <c r="BD314" s="291"/>
      <c r="BE314" s="291"/>
      <c r="BF314" s="291"/>
      <c r="BG314" s="291"/>
      <c r="BH314" s="291"/>
      <c r="BI314" s="291" t="s">
        <v>10</v>
      </c>
      <c r="BJ314" s="291"/>
      <c r="BK314" s="291"/>
      <c r="BL314" s="291"/>
      <c r="BM314" s="291"/>
      <c r="BN314" s="291"/>
      <c r="BO314" s="291" t="s">
        <v>581</v>
      </c>
      <c r="BP314" s="291"/>
      <c r="BQ314" s="291"/>
      <c r="BR314" s="291"/>
      <c r="BS314" s="291"/>
      <c r="BT314" s="291"/>
    </row>
    <row r="315" spans="1:72" ht="14.75" customHeight="1">
      <c r="A315" s="47"/>
      <c r="B315" s="47"/>
      <c r="C315" s="47"/>
      <c r="D315" s="47"/>
      <c r="E315" s="47"/>
      <c r="F315" s="47"/>
      <c r="G315" s="47"/>
      <c r="H315" s="47"/>
      <c r="I315" s="47"/>
      <c r="J315" s="49"/>
      <c r="K315" s="50"/>
      <c r="L315" s="50"/>
      <c r="M315" s="50"/>
      <c r="N315" s="50"/>
      <c r="O315" s="51"/>
      <c r="P315" s="50"/>
      <c r="Q315" s="50"/>
      <c r="R315" s="50"/>
      <c r="S315" s="50"/>
      <c r="T315" s="51"/>
      <c r="U315" s="50"/>
      <c r="V315" s="50"/>
      <c r="W315" s="50"/>
      <c r="X315" s="50"/>
      <c r="Y315" s="51"/>
      <c r="Z315" s="50"/>
      <c r="AA315" s="50"/>
      <c r="AB315" s="50"/>
      <c r="AC315" s="50"/>
      <c r="AD315" s="51"/>
      <c r="AE315" s="50"/>
      <c r="AF315" s="50"/>
      <c r="AG315" s="50"/>
      <c r="AH315" s="50"/>
      <c r="AI315" s="51"/>
      <c r="AJ315" s="50"/>
      <c r="AK315" s="50"/>
      <c r="AL315" s="50"/>
      <c r="AM315" s="52"/>
      <c r="AN315" s="297" t="s">
        <v>11</v>
      </c>
      <c r="AO315" s="298"/>
      <c r="AP315" s="292" t="s">
        <v>12</v>
      </c>
      <c r="AQ315" s="292"/>
      <c r="AR315" s="292"/>
      <c r="AS315" s="292"/>
      <c r="AT315" s="247" t="s">
        <v>13</v>
      </c>
      <c r="AU315" s="292" t="s">
        <v>11</v>
      </c>
      <c r="AV315" s="292"/>
      <c r="AW315" s="292" t="s">
        <v>12</v>
      </c>
      <c r="AX315" s="292"/>
      <c r="AY315" s="292"/>
      <c r="AZ315" s="292"/>
      <c r="BA315" s="247" t="s">
        <v>13</v>
      </c>
      <c r="BB315" s="292" t="s">
        <v>11</v>
      </c>
      <c r="BC315" s="292"/>
      <c r="BD315" s="292" t="s">
        <v>12</v>
      </c>
      <c r="BE315" s="292"/>
      <c r="BF315" s="292"/>
      <c r="BG315" s="292"/>
      <c r="BH315" s="247" t="s">
        <v>13</v>
      </c>
      <c r="BI315" s="244" t="s">
        <v>11</v>
      </c>
      <c r="BJ315" s="292" t="s">
        <v>12</v>
      </c>
      <c r="BK315" s="292"/>
      <c r="BL315" s="292"/>
      <c r="BM315" s="293"/>
      <c r="BN315" s="247" t="s">
        <v>13</v>
      </c>
      <c r="BO315" s="285" t="s">
        <v>11</v>
      </c>
      <c r="BP315" s="292" t="s">
        <v>12</v>
      </c>
      <c r="BQ315" s="292"/>
      <c r="BR315" s="292"/>
      <c r="BS315" s="293"/>
      <c r="BT315" s="247" t="s">
        <v>13</v>
      </c>
    </row>
    <row r="316" spans="1:72" ht="48" customHeight="1">
      <c r="A316" s="45" t="s">
        <v>14</v>
      </c>
      <c r="B316" s="66" t="s">
        <v>15</v>
      </c>
      <c r="C316" s="179" t="s">
        <v>547</v>
      </c>
      <c r="D316" s="179" t="s">
        <v>548</v>
      </c>
      <c r="E316" s="186" t="s">
        <v>241</v>
      </c>
      <c r="F316" s="187" t="s">
        <v>258</v>
      </c>
      <c r="G316" s="231" t="s">
        <v>497</v>
      </c>
      <c r="H316" s="45" t="s">
        <v>16</v>
      </c>
      <c r="I316" s="45" t="s">
        <v>17</v>
      </c>
      <c r="J316" s="246" t="s">
        <v>11</v>
      </c>
      <c r="K316" s="246" t="s">
        <v>18</v>
      </c>
      <c r="L316" s="246" t="s">
        <v>19</v>
      </c>
      <c r="M316" s="246" t="s">
        <v>20</v>
      </c>
      <c r="N316" s="246" t="s">
        <v>13</v>
      </c>
      <c r="O316" s="246" t="s">
        <v>11</v>
      </c>
      <c r="P316" s="246" t="s">
        <v>18</v>
      </c>
      <c r="Q316" s="246" t="s">
        <v>19</v>
      </c>
      <c r="R316" s="246" t="s">
        <v>20</v>
      </c>
      <c r="S316" s="246" t="s">
        <v>13</v>
      </c>
      <c r="T316" s="246" t="s">
        <v>11</v>
      </c>
      <c r="U316" s="246" t="s">
        <v>18</v>
      </c>
      <c r="V316" s="246" t="s">
        <v>19</v>
      </c>
      <c r="W316" s="246" t="s">
        <v>20</v>
      </c>
      <c r="X316" s="246" t="s">
        <v>13</v>
      </c>
      <c r="Y316" s="246" t="s">
        <v>11</v>
      </c>
      <c r="Z316" s="246" t="s">
        <v>18</v>
      </c>
      <c r="AA316" s="246" t="s">
        <v>19</v>
      </c>
      <c r="AB316" s="246" t="s">
        <v>20</v>
      </c>
      <c r="AC316" s="246" t="s">
        <v>13</v>
      </c>
      <c r="AD316" s="246" t="s">
        <v>11</v>
      </c>
      <c r="AE316" s="246" t="s">
        <v>18</v>
      </c>
      <c r="AF316" s="246" t="s">
        <v>19</v>
      </c>
      <c r="AG316" s="246" t="s">
        <v>20</v>
      </c>
      <c r="AH316" s="246" t="s">
        <v>13</v>
      </c>
      <c r="AI316" s="246" t="s">
        <v>11</v>
      </c>
      <c r="AJ316" s="246" t="s">
        <v>18</v>
      </c>
      <c r="AK316" s="246" t="s">
        <v>19</v>
      </c>
      <c r="AL316" s="246" t="s">
        <v>20</v>
      </c>
      <c r="AM316" s="246" t="s">
        <v>13</v>
      </c>
      <c r="AN316" s="246" t="s">
        <v>21</v>
      </c>
      <c r="AO316" s="246" t="s">
        <v>22</v>
      </c>
      <c r="AP316" s="246" t="s">
        <v>23</v>
      </c>
      <c r="AQ316" s="246" t="s">
        <v>24</v>
      </c>
      <c r="AR316" s="246" t="s">
        <v>19</v>
      </c>
      <c r="AS316" s="246" t="s">
        <v>20</v>
      </c>
      <c r="AT316" s="247" t="s">
        <v>13</v>
      </c>
      <c r="AU316" s="246" t="s">
        <v>21</v>
      </c>
      <c r="AV316" s="246" t="s">
        <v>22</v>
      </c>
      <c r="AW316" s="246" t="s">
        <v>23</v>
      </c>
      <c r="AX316" s="246" t="s">
        <v>24</v>
      </c>
      <c r="AY316" s="246" t="s">
        <v>19</v>
      </c>
      <c r="AZ316" s="246" t="s">
        <v>20</v>
      </c>
      <c r="BA316" s="247" t="s">
        <v>13</v>
      </c>
      <c r="BB316" s="246" t="s">
        <v>21</v>
      </c>
      <c r="BC316" s="246" t="s">
        <v>22</v>
      </c>
      <c r="BD316" s="246" t="s">
        <v>23</v>
      </c>
      <c r="BE316" s="246" t="s">
        <v>24</v>
      </c>
      <c r="BF316" s="246" t="s">
        <v>19</v>
      </c>
      <c r="BG316" s="246" t="s">
        <v>20</v>
      </c>
      <c r="BH316" s="247" t="s">
        <v>13</v>
      </c>
      <c r="BI316" s="246" t="s">
        <v>22</v>
      </c>
      <c r="BJ316" s="246" t="s">
        <v>23</v>
      </c>
      <c r="BK316" s="246" t="s">
        <v>24</v>
      </c>
      <c r="BL316" s="246" t="s">
        <v>19</v>
      </c>
      <c r="BM316" s="245" t="s">
        <v>20</v>
      </c>
      <c r="BN316" s="247" t="s">
        <v>13</v>
      </c>
      <c r="BO316" s="286" t="s">
        <v>22</v>
      </c>
      <c r="BP316" s="286" t="s">
        <v>23</v>
      </c>
      <c r="BQ316" s="286" t="s">
        <v>24</v>
      </c>
      <c r="BR316" s="286" t="s">
        <v>19</v>
      </c>
      <c r="BS316" s="287" t="s">
        <v>20</v>
      </c>
      <c r="BT316" s="247" t="s">
        <v>13</v>
      </c>
    </row>
    <row r="317" spans="1:72">
      <c r="A317" s="109" t="s">
        <v>25</v>
      </c>
      <c r="B317" s="110" t="s">
        <v>26</v>
      </c>
      <c r="C317" s="178"/>
      <c r="D317" s="178"/>
      <c r="E317" s="111"/>
      <c r="F317" s="111"/>
      <c r="G317" s="111"/>
      <c r="H317" s="111"/>
      <c r="I317" s="111"/>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03"/>
      <c r="AO317" s="103"/>
      <c r="AP317" s="103"/>
      <c r="AQ317" s="103"/>
      <c r="AR317" s="103"/>
      <c r="AS317" s="103"/>
      <c r="AT317" s="113"/>
      <c r="AU317" s="113"/>
      <c r="AV317" s="113"/>
      <c r="AW317" s="113"/>
      <c r="AX317" s="113"/>
      <c r="AY317" s="113"/>
      <c r="AZ317" s="113"/>
      <c r="BA317" s="113"/>
      <c r="BB317" s="113"/>
      <c r="BC317" s="113"/>
      <c r="BD317" s="113"/>
      <c r="BE317" s="113"/>
      <c r="BF317" s="113"/>
      <c r="BG317" s="113"/>
      <c r="BH317" s="113"/>
      <c r="BI317" s="113"/>
      <c r="BJ317" s="113"/>
      <c r="BK317" s="113"/>
      <c r="BL317" s="113"/>
      <c r="BM317" s="113"/>
      <c r="BN317" s="114"/>
      <c r="BO317" s="113"/>
      <c r="BP317" s="113"/>
      <c r="BQ317" s="113"/>
      <c r="BR317" s="113"/>
      <c r="BS317" s="113"/>
      <c r="BT317" s="114"/>
    </row>
    <row r="318" spans="1:72">
      <c r="A318" s="16">
        <v>25</v>
      </c>
      <c r="B318" s="4" t="s">
        <v>31</v>
      </c>
      <c r="C318" s="4" t="s">
        <v>388</v>
      </c>
      <c r="D318" s="4" t="s">
        <v>290</v>
      </c>
      <c r="E318" s="185">
        <f t="shared" ref="E318:E325" si="300">N318+S318+X318+AC318+AH318+AM318+AT318+BA318+BH318+BN318+BT318</f>
        <v>-0.47199999999999998</v>
      </c>
      <c r="F318" s="259" t="s">
        <v>261</v>
      </c>
      <c r="G318" s="233" t="s">
        <v>552</v>
      </c>
      <c r="H318" s="60" t="s">
        <v>28</v>
      </c>
      <c r="I318" s="60">
        <v>3</v>
      </c>
      <c r="J318" s="37"/>
      <c r="K318" s="37"/>
      <c r="L318" s="37"/>
      <c r="M318" s="37"/>
      <c r="N318" s="38">
        <f t="shared" ref="N318:N325" si="301">SUM(J318:M318)</f>
        <v>0</v>
      </c>
      <c r="O318" s="37"/>
      <c r="P318" s="37"/>
      <c r="Q318" s="37"/>
      <c r="R318" s="37"/>
      <c r="S318" s="38">
        <f t="shared" ref="S318:S325" si="302">SUM(O318:R318)</f>
        <v>0</v>
      </c>
      <c r="T318" s="37"/>
      <c r="U318" s="37"/>
      <c r="V318" s="37"/>
      <c r="W318" s="37"/>
      <c r="X318" s="38">
        <f t="shared" ref="X318:X325" si="303">SUM(T318:W318)</f>
        <v>0</v>
      </c>
      <c r="Y318" s="37"/>
      <c r="Z318" s="37"/>
      <c r="AA318" s="37"/>
      <c r="AB318" s="37"/>
      <c r="AC318" s="38">
        <f t="shared" ref="AC318:AC325" si="304">SUM(Y318:AB318)</f>
        <v>0</v>
      </c>
      <c r="AD318" s="37">
        <v>-0.23599999999999999</v>
      </c>
      <c r="AE318" s="37">
        <v>0</v>
      </c>
      <c r="AF318" s="37">
        <v>0</v>
      </c>
      <c r="AG318" s="37">
        <v>0</v>
      </c>
      <c r="AH318" s="38">
        <f t="shared" ref="AH318:AH325" si="305">SUM(AD318:AG318)</f>
        <v>-0.23599999999999999</v>
      </c>
      <c r="AI318" s="37">
        <v>-0.23599999999999999</v>
      </c>
      <c r="AJ318" s="37">
        <v>0</v>
      </c>
      <c r="AK318" s="37">
        <v>0</v>
      </c>
      <c r="AL318" s="37">
        <v>0</v>
      </c>
      <c r="AM318" s="38">
        <f t="shared" ref="AM318:AM325" si="306">SUM(AI318:AL318)</f>
        <v>-0.23599999999999999</v>
      </c>
      <c r="AN318" s="37"/>
      <c r="AO318" s="37"/>
      <c r="AP318" s="37"/>
      <c r="AQ318" s="37"/>
      <c r="AR318" s="37"/>
      <c r="AS318" s="37"/>
      <c r="AT318" s="38">
        <f>SUM(AN318:AS318)</f>
        <v>0</v>
      </c>
      <c r="AU318" s="37"/>
      <c r="AV318" s="37"/>
      <c r="AW318" s="37"/>
      <c r="AX318" s="37"/>
      <c r="AY318" s="37"/>
      <c r="AZ318" s="37"/>
      <c r="BA318" s="38">
        <f>SUM(AU318:AZ318)</f>
        <v>0</v>
      </c>
      <c r="BB318" s="37"/>
      <c r="BC318" s="37"/>
      <c r="BD318" s="37"/>
      <c r="BE318" s="37"/>
      <c r="BF318" s="37"/>
      <c r="BG318" s="37"/>
      <c r="BH318" s="38">
        <f>SUM(BB318:BG318)</f>
        <v>0</v>
      </c>
      <c r="BI318" s="37"/>
      <c r="BJ318" s="37"/>
      <c r="BK318" s="37"/>
      <c r="BL318" s="37"/>
      <c r="BM318" s="37"/>
      <c r="BN318" s="69">
        <f>SUM(BI318:BM318)</f>
        <v>0</v>
      </c>
      <c r="BO318" s="37"/>
      <c r="BP318" s="37"/>
      <c r="BQ318" s="37"/>
      <c r="BR318" s="37"/>
      <c r="BS318" s="37"/>
      <c r="BT318" s="69">
        <f>SUM(BO318:BS318)</f>
        <v>0</v>
      </c>
    </row>
    <row r="319" spans="1:72">
      <c r="A319" s="16" t="s">
        <v>33</v>
      </c>
      <c r="B319" s="4" t="s">
        <v>31</v>
      </c>
      <c r="C319" s="4" t="s">
        <v>388</v>
      </c>
      <c r="D319" s="4" t="s">
        <v>290</v>
      </c>
      <c r="E319" s="185">
        <f t="shared" si="300"/>
        <v>-0.23599999999999999</v>
      </c>
      <c r="F319" s="259" t="s">
        <v>261</v>
      </c>
      <c r="G319" s="233" t="s">
        <v>552</v>
      </c>
      <c r="H319" s="60" t="s">
        <v>28</v>
      </c>
      <c r="I319" s="60">
        <v>3</v>
      </c>
      <c r="J319" s="4"/>
      <c r="K319" s="4"/>
      <c r="L319" s="4"/>
      <c r="M319" s="4"/>
      <c r="N319" s="38">
        <f t="shared" si="301"/>
        <v>0</v>
      </c>
      <c r="O319" s="4"/>
      <c r="P319" s="4"/>
      <c r="Q319" s="4"/>
      <c r="R319" s="4"/>
      <c r="S319" s="38">
        <f t="shared" si="302"/>
        <v>0</v>
      </c>
      <c r="T319" s="4"/>
      <c r="U319" s="4"/>
      <c r="V319" s="4"/>
      <c r="W319" s="4"/>
      <c r="X319" s="38">
        <f t="shared" si="303"/>
        <v>0</v>
      </c>
      <c r="Y319" s="4"/>
      <c r="Z319" s="4"/>
      <c r="AA319" s="4"/>
      <c r="AB319" s="4"/>
      <c r="AC319" s="38">
        <f t="shared" si="304"/>
        <v>0</v>
      </c>
      <c r="AD319" s="4"/>
      <c r="AE319" s="4"/>
      <c r="AF319" s="4"/>
      <c r="AG319" s="4"/>
      <c r="AH319" s="38">
        <f t="shared" si="305"/>
        <v>0</v>
      </c>
      <c r="AI319" s="4"/>
      <c r="AJ319" s="4"/>
      <c r="AK319" s="4"/>
      <c r="AL319" s="4"/>
      <c r="AM319" s="38">
        <f t="shared" si="306"/>
        <v>0</v>
      </c>
      <c r="AN319" s="37">
        <v>-0.23599999999999999</v>
      </c>
      <c r="AO319" s="37">
        <v>0</v>
      </c>
      <c r="AP319" s="37">
        <v>0</v>
      </c>
      <c r="AQ319" s="37">
        <v>0</v>
      </c>
      <c r="AR319" s="37">
        <v>0</v>
      </c>
      <c r="AS319" s="37">
        <v>0</v>
      </c>
      <c r="AT319" s="38">
        <f>SUM(AN319:AS319)</f>
        <v>-0.23599999999999999</v>
      </c>
      <c r="AU319" s="13"/>
      <c r="AV319" s="13"/>
      <c r="AW319" s="13"/>
      <c r="AX319" s="13"/>
      <c r="AY319" s="13"/>
      <c r="AZ319" s="13"/>
      <c r="BA319" s="38">
        <f t="shared" ref="BA319:BA325" si="307">SUM(AU319:AZ319)</f>
        <v>0</v>
      </c>
      <c r="BB319" s="37"/>
      <c r="BC319" s="37"/>
      <c r="BD319" s="37"/>
      <c r="BE319" s="37"/>
      <c r="BF319" s="37"/>
      <c r="BG319" s="37"/>
      <c r="BH319" s="38">
        <f t="shared" ref="BH319:BH325" si="308">SUM(BB319:BG319)</f>
        <v>0</v>
      </c>
      <c r="BI319" s="37"/>
      <c r="BJ319" s="37"/>
      <c r="BK319" s="37"/>
      <c r="BL319" s="37"/>
      <c r="BM319" s="37"/>
      <c r="BN319" s="69">
        <f t="shared" ref="BN319:BN325" si="309">SUM(BI319:BM319)</f>
        <v>0</v>
      </c>
      <c r="BO319" s="37"/>
      <c r="BP319" s="37"/>
      <c r="BQ319" s="37"/>
      <c r="BR319" s="37"/>
      <c r="BS319" s="37"/>
      <c r="BT319" s="69">
        <f t="shared" ref="BT319:BT325" si="310">SUM(BO319:BS319)</f>
        <v>0</v>
      </c>
    </row>
    <row r="320" spans="1:72">
      <c r="A320" s="16" t="s">
        <v>33</v>
      </c>
      <c r="B320" s="4" t="s">
        <v>172</v>
      </c>
      <c r="C320" s="4" t="s">
        <v>388</v>
      </c>
      <c r="D320" s="4" t="s">
        <v>290</v>
      </c>
      <c r="E320" s="185">
        <f t="shared" si="300"/>
        <v>-0.23599999999999999</v>
      </c>
      <c r="F320" s="259" t="s">
        <v>261</v>
      </c>
      <c r="G320" s="233" t="s">
        <v>552</v>
      </c>
      <c r="H320" s="60" t="s">
        <v>28</v>
      </c>
      <c r="I320" s="60">
        <v>3</v>
      </c>
      <c r="J320" s="4"/>
      <c r="K320" s="4"/>
      <c r="L320" s="4"/>
      <c r="M320" s="4"/>
      <c r="N320" s="38">
        <f t="shared" si="301"/>
        <v>0</v>
      </c>
      <c r="O320" s="4"/>
      <c r="P320" s="4"/>
      <c r="Q320" s="4"/>
      <c r="R320" s="4"/>
      <c r="S320" s="38">
        <f t="shared" si="302"/>
        <v>0</v>
      </c>
      <c r="T320" s="4"/>
      <c r="U320" s="4"/>
      <c r="V320" s="4"/>
      <c r="W320" s="4"/>
      <c r="X320" s="38">
        <f t="shared" si="303"/>
        <v>0</v>
      </c>
      <c r="Y320" s="4"/>
      <c r="Z320" s="4"/>
      <c r="AA320" s="4"/>
      <c r="AB320" s="4"/>
      <c r="AC320" s="38">
        <f t="shared" si="304"/>
        <v>0</v>
      </c>
      <c r="AD320" s="4"/>
      <c r="AE320" s="4"/>
      <c r="AF320" s="4"/>
      <c r="AG320" s="4"/>
      <c r="AH320" s="38">
        <f t="shared" si="305"/>
        <v>0</v>
      </c>
      <c r="AI320" s="4"/>
      <c r="AJ320" s="4"/>
      <c r="AK320" s="4"/>
      <c r="AL320" s="4"/>
      <c r="AM320" s="38">
        <f t="shared" si="306"/>
        <v>0</v>
      </c>
      <c r="AN320" s="37"/>
      <c r="AO320" s="37"/>
      <c r="AP320" s="37"/>
      <c r="AQ320" s="37"/>
      <c r="AR320" s="37"/>
      <c r="AS320" s="37"/>
      <c r="AT320" s="38">
        <f t="shared" ref="AT320:AT325" si="311">SUM(AN320:AS320)</f>
        <v>0</v>
      </c>
      <c r="AU320" s="13">
        <v>-0.23599999999999999</v>
      </c>
      <c r="AV320" s="13">
        <v>0</v>
      </c>
      <c r="AW320" s="13">
        <v>0</v>
      </c>
      <c r="AX320" s="13">
        <v>0</v>
      </c>
      <c r="AY320" s="13">
        <v>0</v>
      </c>
      <c r="AZ320" s="13">
        <v>0</v>
      </c>
      <c r="BA320" s="38">
        <f t="shared" si="307"/>
        <v>-0.23599999999999999</v>
      </c>
      <c r="BB320" s="37"/>
      <c r="BC320" s="37"/>
      <c r="BD320" s="37"/>
      <c r="BE320" s="37"/>
      <c r="BF320" s="37"/>
      <c r="BG320" s="37"/>
      <c r="BH320" s="38">
        <f t="shared" si="308"/>
        <v>0</v>
      </c>
      <c r="BI320" s="37"/>
      <c r="BJ320" s="37"/>
      <c r="BK320" s="37"/>
      <c r="BL320" s="37"/>
      <c r="BM320" s="37"/>
      <c r="BN320" s="69">
        <f t="shared" si="309"/>
        <v>0</v>
      </c>
      <c r="BO320" s="37"/>
      <c r="BP320" s="37"/>
      <c r="BQ320" s="37"/>
      <c r="BR320" s="37"/>
      <c r="BS320" s="37"/>
      <c r="BT320" s="69">
        <f t="shared" si="310"/>
        <v>0</v>
      </c>
    </row>
    <row r="321" spans="1:72">
      <c r="A321" s="16" t="s">
        <v>35</v>
      </c>
      <c r="B321" s="4" t="s">
        <v>173</v>
      </c>
      <c r="C321" s="4" t="s">
        <v>389</v>
      </c>
      <c r="D321" s="4" t="s">
        <v>173</v>
      </c>
      <c r="E321" s="185">
        <f t="shared" si="300"/>
        <v>0.67600000000000005</v>
      </c>
      <c r="F321" s="259" t="s">
        <v>259</v>
      </c>
      <c r="G321" s="232" t="s">
        <v>527</v>
      </c>
      <c r="H321" s="60" t="s">
        <v>28</v>
      </c>
      <c r="I321" s="60">
        <v>3</v>
      </c>
      <c r="J321" s="4"/>
      <c r="K321" s="4"/>
      <c r="L321" s="4"/>
      <c r="M321" s="4"/>
      <c r="N321" s="38">
        <f t="shared" si="301"/>
        <v>0</v>
      </c>
      <c r="O321" s="4"/>
      <c r="P321" s="4"/>
      <c r="Q321" s="4"/>
      <c r="R321" s="4"/>
      <c r="S321" s="38">
        <f t="shared" si="302"/>
        <v>0</v>
      </c>
      <c r="T321" s="4"/>
      <c r="U321" s="4"/>
      <c r="V321" s="4"/>
      <c r="W321" s="4"/>
      <c r="X321" s="38">
        <f t="shared" si="303"/>
        <v>0</v>
      </c>
      <c r="Y321" s="4"/>
      <c r="Z321" s="4"/>
      <c r="AA321" s="4"/>
      <c r="AB321" s="4"/>
      <c r="AC321" s="38">
        <f t="shared" si="304"/>
        <v>0</v>
      </c>
      <c r="AD321" s="4"/>
      <c r="AE321" s="4"/>
      <c r="AF321" s="4"/>
      <c r="AG321" s="4"/>
      <c r="AH321" s="38">
        <f t="shared" si="305"/>
        <v>0</v>
      </c>
      <c r="AI321" s="4"/>
      <c r="AJ321" s="4"/>
      <c r="AK321" s="4"/>
      <c r="AL321" s="4"/>
      <c r="AM321" s="38">
        <f t="shared" si="306"/>
        <v>0</v>
      </c>
      <c r="AN321" s="37"/>
      <c r="AO321" s="37"/>
      <c r="AP321" s="37"/>
      <c r="AQ321" s="37"/>
      <c r="AR321" s="37"/>
      <c r="AS321" s="37"/>
      <c r="AT321" s="38">
        <f t="shared" si="311"/>
        <v>0</v>
      </c>
      <c r="AU321" s="37">
        <v>0</v>
      </c>
      <c r="AV321" s="37">
        <v>0.11700000000000001</v>
      </c>
      <c r="AW321" s="37">
        <v>5.2999999999999999E-2</v>
      </c>
      <c r="AX321" s="37">
        <v>0</v>
      </c>
      <c r="AY321" s="37">
        <v>4.1000000000000002E-2</v>
      </c>
      <c r="AZ321" s="37">
        <v>0.46500000000000002</v>
      </c>
      <c r="BA321" s="38">
        <f t="shared" si="307"/>
        <v>0.67600000000000005</v>
      </c>
      <c r="BB321" s="37"/>
      <c r="BC321" s="37"/>
      <c r="BD321" s="37"/>
      <c r="BE321" s="37"/>
      <c r="BF321" s="37"/>
      <c r="BG321" s="37"/>
      <c r="BH321" s="38">
        <f t="shared" si="308"/>
        <v>0</v>
      </c>
      <c r="BI321" s="37"/>
      <c r="BJ321" s="37"/>
      <c r="BK321" s="37"/>
      <c r="BL321" s="37"/>
      <c r="BM321" s="37"/>
      <c r="BN321" s="69">
        <f t="shared" si="309"/>
        <v>0</v>
      </c>
      <c r="BO321" s="37"/>
      <c r="BP321" s="37"/>
      <c r="BQ321" s="37"/>
      <c r="BR321" s="37"/>
      <c r="BS321" s="37"/>
      <c r="BT321" s="69">
        <f t="shared" si="310"/>
        <v>0</v>
      </c>
    </row>
    <row r="322" spans="1:72">
      <c r="A322" s="60" t="s">
        <v>37</v>
      </c>
      <c r="B322" s="37" t="s">
        <v>174</v>
      </c>
      <c r="C322" s="37" t="s">
        <v>389</v>
      </c>
      <c r="D322" s="4" t="s">
        <v>174</v>
      </c>
      <c r="E322" s="185">
        <f t="shared" si="300"/>
        <v>0.54100000000000004</v>
      </c>
      <c r="F322" s="259" t="s">
        <v>259</v>
      </c>
      <c r="G322" s="232" t="s">
        <v>527</v>
      </c>
      <c r="H322" s="60" t="s">
        <v>28</v>
      </c>
      <c r="I322" s="60">
        <v>3</v>
      </c>
      <c r="J322" s="37"/>
      <c r="K322" s="37"/>
      <c r="L322" s="37"/>
      <c r="M322" s="37"/>
      <c r="N322" s="38">
        <f t="shared" si="301"/>
        <v>0</v>
      </c>
      <c r="O322" s="37"/>
      <c r="P322" s="37"/>
      <c r="Q322" s="37"/>
      <c r="R322" s="37"/>
      <c r="S322" s="38">
        <f t="shared" si="302"/>
        <v>0</v>
      </c>
      <c r="T322" s="37"/>
      <c r="U322" s="37"/>
      <c r="V322" s="37"/>
      <c r="W322" s="37"/>
      <c r="X322" s="38">
        <f t="shared" si="303"/>
        <v>0</v>
      </c>
      <c r="Y322" s="37"/>
      <c r="Z322" s="37"/>
      <c r="AA322" s="37"/>
      <c r="AB322" s="37"/>
      <c r="AC322" s="38">
        <f t="shared" si="304"/>
        <v>0</v>
      </c>
      <c r="AD322" s="37"/>
      <c r="AE322" s="37"/>
      <c r="AF322" s="37"/>
      <c r="AG322" s="37"/>
      <c r="AH322" s="38">
        <f t="shared" si="305"/>
        <v>0</v>
      </c>
      <c r="AI322" s="37"/>
      <c r="AJ322" s="37"/>
      <c r="AK322" s="37"/>
      <c r="AL322" s="37"/>
      <c r="AM322" s="38">
        <f t="shared" si="306"/>
        <v>0</v>
      </c>
      <c r="AN322" s="37"/>
      <c r="AO322" s="37"/>
      <c r="AP322" s="37"/>
      <c r="AQ322" s="37"/>
      <c r="AR322" s="37"/>
      <c r="AS322" s="37"/>
      <c r="AT322" s="38">
        <f t="shared" si="311"/>
        <v>0</v>
      </c>
      <c r="AU322" s="37">
        <v>0</v>
      </c>
      <c r="AV322" s="37">
        <v>4.0000000000000001E-3</v>
      </c>
      <c r="AW322" s="37">
        <v>0</v>
      </c>
      <c r="AX322" s="37">
        <v>0</v>
      </c>
      <c r="AY322" s="37">
        <v>0.153</v>
      </c>
      <c r="AZ322" s="37">
        <v>0.38400000000000001</v>
      </c>
      <c r="BA322" s="38">
        <f t="shared" si="307"/>
        <v>0.54100000000000004</v>
      </c>
      <c r="BB322" s="37"/>
      <c r="BC322" s="37"/>
      <c r="BD322" s="37"/>
      <c r="BE322" s="37"/>
      <c r="BF322" s="37"/>
      <c r="BG322" s="37"/>
      <c r="BH322" s="38">
        <f t="shared" si="308"/>
        <v>0</v>
      </c>
      <c r="BI322" s="37"/>
      <c r="BJ322" s="37"/>
      <c r="BK322" s="37"/>
      <c r="BL322" s="37"/>
      <c r="BM322" s="37"/>
      <c r="BN322" s="69">
        <f t="shared" si="309"/>
        <v>0</v>
      </c>
      <c r="BO322" s="37"/>
      <c r="BP322" s="37"/>
      <c r="BQ322" s="37"/>
      <c r="BR322" s="37"/>
      <c r="BS322" s="37"/>
      <c r="BT322" s="69">
        <f t="shared" si="310"/>
        <v>0</v>
      </c>
    </row>
    <row r="323" spans="1:72">
      <c r="A323" s="16" t="s">
        <v>33</v>
      </c>
      <c r="B323" s="4" t="s">
        <v>172</v>
      </c>
      <c r="C323" s="4" t="s">
        <v>388</v>
      </c>
      <c r="D323" s="4" t="s">
        <v>290</v>
      </c>
      <c r="E323" s="185">
        <f t="shared" si="300"/>
        <v>-0.23599999999999999</v>
      </c>
      <c r="F323" s="259" t="s">
        <v>261</v>
      </c>
      <c r="G323" s="233" t="s">
        <v>552</v>
      </c>
      <c r="H323" s="60" t="s">
        <v>28</v>
      </c>
      <c r="I323" s="60">
        <v>3</v>
      </c>
      <c r="J323" s="37"/>
      <c r="K323" s="37"/>
      <c r="L323" s="37"/>
      <c r="M323" s="37"/>
      <c r="N323" s="38">
        <f t="shared" si="301"/>
        <v>0</v>
      </c>
      <c r="O323" s="37"/>
      <c r="P323" s="37"/>
      <c r="Q323" s="37"/>
      <c r="R323" s="37"/>
      <c r="S323" s="38">
        <f t="shared" si="302"/>
        <v>0</v>
      </c>
      <c r="T323" s="37"/>
      <c r="U323" s="37"/>
      <c r="V323" s="37"/>
      <c r="W323" s="37"/>
      <c r="X323" s="38">
        <f t="shared" si="303"/>
        <v>0</v>
      </c>
      <c r="Y323" s="37"/>
      <c r="Z323" s="37"/>
      <c r="AA323" s="37"/>
      <c r="AB323" s="37"/>
      <c r="AC323" s="38">
        <f t="shared" si="304"/>
        <v>0</v>
      </c>
      <c r="AD323" s="37"/>
      <c r="AE323" s="37"/>
      <c r="AF323" s="37"/>
      <c r="AG323" s="37"/>
      <c r="AH323" s="38">
        <f t="shared" si="305"/>
        <v>0</v>
      </c>
      <c r="AI323" s="37"/>
      <c r="AJ323" s="37"/>
      <c r="AK323" s="37"/>
      <c r="AL323" s="37"/>
      <c r="AM323" s="38">
        <f t="shared" si="306"/>
        <v>0</v>
      </c>
      <c r="AN323" s="37"/>
      <c r="AO323" s="37"/>
      <c r="AP323" s="37"/>
      <c r="AQ323" s="37"/>
      <c r="AR323" s="37"/>
      <c r="AS323" s="37"/>
      <c r="AT323" s="38">
        <f t="shared" si="311"/>
        <v>0</v>
      </c>
      <c r="AU323" s="37"/>
      <c r="AV323" s="37"/>
      <c r="AW323" s="37"/>
      <c r="AX323" s="37"/>
      <c r="AY323" s="37"/>
      <c r="AZ323" s="37"/>
      <c r="BA323" s="38">
        <f t="shared" si="307"/>
        <v>0</v>
      </c>
      <c r="BB323" s="37">
        <v>-0.23599999999999999</v>
      </c>
      <c r="BC323" s="37">
        <v>0</v>
      </c>
      <c r="BD323" s="37">
        <v>0</v>
      </c>
      <c r="BE323" s="37">
        <v>0</v>
      </c>
      <c r="BF323" s="37">
        <v>0</v>
      </c>
      <c r="BG323" s="37">
        <v>0</v>
      </c>
      <c r="BH323" s="38">
        <f t="shared" si="308"/>
        <v>-0.23599999999999999</v>
      </c>
      <c r="BI323" s="37"/>
      <c r="BJ323" s="37"/>
      <c r="BK323" s="37"/>
      <c r="BL323" s="37"/>
      <c r="BM323" s="37"/>
      <c r="BN323" s="69">
        <f t="shared" si="309"/>
        <v>0</v>
      </c>
      <c r="BO323" s="37"/>
      <c r="BP323" s="37"/>
      <c r="BQ323" s="37"/>
      <c r="BR323" s="37"/>
      <c r="BS323" s="37"/>
      <c r="BT323" s="69">
        <f t="shared" si="310"/>
        <v>0</v>
      </c>
    </row>
    <row r="324" spans="1:72">
      <c r="A324" s="16" t="s">
        <v>52</v>
      </c>
      <c r="B324" s="4" t="s">
        <v>449</v>
      </c>
      <c r="C324" s="4" t="s">
        <v>390</v>
      </c>
      <c r="D324" s="4" t="s">
        <v>392</v>
      </c>
      <c r="E324" s="185">
        <f t="shared" si="300"/>
        <v>0.71899999999999997</v>
      </c>
      <c r="F324" s="259" t="s">
        <v>260</v>
      </c>
      <c r="G324" s="232" t="s">
        <v>526</v>
      </c>
      <c r="H324" s="60" t="s">
        <v>28</v>
      </c>
      <c r="I324" s="60">
        <v>3</v>
      </c>
      <c r="J324" s="37"/>
      <c r="K324" s="37"/>
      <c r="L324" s="37"/>
      <c r="M324" s="37"/>
      <c r="N324" s="38">
        <f t="shared" si="301"/>
        <v>0</v>
      </c>
      <c r="O324" s="37"/>
      <c r="P324" s="37"/>
      <c r="Q324" s="37"/>
      <c r="R324" s="37"/>
      <c r="S324" s="38">
        <f t="shared" si="302"/>
        <v>0</v>
      </c>
      <c r="T324" s="37"/>
      <c r="U324" s="37"/>
      <c r="V324" s="37"/>
      <c r="W324" s="37"/>
      <c r="X324" s="38">
        <f t="shared" si="303"/>
        <v>0</v>
      </c>
      <c r="Y324" s="37"/>
      <c r="Z324" s="37"/>
      <c r="AA324" s="37"/>
      <c r="AB324" s="37"/>
      <c r="AC324" s="38">
        <f t="shared" si="304"/>
        <v>0</v>
      </c>
      <c r="AD324" s="37"/>
      <c r="AE324" s="37"/>
      <c r="AF324" s="37"/>
      <c r="AG324" s="37"/>
      <c r="AH324" s="38">
        <f t="shared" si="305"/>
        <v>0</v>
      </c>
      <c r="AI324" s="37"/>
      <c r="AJ324" s="37"/>
      <c r="AK324" s="37"/>
      <c r="AL324" s="37"/>
      <c r="AM324" s="38">
        <f t="shared" si="306"/>
        <v>0</v>
      </c>
      <c r="AN324" s="37"/>
      <c r="AO324" s="37"/>
      <c r="AP324" s="37"/>
      <c r="AQ324" s="37"/>
      <c r="AR324" s="37"/>
      <c r="AS324" s="37"/>
      <c r="AT324" s="38">
        <f t="shared" si="311"/>
        <v>0</v>
      </c>
      <c r="AU324" s="37"/>
      <c r="AV324" s="37"/>
      <c r="AW324" s="37"/>
      <c r="AX324" s="37"/>
      <c r="AY324" s="37"/>
      <c r="AZ324" s="37"/>
      <c r="BA324" s="38">
        <f t="shared" si="307"/>
        <v>0</v>
      </c>
      <c r="BB324" s="37"/>
      <c r="BC324" s="37"/>
      <c r="BD324" s="37"/>
      <c r="BE324" s="37"/>
      <c r="BF324" s="37"/>
      <c r="BG324" s="37"/>
      <c r="BH324" s="38">
        <f t="shared" si="308"/>
        <v>0</v>
      </c>
      <c r="BI324" s="37">
        <v>0.12</v>
      </c>
      <c r="BJ324" s="37">
        <v>0</v>
      </c>
      <c r="BK324" s="37">
        <v>3.5000000000000003E-2</v>
      </c>
      <c r="BL324" s="37">
        <v>6.8000000000000005E-2</v>
      </c>
      <c r="BM324" s="37">
        <v>0.496</v>
      </c>
      <c r="BN324" s="69">
        <f t="shared" si="309"/>
        <v>0.71899999999999997</v>
      </c>
      <c r="BO324" s="37"/>
      <c r="BP324" s="37"/>
      <c r="BQ324" s="37"/>
      <c r="BR324" s="37"/>
      <c r="BS324" s="37"/>
      <c r="BT324" s="69">
        <f t="shared" si="310"/>
        <v>0</v>
      </c>
    </row>
    <row r="325" spans="1:72">
      <c r="A325" s="16" t="s">
        <v>54</v>
      </c>
      <c r="B325" s="4" t="s">
        <v>175</v>
      </c>
      <c r="C325" s="4" t="s">
        <v>391</v>
      </c>
      <c r="D325" s="4" t="s">
        <v>174</v>
      </c>
      <c r="E325" s="185">
        <f t="shared" si="300"/>
        <v>0.20300000000000001</v>
      </c>
      <c r="F325" s="259" t="s">
        <v>260</v>
      </c>
      <c r="G325" s="232" t="s">
        <v>526</v>
      </c>
      <c r="H325" s="60" t="s">
        <v>28</v>
      </c>
      <c r="I325" s="60">
        <v>3</v>
      </c>
      <c r="J325" s="37"/>
      <c r="K325" s="37"/>
      <c r="L325" s="37"/>
      <c r="M325" s="37"/>
      <c r="N325" s="38">
        <f t="shared" si="301"/>
        <v>0</v>
      </c>
      <c r="O325" s="37"/>
      <c r="P325" s="37"/>
      <c r="Q325" s="37"/>
      <c r="R325" s="37"/>
      <c r="S325" s="38">
        <f t="shared" si="302"/>
        <v>0</v>
      </c>
      <c r="T325" s="37"/>
      <c r="U325" s="37"/>
      <c r="V325" s="37"/>
      <c r="W325" s="37"/>
      <c r="X325" s="38">
        <f t="shared" si="303"/>
        <v>0</v>
      </c>
      <c r="Y325" s="37"/>
      <c r="Z325" s="37"/>
      <c r="AA325" s="37"/>
      <c r="AB325" s="37"/>
      <c r="AC325" s="38">
        <f t="shared" si="304"/>
        <v>0</v>
      </c>
      <c r="AD325" s="37"/>
      <c r="AE325" s="37"/>
      <c r="AF325" s="37"/>
      <c r="AG325" s="37"/>
      <c r="AH325" s="38">
        <f t="shared" si="305"/>
        <v>0</v>
      </c>
      <c r="AI325" s="37"/>
      <c r="AJ325" s="37"/>
      <c r="AK325" s="37"/>
      <c r="AL325" s="37"/>
      <c r="AM325" s="38">
        <f t="shared" si="306"/>
        <v>0</v>
      </c>
      <c r="AN325" s="37"/>
      <c r="AO325" s="37"/>
      <c r="AP325" s="37"/>
      <c r="AQ325" s="37"/>
      <c r="AR325" s="37"/>
      <c r="AS325" s="37"/>
      <c r="AT325" s="38">
        <f t="shared" si="311"/>
        <v>0</v>
      </c>
      <c r="AU325" s="37"/>
      <c r="AV325" s="37"/>
      <c r="AW325" s="37"/>
      <c r="AX325" s="37"/>
      <c r="AY325" s="37"/>
      <c r="AZ325" s="37"/>
      <c r="BA325" s="38">
        <f t="shared" si="307"/>
        <v>0</v>
      </c>
      <c r="BB325" s="37"/>
      <c r="BC325" s="37"/>
      <c r="BD325" s="37"/>
      <c r="BE325" s="37"/>
      <c r="BF325" s="37"/>
      <c r="BG325" s="37"/>
      <c r="BH325" s="38">
        <f t="shared" si="308"/>
        <v>0</v>
      </c>
      <c r="BI325" s="37">
        <v>1.2999999999999999E-2</v>
      </c>
      <c r="BJ325" s="37">
        <v>3.0000000000000001E-3</v>
      </c>
      <c r="BK325" s="37">
        <v>0</v>
      </c>
      <c r="BL325" s="37">
        <v>2.3E-2</v>
      </c>
      <c r="BM325" s="37">
        <v>0.16400000000000001</v>
      </c>
      <c r="BN325" s="69">
        <f t="shared" si="309"/>
        <v>0.20300000000000001</v>
      </c>
      <c r="BO325" s="37"/>
      <c r="BP325" s="37"/>
      <c r="BQ325" s="37"/>
      <c r="BR325" s="37"/>
      <c r="BS325" s="37"/>
      <c r="BT325" s="69">
        <f t="shared" si="310"/>
        <v>0</v>
      </c>
    </row>
    <row r="326" spans="1:72">
      <c r="A326" s="60"/>
      <c r="B326" s="65" t="s">
        <v>40</v>
      </c>
      <c r="C326" s="65"/>
      <c r="D326" s="65"/>
      <c r="E326" s="65"/>
      <c r="F326" s="185">
        <f>SUMIF(F318:F325, "=Yes", E318:E325)</f>
        <v>1.2170000000000001</v>
      </c>
      <c r="G326" s="60"/>
      <c r="H326" s="60" t="s">
        <v>28</v>
      </c>
      <c r="I326" s="60">
        <v>3</v>
      </c>
      <c r="J326" s="63">
        <f t="shared" ref="J326:AO326" si="312">SUM(J318:J325)</f>
        <v>0</v>
      </c>
      <c r="K326" s="63">
        <f t="shared" si="312"/>
        <v>0</v>
      </c>
      <c r="L326" s="63">
        <f t="shared" si="312"/>
        <v>0</v>
      </c>
      <c r="M326" s="63">
        <f t="shared" si="312"/>
        <v>0</v>
      </c>
      <c r="N326" s="63">
        <f t="shared" si="312"/>
        <v>0</v>
      </c>
      <c r="O326" s="63">
        <f t="shared" si="312"/>
        <v>0</v>
      </c>
      <c r="P326" s="63">
        <f t="shared" si="312"/>
        <v>0</v>
      </c>
      <c r="Q326" s="63">
        <f t="shared" si="312"/>
        <v>0</v>
      </c>
      <c r="R326" s="63">
        <f t="shared" si="312"/>
        <v>0</v>
      </c>
      <c r="S326" s="63">
        <f t="shared" si="312"/>
        <v>0</v>
      </c>
      <c r="T326" s="63">
        <f t="shared" si="312"/>
        <v>0</v>
      </c>
      <c r="U326" s="63">
        <f t="shared" si="312"/>
        <v>0</v>
      </c>
      <c r="V326" s="63">
        <f t="shared" si="312"/>
        <v>0</v>
      </c>
      <c r="W326" s="63">
        <f t="shared" si="312"/>
        <v>0</v>
      </c>
      <c r="X326" s="63">
        <f t="shared" si="312"/>
        <v>0</v>
      </c>
      <c r="Y326" s="63">
        <f t="shared" si="312"/>
        <v>0</v>
      </c>
      <c r="Z326" s="63">
        <f t="shared" si="312"/>
        <v>0</v>
      </c>
      <c r="AA326" s="63">
        <f t="shared" si="312"/>
        <v>0</v>
      </c>
      <c r="AB326" s="63">
        <f t="shared" si="312"/>
        <v>0</v>
      </c>
      <c r="AC326" s="63">
        <f t="shared" si="312"/>
        <v>0</v>
      </c>
      <c r="AD326" s="63">
        <f t="shared" si="312"/>
        <v>-0.23599999999999999</v>
      </c>
      <c r="AE326" s="63">
        <f t="shared" si="312"/>
        <v>0</v>
      </c>
      <c r="AF326" s="63">
        <f t="shared" si="312"/>
        <v>0</v>
      </c>
      <c r="AG326" s="63">
        <f t="shared" si="312"/>
        <v>0</v>
      </c>
      <c r="AH326" s="63">
        <f t="shared" si="312"/>
        <v>-0.23599999999999999</v>
      </c>
      <c r="AI326" s="63">
        <f t="shared" si="312"/>
        <v>-0.23599999999999999</v>
      </c>
      <c r="AJ326" s="63">
        <f t="shared" si="312"/>
        <v>0</v>
      </c>
      <c r="AK326" s="63">
        <f t="shared" si="312"/>
        <v>0</v>
      </c>
      <c r="AL326" s="63">
        <f t="shared" si="312"/>
        <v>0</v>
      </c>
      <c r="AM326" s="63">
        <f t="shared" si="312"/>
        <v>-0.23599999999999999</v>
      </c>
      <c r="AN326" s="63">
        <f t="shared" si="312"/>
        <v>-0.23599999999999999</v>
      </c>
      <c r="AO326" s="63">
        <f t="shared" si="312"/>
        <v>0</v>
      </c>
      <c r="AP326" s="63">
        <f t="shared" ref="AP326:BN326" si="313">SUM(AP318:AP325)</f>
        <v>0</v>
      </c>
      <c r="AQ326" s="63">
        <f t="shared" si="313"/>
        <v>0</v>
      </c>
      <c r="AR326" s="63">
        <f t="shared" si="313"/>
        <v>0</v>
      </c>
      <c r="AS326" s="63">
        <f t="shared" si="313"/>
        <v>0</v>
      </c>
      <c r="AT326" s="63">
        <f t="shared" si="313"/>
        <v>-0.23599999999999999</v>
      </c>
      <c r="AU326" s="63">
        <f t="shared" si="313"/>
        <v>-0.23599999999999999</v>
      </c>
      <c r="AV326" s="63">
        <f t="shared" si="313"/>
        <v>0.12100000000000001</v>
      </c>
      <c r="AW326" s="63">
        <f t="shared" si="313"/>
        <v>5.2999999999999999E-2</v>
      </c>
      <c r="AX326" s="63">
        <f t="shared" si="313"/>
        <v>0</v>
      </c>
      <c r="AY326" s="63">
        <f t="shared" si="313"/>
        <v>0.19400000000000001</v>
      </c>
      <c r="AZ326" s="63">
        <f t="shared" si="313"/>
        <v>0.84899999999999998</v>
      </c>
      <c r="BA326" s="63">
        <f t="shared" si="313"/>
        <v>0.98100000000000009</v>
      </c>
      <c r="BB326" s="63">
        <f t="shared" si="313"/>
        <v>-0.23599999999999999</v>
      </c>
      <c r="BC326" s="63">
        <f t="shared" si="313"/>
        <v>0</v>
      </c>
      <c r="BD326" s="63">
        <f t="shared" si="313"/>
        <v>0</v>
      </c>
      <c r="BE326" s="63">
        <f t="shared" si="313"/>
        <v>0</v>
      </c>
      <c r="BF326" s="63">
        <f t="shared" si="313"/>
        <v>0</v>
      </c>
      <c r="BG326" s="63">
        <f t="shared" si="313"/>
        <v>0</v>
      </c>
      <c r="BH326" s="63">
        <f t="shared" si="313"/>
        <v>-0.23599999999999999</v>
      </c>
      <c r="BI326" s="63">
        <f t="shared" si="313"/>
        <v>0.13300000000000001</v>
      </c>
      <c r="BJ326" s="63">
        <f t="shared" si="313"/>
        <v>3.0000000000000001E-3</v>
      </c>
      <c r="BK326" s="63">
        <f t="shared" si="313"/>
        <v>3.5000000000000003E-2</v>
      </c>
      <c r="BL326" s="63">
        <f t="shared" si="313"/>
        <v>9.0999999999999998E-2</v>
      </c>
      <c r="BM326" s="63">
        <f t="shared" si="313"/>
        <v>0.66</v>
      </c>
      <c r="BN326" s="70">
        <f t="shared" si="313"/>
        <v>0.92199999999999993</v>
      </c>
      <c r="BO326" s="63">
        <f t="shared" ref="BO326:BT326" si="314">SUM(BO318:BO325)</f>
        <v>0</v>
      </c>
      <c r="BP326" s="63">
        <f t="shared" si="314"/>
        <v>0</v>
      </c>
      <c r="BQ326" s="63">
        <f t="shared" si="314"/>
        <v>0</v>
      </c>
      <c r="BR326" s="63">
        <f t="shared" si="314"/>
        <v>0</v>
      </c>
      <c r="BS326" s="63">
        <f t="shared" si="314"/>
        <v>0</v>
      </c>
      <c r="BT326" s="70">
        <f t="shared" si="314"/>
        <v>0</v>
      </c>
    </row>
    <row r="328" spans="1:72" s="267" customFormat="1" ht="13.5" customHeight="1">
      <c r="A328" s="209"/>
      <c r="B328" s="209" t="s">
        <v>553</v>
      </c>
      <c r="C328" s="276" t="s">
        <v>208</v>
      </c>
      <c r="D328" s="209"/>
      <c r="E328" s="209"/>
      <c r="F328" s="275">
        <f>SUMIF(J316:BT316, "&lt;&gt;Total", J328:BT328)</f>
        <v>0.29500000000000026</v>
      </c>
      <c r="G328" s="209"/>
      <c r="H328" s="209"/>
      <c r="I328" s="209"/>
      <c r="J328" s="274">
        <f t="shared" ref="J328:AO328" si="315">IF(J$1&lt;"2020-21",SUMIF($F$318:$F$325,"=Yes",J$318:J$325), (SUMIF($F$318:$F$325,"=No",J$318:J$325)*(-1)))</f>
        <v>0</v>
      </c>
      <c r="K328" s="274">
        <f t="shared" si="315"/>
        <v>0</v>
      </c>
      <c r="L328" s="274">
        <f t="shared" si="315"/>
        <v>0</v>
      </c>
      <c r="M328" s="274">
        <f t="shared" si="315"/>
        <v>0</v>
      </c>
      <c r="N328" s="274">
        <f t="shared" si="315"/>
        <v>0</v>
      </c>
      <c r="O328" s="274">
        <f t="shared" si="315"/>
        <v>0</v>
      </c>
      <c r="P328" s="274">
        <f t="shared" si="315"/>
        <v>0</v>
      </c>
      <c r="Q328" s="274">
        <f t="shared" si="315"/>
        <v>0</v>
      </c>
      <c r="R328" s="274">
        <f t="shared" si="315"/>
        <v>0</v>
      </c>
      <c r="S328" s="274">
        <f t="shared" si="315"/>
        <v>0</v>
      </c>
      <c r="T328" s="274">
        <f t="shared" si="315"/>
        <v>0</v>
      </c>
      <c r="U328" s="274">
        <f t="shared" si="315"/>
        <v>0</v>
      </c>
      <c r="V328" s="274">
        <f t="shared" si="315"/>
        <v>0</v>
      </c>
      <c r="W328" s="274">
        <f t="shared" si="315"/>
        <v>0</v>
      </c>
      <c r="X328" s="274">
        <f t="shared" si="315"/>
        <v>0</v>
      </c>
      <c r="Y328" s="274">
        <f t="shared" si="315"/>
        <v>0</v>
      </c>
      <c r="Z328" s="274">
        <f t="shared" si="315"/>
        <v>0</v>
      </c>
      <c r="AA328" s="274">
        <f t="shared" si="315"/>
        <v>0</v>
      </c>
      <c r="AB328" s="274">
        <f t="shared" si="315"/>
        <v>0</v>
      </c>
      <c r="AC328" s="274">
        <f t="shared" si="315"/>
        <v>0</v>
      </c>
      <c r="AD328" s="274">
        <f t="shared" si="315"/>
        <v>0</v>
      </c>
      <c r="AE328" s="274">
        <f t="shared" si="315"/>
        <v>0</v>
      </c>
      <c r="AF328" s="274">
        <f t="shared" si="315"/>
        <v>0</v>
      </c>
      <c r="AG328" s="274">
        <f t="shared" si="315"/>
        <v>0</v>
      </c>
      <c r="AH328" s="274">
        <f t="shared" si="315"/>
        <v>0</v>
      </c>
      <c r="AI328" s="274">
        <f t="shared" si="315"/>
        <v>0</v>
      </c>
      <c r="AJ328" s="274">
        <f t="shared" si="315"/>
        <v>0</v>
      </c>
      <c r="AK328" s="274">
        <f t="shared" si="315"/>
        <v>0</v>
      </c>
      <c r="AL328" s="274">
        <f t="shared" si="315"/>
        <v>0</v>
      </c>
      <c r="AM328" s="274">
        <f t="shared" si="315"/>
        <v>0</v>
      </c>
      <c r="AN328" s="274">
        <f t="shared" si="315"/>
        <v>0</v>
      </c>
      <c r="AO328" s="274">
        <f t="shared" si="315"/>
        <v>0</v>
      </c>
      <c r="AP328" s="274">
        <f t="shared" ref="AP328:BT328" si="316">IF(AP$1&lt;"2020-21",SUMIF($F$318:$F$325,"=Yes",AP$318:AP$325), (SUMIF($F$318:$F$325,"=No",AP$318:AP$325)*(-1)))</f>
        <v>0</v>
      </c>
      <c r="AQ328" s="274">
        <f t="shared" si="316"/>
        <v>0</v>
      </c>
      <c r="AR328" s="274">
        <f t="shared" si="316"/>
        <v>0</v>
      </c>
      <c r="AS328" s="274">
        <f t="shared" si="316"/>
        <v>0</v>
      </c>
      <c r="AT328" s="274">
        <f t="shared" si="316"/>
        <v>0</v>
      </c>
      <c r="AU328" s="274">
        <f t="shared" si="316"/>
        <v>0</v>
      </c>
      <c r="AV328" s="274">
        <f t="shared" si="316"/>
        <v>0.12100000000000001</v>
      </c>
      <c r="AW328" s="274">
        <f t="shared" si="316"/>
        <v>5.2999999999999999E-2</v>
      </c>
      <c r="AX328" s="274">
        <f t="shared" si="316"/>
        <v>0</v>
      </c>
      <c r="AY328" s="274">
        <f t="shared" si="316"/>
        <v>0.19400000000000001</v>
      </c>
      <c r="AZ328" s="274">
        <f t="shared" si="316"/>
        <v>0.84899999999999998</v>
      </c>
      <c r="BA328" s="274">
        <f t="shared" si="316"/>
        <v>1.2170000000000001</v>
      </c>
      <c r="BB328" s="274">
        <f t="shared" si="316"/>
        <v>0</v>
      </c>
      <c r="BC328" s="274">
        <f t="shared" si="316"/>
        <v>0</v>
      </c>
      <c r="BD328" s="274">
        <f t="shared" si="316"/>
        <v>0</v>
      </c>
      <c r="BE328" s="274">
        <f t="shared" si="316"/>
        <v>0</v>
      </c>
      <c r="BF328" s="274">
        <f t="shared" si="316"/>
        <v>0</v>
      </c>
      <c r="BG328" s="274">
        <f t="shared" si="316"/>
        <v>0</v>
      </c>
      <c r="BH328" s="274">
        <f t="shared" si="316"/>
        <v>0</v>
      </c>
      <c r="BI328" s="274">
        <f t="shared" si="316"/>
        <v>-0.13300000000000001</v>
      </c>
      <c r="BJ328" s="274">
        <f t="shared" si="316"/>
        <v>-3.0000000000000001E-3</v>
      </c>
      <c r="BK328" s="274">
        <f t="shared" si="316"/>
        <v>-3.5000000000000003E-2</v>
      </c>
      <c r="BL328" s="274">
        <f t="shared" si="316"/>
        <v>-9.0999999999999998E-2</v>
      </c>
      <c r="BM328" s="274">
        <f t="shared" si="316"/>
        <v>-0.66</v>
      </c>
      <c r="BN328" s="274">
        <f t="shared" si="316"/>
        <v>-0.92199999999999993</v>
      </c>
      <c r="BO328" s="274">
        <f t="shared" si="316"/>
        <v>0</v>
      </c>
      <c r="BP328" s="274">
        <f t="shared" si="316"/>
        <v>0</v>
      </c>
      <c r="BQ328" s="274">
        <f t="shared" si="316"/>
        <v>0</v>
      </c>
      <c r="BR328" s="274">
        <f t="shared" si="316"/>
        <v>0</v>
      </c>
      <c r="BS328" s="274">
        <f t="shared" si="316"/>
        <v>0</v>
      </c>
      <c r="BT328" s="274">
        <f t="shared" si="316"/>
        <v>0</v>
      </c>
    </row>
    <row r="329" spans="1:72" s="267" customFormat="1" ht="13.5" customHeight="1">
      <c r="J329" s="268"/>
      <c r="K329" s="268"/>
      <c r="L329" s="268"/>
      <c r="M329" s="268"/>
      <c r="N329" s="268"/>
      <c r="O329" s="268"/>
      <c r="P329" s="268"/>
      <c r="Q329" s="268"/>
      <c r="R329" s="268"/>
      <c r="S329" s="268"/>
      <c r="T329" s="268"/>
      <c r="U329" s="268"/>
      <c r="V329" s="268"/>
      <c r="W329" s="268"/>
      <c r="X329" s="268"/>
      <c r="Y329" s="268"/>
      <c r="Z329" s="268"/>
      <c r="AA329" s="268"/>
      <c r="AB329" s="268"/>
      <c r="AC329" s="268"/>
      <c r="AD329" s="268"/>
      <c r="AE329" s="268"/>
      <c r="AF329" s="268"/>
      <c r="AG329" s="268"/>
      <c r="AH329" s="268"/>
      <c r="AI329" s="268"/>
      <c r="AJ329" s="268"/>
      <c r="AK329" s="268"/>
      <c r="AL329" s="268"/>
      <c r="AM329" s="268"/>
      <c r="AN329" s="268"/>
      <c r="AO329" s="268"/>
      <c r="AP329" s="268"/>
      <c r="AQ329" s="268"/>
      <c r="AR329" s="268"/>
      <c r="AS329" s="268"/>
      <c r="AT329" s="268"/>
      <c r="AU329" s="268"/>
      <c r="AV329" s="268"/>
      <c r="AW329" s="268"/>
      <c r="AX329" s="268"/>
      <c r="AY329" s="268"/>
      <c r="AZ329" s="268"/>
      <c r="BA329" s="268"/>
      <c r="BB329" s="268"/>
      <c r="BC329" s="268"/>
      <c r="BD329" s="268"/>
      <c r="BE329" s="268"/>
      <c r="BF329" s="268"/>
      <c r="BG329" s="268"/>
      <c r="BH329" s="268"/>
      <c r="BI329" s="268"/>
      <c r="BJ329" s="268"/>
      <c r="BK329" s="268"/>
      <c r="BL329" s="268"/>
      <c r="BM329" s="268"/>
      <c r="BN329" s="268"/>
      <c r="BO329" s="268"/>
      <c r="BP329" s="268"/>
      <c r="BQ329" s="268"/>
      <c r="BR329" s="268"/>
      <c r="BS329" s="268"/>
      <c r="BT329" s="268"/>
    </row>
    <row r="330" spans="1:72" ht="13.9">
      <c r="A330" s="33" t="s">
        <v>176</v>
      </c>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row>
    <row r="331" spans="1:72">
      <c r="A331" s="47"/>
      <c r="B331" s="47"/>
      <c r="C331" s="47"/>
      <c r="D331" s="47"/>
      <c r="E331" s="47"/>
      <c r="F331" s="47"/>
      <c r="G331" s="47"/>
      <c r="H331" s="47"/>
      <c r="I331" s="47"/>
      <c r="J331" s="299" t="s">
        <v>1</v>
      </c>
      <c r="K331" s="299"/>
      <c r="L331" s="299"/>
      <c r="M331" s="299"/>
      <c r="N331" s="299"/>
      <c r="O331" s="299" t="s">
        <v>2</v>
      </c>
      <c r="P331" s="299"/>
      <c r="Q331" s="299"/>
      <c r="R331" s="299"/>
      <c r="S331" s="299"/>
      <c r="T331" s="299" t="s">
        <v>3</v>
      </c>
      <c r="U331" s="299"/>
      <c r="V331" s="299"/>
      <c r="W331" s="299"/>
      <c r="X331" s="299"/>
      <c r="Y331" s="299" t="s">
        <v>4</v>
      </c>
      <c r="Z331" s="299"/>
      <c r="AA331" s="299"/>
      <c r="AB331" s="299"/>
      <c r="AC331" s="299"/>
      <c r="AD331" s="299" t="s">
        <v>5</v>
      </c>
      <c r="AE331" s="299"/>
      <c r="AF331" s="299"/>
      <c r="AG331" s="299"/>
      <c r="AH331" s="299"/>
      <c r="AI331" s="299" t="s">
        <v>6</v>
      </c>
      <c r="AJ331" s="299"/>
      <c r="AK331" s="299"/>
      <c r="AL331" s="299"/>
      <c r="AM331" s="299"/>
      <c r="AN331" s="291" t="s">
        <v>7</v>
      </c>
      <c r="AO331" s="291"/>
      <c r="AP331" s="291"/>
      <c r="AQ331" s="291"/>
      <c r="AR331" s="291"/>
      <c r="AS331" s="291"/>
      <c r="AT331" s="291"/>
      <c r="AU331" s="291" t="s">
        <v>8</v>
      </c>
      <c r="AV331" s="291"/>
      <c r="AW331" s="291"/>
      <c r="AX331" s="291"/>
      <c r="AY331" s="291"/>
      <c r="AZ331" s="291"/>
      <c r="BA331" s="291"/>
      <c r="BB331" s="291" t="s">
        <v>9</v>
      </c>
      <c r="BC331" s="291"/>
      <c r="BD331" s="291"/>
      <c r="BE331" s="291"/>
      <c r="BF331" s="291"/>
      <c r="BG331" s="291"/>
      <c r="BH331" s="291"/>
      <c r="BI331" s="291" t="s">
        <v>10</v>
      </c>
      <c r="BJ331" s="291"/>
      <c r="BK331" s="291"/>
      <c r="BL331" s="291"/>
      <c r="BM331" s="291"/>
      <c r="BN331" s="291"/>
      <c r="BO331" s="291" t="s">
        <v>581</v>
      </c>
      <c r="BP331" s="291"/>
      <c r="BQ331" s="291"/>
      <c r="BR331" s="291"/>
      <c r="BS331" s="291"/>
      <c r="BT331" s="291"/>
    </row>
    <row r="332" spans="1:72" ht="14.75" customHeight="1">
      <c r="A332" s="47"/>
      <c r="B332" s="47"/>
      <c r="C332" s="47"/>
      <c r="D332" s="47"/>
      <c r="E332" s="47"/>
      <c r="F332" s="47"/>
      <c r="G332" s="47"/>
      <c r="H332" s="47"/>
      <c r="I332" s="47"/>
      <c r="J332" s="49"/>
      <c r="K332" s="50"/>
      <c r="L332" s="50"/>
      <c r="M332" s="50"/>
      <c r="N332" s="50"/>
      <c r="O332" s="51"/>
      <c r="P332" s="50"/>
      <c r="Q332" s="50"/>
      <c r="R332" s="50"/>
      <c r="S332" s="50"/>
      <c r="T332" s="51"/>
      <c r="U332" s="50"/>
      <c r="V332" s="50"/>
      <c r="W332" s="50"/>
      <c r="X332" s="50"/>
      <c r="Y332" s="51"/>
      <c r="Z332" s="50"/>
      <c r="AA332" s="50"/>
      <c r="AB332" s="50"/>
      <c r="AC332" s="50"/>
      <c r="AD332" s="51"/>
      <c r="AE332" s="50"/>
      <c r="AF332" s="50"/>
      <c r="AG332" s="50"/>
      <c r="AH332" s="50"/>
      <c r="AI332" s="51"/>
      <c r="AJ332" s="50"/>
      <c r="AK332" s="50"/>
      <c r="AL332" s="50"/>
      <c r="AM332" s="52"/>
      <c r="AN332" s="297" t="s">
        <v>11</v>
      </c>
      <c r="AO332" s="298"/>
      <c r="AP332" s="292" t="s">
        <v>12</v>
      </c>
      <c r="AQ332" s="292"/>
      <c r="AR332" s="292"/>
      <c r="AS332" s="292"/>
      <c r="AT332" s="247" t="s">
        <v>13</v>
      </c>
      <c r="AU332" s="292" t="s">
        <v>11</v>
      </c>
      <c r="AV332" s="292"/>
      <c r="AW332" s="292" t="s">
        <v>12</v>
      </c>
      <c r="AX332" s="292"/>
      <c r="AY332" s="292"/>
      <c r="AZ332" s="292"/>
      <c r="BA332" s="247" t="s">
        <v>13</v>
      </c>
      <c r="BB332" s="292" t="s">
        <v>11</v>
      </c>
      <c r="BC332" s="292"/>
      <c r="BD332" s="292" t="s">
        <v>12</v>
      </c>
      <c r="BE332" s="292"/>
      <c r="BF332" s="292"/>
      <c r="BG332" s="292"/>
      <c r="BH332" s="247" t="s">
        <v>13</v>
      </c>
      <c r="BI332" s="244" t="s">
        <v>11</v>
      </c>
      <c r="BJ332" s="292" t="s">
        <v>12</v>
      </c>
      <c r="BK332" s="292"/>
      <c r="BL332" s="292"/>
      <c r="BM332" s="293"/>
      <c r="BN332" s="247" t="s">
        <v>13</v>
      </c>
      <c r="BO332" s="285" t="s">
        <v>11</v>
      </c>
      <c r="BP332" s="292" t="s">
        <v>12</v>
      </c>
      <c r="BQ332" s="292"/>
      <c r="BR332" s="292"/>
      <c r="BS332" s="293"/>
      <c r="BT332" s="247" t="s">
        <v>13</v>
      </c>
    </row>
    <row r="333" spans="1:72" ht="48" customHeight="1">
      <c r="A333" s="45" t="s">
        <v>14</v>
      </c>
      <c r="B333" s="66" t="s">
        <v>15</v>
      </c>
      <c r="C333" s="179" t="s">
        <v>547</v>
      </c>
      <c r="D333" s="179" t="s">
        <v>548</v>
      </c>
      <c r="E333" s="186" t="s">
        <v>241</v>
      </c>
      <c r="F333" s="187" t="s">
        <v>258</v>
      </c>
      <c r="G333" s="231" t="s">
        <v>497</v>
      </c>
      <c r="H333" s="45" t="s">
        <v>16</v>
      </c>
      <c r="I333" s="45" t="s">
        <v>17</v>
      </c>
      <c r="J333" s="246" t="s">
        <v>11</v>
      </c>
      <c r="K333" s="246" t="s">
        <v>18</v>
      </c>
      <c r="L333" s="246" t="s">
        <v>19</v>
      </c>
      <c r="M333" s="246" t="s">
        <v>20</v>
      </c>
      <c r="N333" s="246" t="s">
        <v>13</v>
      </c>
      <c r="O333" s="246" t="s">
        <v>11</v>
      </c>
      <c r="P333" s="246" t="s">
        <v>18</v>
      </c>
      <c r="Q333" s="246" t="s">
        <v>19</v>
      </c>
      <c r="R333" s="246" t="s">
        <v>20</v>
      </c>
      <c r="S333" s="246" t="s">
        <v>13</v>
      </c>
      <c r="T333" s="246" t="s">
        <v>11</v>
      </c>
      <c r="U333" s="246" t="s">
        <v>18</v>
      </c>
      <c r="V333" s="246" t="s">
        <v>19</v>
      </c>
      <c r="W333" s="246" t="s">
        <v>20</v>
      </c>
      <c r="X333" s="246" t="s">
        <v>13</v>
      </c>
      <c r="Y333" s="246" t="s">
        <v>11</v>
      </c>
      <c r="Z333" s="246" t="s">
        <v>18</v>
      </c>
      <c r="AA333" s="246" t="s">
        <v>19</v>
      </c>
      <c r="AB333" s="246" t="s">
        <v>20</v>
      </c>
      <c r="AC333" s="246" t="s">
        <v>13</v>
      </c>
      <c r="AD333" s="246" t="s">
        <v>11</v>
      </c>
      <c r="AE333" s="246" t="s">
        <v>18</v>
      </c>
      <c r="AF333" s="246" t="s">
        <v>19</v>
      </c>
      <c r="AG333" s="246" t="s">
        <v>20</v>
      </c>
      <c r="AH333" s="246" t="s">
        <v>13</v>
      </c>
      <c r="AI333" s="246" t="s">
        <v>11</v>
      </c>
      <c r="AJ333" s="246" t="s">
        <v>18</v>
      </c>
      <c r="AK333" s="246" t="s">
        <v>19</v>
      </c>
      <c r="AL333" s="246" t="s">
        <v>20</v>
      </c>
      <c r="AM333" s="246" t="s">
        <v>13</v>
      </c>
      <c r="AN333" s="246" t="s">
        <v>21</v>
      </c>
      <c r="AO333" s="246" t="s">
        <v>22</v>
      </c>
      <c r="AP333" s="246" t="s">
        <v>23</v>
      </c>
      <c r="AQ333" s="246" t="s">
        <v>24</v>
      </c>
      <c r="AR333" s="246" t="s">
        <v>19</v>
      </c>
      <c r="AS333" s="246" t="s">
        <v>20</v>
      </c>
      <c r="AT333" s="247" t="s">
        <v>13</v>
      </c>
      <c r="AU333" s="246" t="s">
        <v>21</v>
      </c>
      <c r="AV333" s="246" t="s">
        <v>22</v>
      </c>
      <c r="AW333" s="246" t="s">
        <v>23</v>
      </c>
      <c r="AX333" s="246" t="s">
        <v>24</v>
      </c>
      <c r="AY333" s="246" t="s">
        <v>19</v>
      </c>
      <c r="AZ333" s="246" t="s">
        <v>20</v>
      </c>
      <c r="BA333" s="247" t="s">
        <v>13</v>
      </c>
      <c r="BB333" s="246" t="s">
        <v>21</v>
      </c>
      <c r="BC333" s="246" t="s">
        <v>22</v>
      </c>
      <c r="BD333" s="246" t="s">
        <v>23</v>
      </c>
      <c r="BE333" s="246" t="s">
        <v>24</v>
      </c>
      <c r="BF333" s="246" t="s">
        <v>19</v>
      </c>
      <c r="BG333" s="246" t="s">
        <v>20</v>
      </c>
      <c r="BH333" s="247" t="s">
        <v>13</v>
      </c>
      <c r="BI333" s="246" t="s">
        <v>22</v>
      </c>
      <c r="BJ333" s="246" t="s">
        <v>23</v>
      </c>
      <c r="BK333" s="246" t="s">
        <v>24</v>
      </c>
      <c r="BL333" s="246" t="s">
        <v>19</v>
      </c>
      <c r="BM333" s="245" t="s">
        <v>20</v>
      </c>
      <c r="BN333" s="247" t="s">
        <v>13</v>
      </c>
      <c r="BO333" s="286" t="s">
        <v>22</v>
      </c>
      <c r="BP333" s="286" t="s">
        <v>23</v>
      </c>
      <c r="BQ333" s="286" t="s">
        <v>24</v>
      </c>
      <c r="BR333" s="286" t="s">
        <v>19</v>
      </c>
      <c r="BS333" s="287" t="s">
        <v>20</v>
      </c>
      <c r="BT333" s="247" t="s">
        <v>13</v>
      </c>
    </row>
    <row r="334" spans="1:72">
      <c r="A334" s="109" t="s">
        <v>25</v>
      </c>
      <c r="B334" s="110" t="s">
        <v>26</v>
      </c>
      <c r="C334" s="178"/>
      <c r="D334" s="178"/>
      <c r="E334" s="111"/>
      <c r="F334" s="111"/>
      <c r="G334" s="111"/>
      <c r="H334" s="111"/>
      <c r="I334" s="111"/>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03"/>
      <c r="AO334" s="103"/>
      <c r="AP334" s="103"/>
      <c r="AQ334" s="103"/>
      <c r="AR334" s="103"/>
      <c r="AS334" s="103"/>
      <c r="AT334" s="113"/>
      <c r="AU334" s="113"/>
      <c r="AV334" s="113"/>
      <c r="AW334" s="113"/>
      <c r="AX334" s="113"/>
      <c r="AY334" s="113"/>
      <c r="AZ334" s="113"/>
      <c r="BA334" s="113"/>
      <c r="BB334" s="113"/>
      <c r="BC334" s="113"/>
      <c r="BD334" s="113"/>
      <c r="BE334" s="113"/>
      <c r="BF334" s="113"/>
      <c r="BG334" s="113"/>
      <c r="BH334" s="113"/>
      <c r="BI334" s="113"/>
      <c r="BJ334" s="113"/>
      <c r="BK334" s="113"/>
      <c r="BL334" s="113"/>
      <c r="BM334" s="113"/>
      <c r="BN334" s="114"/>
      <c r="BO334" s="113"/>
      <c r="BP334" s="113"/>
      <c r="BQ334" s="113"/>
      <c r="BR334" s="113"/>
      <c r="BS334" s="113"/>
      <c r="BT334" s="114"/>
    </row>
    <row r="335" spans="1:72" ht="16.25" customHeight="1">
      <c r="A335" s="16">
        <v>25</v>
      </c>
      <c r="B335" s="4" t="s">
        <v>177</v>
      </c>
      <c r="C335" s="4"/>
      <c r="D335" s="4" t="s">
        <v>278</v>
      </c>
      <c r="E335" s="185">
        <f t="shared" ref="E335:E336" si="317">N335+S335+X335+AC335+AH335+AM335+AT335+BA335+BH335+BN335+BT335</f>
        <v>-0.53500000000000003</v>
      </c>
      <c r="F335" s="259" t="s">
        <v>260</v>
      </c>
      <c r="G335" s="232" t="s">
        <v>510</v>
      </c>
      <c r="H335" s="60" t="s">
        <v>28</v>
      </c>
      <c r="I335" s="60">
        <v>3</v>
      </c>
      <c r="J335" s="4"/>
      <c r="K335" s="4"/>
      <c r="L335" s="4"/>
      <c r="M335" s="4"/>
      <c r="N335" s="12">
        <f t="shared" ref="N335:N336" si="318">SUM(J335:M335)</f>
        <v>0</v>
      </c>
      <c r="O335" s="4"/>
      <c r="P335" s="4"/>
      <c r="Q335" s="4"/>
      <c r="R335" s="4"/>
      <c r="S335" s="12">
        <f t="shared" ref="S335:S336" si="319">SUM(O335:R335)</f>
        <v>0</v>
      </c>
      <c r="T335" s="4">
        <v>-2.4E-2</v>
      </c>
      <c r="U335" s="4">
        <v>-2E-3</v>
      </c>
      <c r="V335" s="4">
        <v>-0.26300000000000001</v>
      </c>
      <c r="W335" s="4">
        <v>-0.246</v>
      </c>
      <c r="X335" s="12">
        <f t="shared" ref="X335:X336" si="320">SUM(T335:W335)</f>
        <v>-0.53500000000000003</v>
      </c>
      <c r="Y335" s="4"/>
      <c r="Z335" s="4"/>
      <c r="AA335" s="4"/>
      <c r="AB335" s="4"/>
      <c r="AC335" s="12">
        <f t="shared" ref="AC335:AC336" si="321">SUM(Y335:AB335)</f>
        <v>0</v>
      </c>
      <c r="AD335" s="4">
        <v>0</v>
      </c>
      <c r="AE335" s="4">
        <v>0</v>
      </c>
      <c r="AF335" s="4">
        <v>0</v>
      </c>
      <c r="AG335" s="4">
        <v>0</v>
      </c>
      <c r="AH335" s="12">
        <f t="shared" ref="AH335:AH336" si="322">SUM(AD335:AG335)</f>
        <v>0</v>
      </c>
      <c r="AI335" s="4"/>
      <c r="AJ335" s="4"/>
      <c r="AK335" s="4"/>
      <c r="AL335" s="4"/>
      <c r="AM335" s="12">
        <f t="shared" ref="AM335:AM336" si="323">SUM(AI335:AL335)</f>
        <v>0</v>
      </c>
      <c r="AN335" s="37"/>
      <c r="AO335" s="37"/>
      <c r="AP335" s="37"/>
      <c r="AQ335" s="37"/>
      <c r="AR335" s="37"/>
      <c r="AS335" s="37"/>
      <c r="AT335" s="38">
        <f>SUM(AN335:AS335)</f>
        <v>0</v>
      </c>
      <c r="AU335" s="37"/>
      <c r="AV335" s="37"/>
      <c r="AW335" s="37"/>
      <c r="AX335" s="37"/>
      <c r="AY335" s="37"/>
      <c r="AZ335" s="37"/>
      <c r="BA335" s="38">
        <f>SUM(AU335:AZ335)</f>
        <v>0</v>
      </c>
      <c r="BB335" s="37"/>
      <c r="BC335" s="37"/>
      <c r="BD335" s="37"/>
      <c r="BE335" s="37"/>
      <c r="BF335" s="37"/>
      <c r="BG335" s="37"/>
      <c r="BH335" s="38">
        <f>SUM(BB335:BG335)</f>
        <v>0</v>
      </c>
      <c r="BI335" s="37"/>
      <c r="BJ335" s="37"/>
      <c r="BK335" s="37"/>
      <c r="BL335" s="37"/>
      <c r="BM335" s="37"/>
      <c r="BN335" s="69">
        <f>SUM(BI335:BM335)</f>
        <v>0</v>
      </c>
      <c r="BO335" s="37"/>
      <c r="BP335" s="37"/>
      <c r="BQ335" s="37"/>
      <c r="BR335" s="37"/>
      <c r="BS335" s="37"/>
      <c r="BT335" s="69">
        <f>SUM(BO335:BS335)</f>
        <v>0</v>
      </c>
    </row>
    <row r="336" spans="1:72">
      <c r="A336" s="16">
        <f>+A335+1</f>
        <v>26</v>
      </c>
      <c r="B336" s="4" t="s">
        <v>178</v>
      </c>
      <c r="C336" s="4"/>
      <c r="D336" s="4" t="s">
        <v>290</v>
      </c>
      <c r="E336" s="185">
        <f t="shared" si="317"/>
        <v>-0.70499999999999996</v>
      </c>
      <c r="F336" s="259" t="s">
        <v>261</v>
      </c>
      <c r="G336" s="233" t="s">
        <v>552</v>
      </c>
      <c r="H336" s="60" t="s">
        <v>28</v>
      </c>
      <c r="I336" s="60">
        <v>3</v>
      </c>
      <c r="J336" s="4"/>
      <c r="K336" s="4"/>
      <c r="L336" s="4"/>
      <c r="M336" s="4"/>
      <c r="N336" s="12">
        <f t="shared" si="318"/>
        <v>0</v>
      </c>
      <c r="O336" s="4"/>
      <c r="P336" s="4"/>
      <c r="Q336" s="4"/>
      <c r="R336" s="4"/>
      <c r="S336" s="12">
        <f t="shared" si="319"/>
        <v>0</v>
      </c>
      <c r="T336" s="4"/>
      <c r="U336" s="4"/>
      <c r="V336" s="4"/>
      <c r="W336" s="4"/>
      <c r="X336" s="12">
        <f t="shared" si="320"/>
        <v>0</v>
      </c>
      <c r="Y336" s="4">
        <v>-0.70499999999999996</v>
      </c>
      <c r="Z336" s="4">
        <v>0</v>
      </c>
      <c r="AA336" s="4">
        <v>0</v>
      </c>
      <c r="AB336" s="4">
        <v>0</v>
      </c>
      <c r="AC336" s="12">
        <f t="shared" si="321"/>
        <v>-0.70499999999999996</v>
      </c>
      <c r="AD336" s="4">
        <v>0</v>
      </c>
      <c r="AE336" s="4">
        <v>0</v>
      </c>
      <c r="AF336" s="4">
        <v>0</v>
      </c>
      <c r="AG336" s="4">
        <v>0</v>
      </c>
      <c r="AH336" s="12">
        <f t="shared" si="322"/>
        <v>0</v>
      </c>
      <c r="AI336" s="4"/>
      <c r="AJ336" s="4"/>
      <c r="AK336" s="4"/>
      <c r="AL336" s="4"/>
      <c r="AM336" s="12">
        <f t="shared" si="323"/>
        <v>0</v>
      </c>
      <c r="AN336" s="37"/>
      <c r="AO336" s="37"/>
      <c r="AP336" s="37"/>
      <c r="AQ336" s="37"/>
      <c r="AR336" s="37"/>
      <c r="AS336" s="37"/>
      <c r="AT336" s="38">
        <f t="shared" ref="AT336" si="324">SUM(AP336:AS336)</f>
        <v>0</v>
      </c>
      <c r="AU336" s="13"/>
      <c r="AV336" s="13"/>
      <c r="AW336" s="13"/>
      <c r="AX336" s="13"/>
      <c r="AY336" s="13"/>
      <c r="AZ336" s="13"/>
      <c r="BA336" s="38">
        <f>SUM(AU336:AZ336)</f>
        <v>0</v>
      </c>
      <c r="BB336" s="37"/>
      <c r="BC336" s="37"/>
      <c r="BD336" s="37"/>
      <c r="BE336" s="37"/>
      <c r="BF336" s="37"/>
      <c r="BG336" s="37"/>
      <c r="BH336" s="38">
        <f>SUM(BB336:BG336)</f>
        <v>0</v>
      </c>
      <c r="BI336" s="37"/>
      <c r="BJ336" s="37"/>
      <c r="BK336" s="37"/>
      <c r="BL336" s="37"/>
      <c r="BM336" s="37"/>
      <c r="BN336" s="69">
        <f>SUM(BH336:BM336)</f>
        <v>0</v>
      </c>
      <c r="BO336" s="37"/>
      <c r="BP336" s="37"/>
      <c r="BQ336" s="37"/>
      <c r="BR336" s="37"/>
      <c r="BS336" s="37"/>
      <c r="BT336" s="69">
        <f>SUM(BN336:BS336)</f>
        <v>0</v>
      </c>
    </row>
    <row r="337" spans="1:72">
      <c r="A337" s="60"/>
      <c r="B337" s="65" t="s">
        <v>40</v>
      </c>
      <c r="C337" s="65"/>
      <c r="D337" s="65"/>
      <c r="E337" s="65"/>
      <c r="F337" s="185">
        <f>SUMIF(F335:F336, "=Yes", E335:E336)</f>
        <v>0</v>
      </c>
      <c r="G337" s="60"/>
      <c r="H337" s="60" t="s">
        <v>28</v>
      </c>
      <c r="I337" s="60">
        <v>3</v>
      </c>
      <c r="J337" s="63">
        <f>SUM(J335:J336)</f>
        <v>0</v>
      </c>
      <c r="K337" s="63">
        <f t="shared" ref="K337:BN337" si="325">SUM(K335:K336)</f>
        <v>0</v>
      </c>
      <c r="L337" s="63">
        <f t="shared" si="325"/>
        <v>0</v>
      </c>
      <c r="M337" s="63">
        <f t="shared" si="325"/>
        <v>0</v>
      </c>
      <c r="N337" s="63">
        <f t="shared" si="325"/>
        <v>0</v>
      </c>
      <c r="O337" s="63">
        <f t="shared" si="325"/>
        <v>0</v>
      </c>
      <c r="P337" s="63">
        <f t="shared" si="325"/>
        <v>0</v>
      </c>
      <c r="Q337" s="63">
        <f t="shared" si="325"/>
        <v>0</v>
      </c>
      <c r="R337" s="63">
        <f t="shared" si="325"/>
        <v>0</v>
      </c>
      <c r="S337" s="63">
        <f t="shared" si="325"/>
        <v>0</v>
      </c>
      <c r="T337" s="63">
        <f t="shared" si="325"/>
        <v>-2.4E-2</v>
      </c>
      <c r="U337" s="63">
        <f t="shared" si="325"/>
        <v>-2E-3</v>
      </c>
      <c r="V337" s="63">
        <f t="shared" si="325"/>
        <v>-0.26300000000000001</v>
      </c>
      <c r="W337" s="63">
        <f t="shared" si="325"/>
        <v>-0.246</v>
      </c>
      <c r="X337" s="63">
        <f t="shared" si="325"/>
        <v>-0.53500000000000003</v>
      </c>
      <c r="Y337" s="63">
        <f t="shared" si="325"/>
        <v>-0.70499999999999996</v>
      </c>
      <c r="Z337" s="63">
        <f t="shared" si="325"/>
        <v>0</v>
      </c>
      <c r="AA337" s="63">
        <f t="shared" si="325"/>
        <v>0</v>
      </c>
      <c r="AB337" s="63">
        <f t="shared" si="325"/>
        <v>0</v>
      </c>
      <c r="AC337" s="63">
        <f t="shared" si="325"/>
        <v>-0.70499999999999996</v>
      </c>
      <c r="AD337" s="63">
        <f t="shared" si="325"/>
        <v>0</v>
      </c>
      <c r="AE337" s="63">
        <f t="shared" si="325"/>
        <v>0</v>
      </c>
      <c r="AF337" s="63">
        <f t="shared" si="325"/>
        <v>0</v>
      </c>
      <c r="AG337" s="63">
        <f t="shared" si="325"/>
        <v>0</v>
      </c>
      <c r="AH337" s="63">
        <f t="shared" si="325"/>
        <v>0</v>
      </c>
      <c r="AI337" s="63">
        <f t="shared" si="325"/>
        <v>0</v>
      </c>
      <c r="AJ337" s="63">
        <f t="shared" si="325"/>
        <v>0</v>
      </c>
      <c r="AK337" s="63">
        <f t="shared" si="325"/>
        <v>0</v>
      </c>
      <c r="AL337" s="63">
        <f t="shared" si="325"/>
        <v>0</v>
      </c>
      <c r="AM337" s="63">
        <f t="shared" si="325"/>
        <v>0</v>
      </c>
      <c r="AN337" s="63">
        <f t="shared" si="325"/>
        <v>0</v>
      </c>
      <c r="AO337" s="63">
        <f t="shared" si="325"/>
        <v>0</v>
      </c>
      <c r="AP337" s="63">
        <f t="shared" si="325"/>
        <v>0</v>
      </c>
      <c r="AQ337" s="63">
        <f t="shared" si="325"/>
        <v>0</v>
      </c>
      <c r="AR337" s="63">
        <f t="shared" si="325"/>
        <v>0</v>
      </c>
      <c r="AS337" s="63">
        <f t="shared" si="325"/>
        <v>0</v>
      </c>
      <c r="AT337" s="63">
        <f t="shared" si="325"/>
        <v>0</v>
      </c>
      <c r="AU337" s="63">
        <f t="shared" si="325"/>
        <v>0</v>
      </c>
      <c r="AV337" s="63">
        <f t="shared" si="325"/>
        <v>0</v>
      </c>
      <c r="AW337" s="63">
        <f t="shared" si="325"/>
        <v>0</v>
      </c>
      <c r="AX337" s="63">
        <f t="shared" si="325"/>
        <v>0</v>
      </c>
      <c r="AY337" s="63">
        <f t="shared" si="325"/>
        <v>0</v>
      </c>
      <c r="AZ337" s="63">
        <f t="shared" si="325"/>
        <v>0</v>
      </c>
      <c r="BA337" s="63">
        <f t="shared" si="325"/>
        <v>0</v>
      </c>
      <c r="BB337" s="63">
        <f t="shared" si="325"/>
        <v>0</v>
      </c>
      <c r="BC337" s="63">
        <f t="shared" si="325"/>
        <v>0</v>
      </c>
      <c r="BD337" s="63">
        <f t="shared" si="325"/>
        <v>0</v>
      </c>
      <c r="BE337" s="63">
        <f t="shared" si="325"/>
        <v>0</v>
      </c>
      <c r="BF337" s="63">
        <f t="shared" si="325"/>
        <v>0</v>
      </c>
      <c r="BG337" s="63">
        <f t="shared" si="325"/>
        <v>0</v>
      </c>
      <c r="BH337" s="63">
        <f t="shared" si="325"/>
        <v>0</v>
      </c>
      <c r="BI337" s="63">
        <f t="shared" si="325"/>
        <v>0</v>
      </c>
      <c r="BJ337" s="63">
        <f t="shared" si="325"/>
        <v>0</v>
      </c>
      <c r="BK337" s="63">
        <f t="shared" si="325"/>
        <v>0</v>
      </c>
      <c r="BL337" s="63">
        <f t="shared" si="325"/>
        <v>0</v>
      </c>
      <c r="BM337" s="63">
        <f t="shared" si="325"/>
        <v>0</v>
      </c>
      <c r="BN337" s="70">
        <f t="shared" si="325"/>
        <v>0</v>
      </c>
      <c r="BO337" s="63">
        <f t="shared" ref="BO337:BT337" si="326">SUM(BO335:BO336)</f>
        <v>0</v>
      </c>
      <c r="BP337" s="63">
        <f t="shared" si="326"/>
        <v>0</v>
      </c>
      <c r="BQ337" s="63">
        <f t="shared" si="326"/>
        <v>0</v>
      </c>
      <c r="BR337" s="63">
        <f t="shared" si="326"/>
        <v>0</v>
      </c>
      <c r="BS337" s="63">
        <f t="shared" si="326"/>
        <v>0</v>
      </c>
      <c r="BT337" s="70">
        <f t="shared" si="326"/>
        <v>0</v>
      </c>
    </row>
    <row r="339" spans="1:72" s="267" customFormat="1" ht="13.5" customHeight="1">
      <c r="A339" s="209"/>
      <c r="B339" s="209" t="s">
        <v>553</v>
      </c>
      <c r="C339" s="276" t="s">
        <v>208</v>
      </c>
      <c r="D339" s="209"/>
      <c r="E339" s="209"/>
      <c r="F339" s="275">
        <f>SUMIF(J333:BT333, "&lt;&gt;Total", J339:BT339)</f>
        <v>0</v>
      </c>
      <c r="G339" s="209"/>
      <c r="H339" s="209"/>
      <c r="I339" s="209"/>
      <c r="J339" s="274">
        <f t="shared" ref="J339:AO339" si="327">IF(J$1&lt;"2020-21",SUMIF($F$335:$F$336,"=Yes",J$335:J$336), (SUMIF($F$335:$F$336,"=No",J$335:J$336)*(-1)))</f>
        <v>0</v>
      </c>
      <c r="K339" s="274">
        <f t="shared" si="327"/>
        <v>0</v>
      </c>
      <c r="L339" s="274">
        <f t="shared" si="327"/>
        <v>0</v>
      </c>
      <c r="M339" s="274">
        <f t="shared" si="327"/>
        <v>0</v>
      </c>
      <c r="N339" s="274">
        <f t="shared" si="327"/>
        <v>0</v>
      </c>
      <c r="O339" s="274">
        <f t="shared" si="327"/>
        <v>0</v>
      </c>
      <c r="P339" s="274">
        <f t="shared" si="327"/>
        <v>0</v>
      </c>
      <c r="Q339" s="274">
        <f t="shared" si="327"/>
        <v>0</v>
      </c>
      <c r="R339" s="274">
        <f t="shared" si="327"/>
        <v>0</v>
      </c>
      <c r="S339" s="274">
        <f t="shared" si="327"/>
        <v>0</v>
      </c>
      <c r="T339" s="274">
        <f t="shared" si="327"/>
        <v>0</v>
      </c>
      <c r="U339" s="274">
        <f t="shared" si="327"/>
        <v>0</v>
      </c>
      <c r="V339" s="274">
        <f t="shared" si="327"/>
        <v>0</v>
      </c>
      <c r="W339" s="274">
        <f t="shared" si="327"/>
        <v>0</v>
      </c>
      <c r="X339" s="274">
        <f t="shared" si="327"/>
        <v>0</v>
      </c>
      <c r="Y339" s="274">
        <f t="shared" si="327"/>
        <v>0</v>
      </c>
      <c r="Z339" s="274">
        <f t="shared" si="327"/>
        <v>0</v>
      </c>
      <c r="AA339" s="274">
        <f t="shared" si="327"/>
        <v>0</v>
      </c>
      <c r="AB339" s="274">
        <f t="shared" si="327"/>
        <v>0</v>
      </c>
      <c r="AC339" s="274">
        <f t="shared" si="327"/>
        <v>0</v>
      </c>
      <c r="AD339" s="274">
        <f t="shared" si="327"/>
        <v>0</v>
      </c>
      <c r="AE339" s="274">
        <f t="shared" si="327"/>
        <v>0</v>
      </c>
      <c r="AF339" s="274">
        <f t="shared" si="327"/>
        <v>0</v>
      </c>
      <c r="AG339" s="274">
        <f t="shared" si="327"/>
        <v>0</v>
      </c>
      <c r="AH339" s="274">
        <f t="shared" si="327"/>
        <v>0</v>
      </c>
      <c r="AI339" s="274">
        <f t="shared" si="327"/>
        <v>0</v>
      </c>
      <c r="AJ339" s="274">
        <f t="shared" si="327"/>
        <v>0</v>
      </c>
      <c r="AK339" s="274">
        <f t="shared" si="327"/>
        <v>0</v>
      </c>
      <c r="AL339" s="274">
        <f t="shared" si="327"/>
        <v>0</v>
      </c>
      <c r="AM339" s="274">
        <f t="shared" si="327"/>
        <v>0</v>
      </c>
      <c r="AN339" s="274">
        <f t="shared" si="327"/>
        <v>0</v>
      </c>
      <c r="AO339" s="274">
        <f t="shared" si="327"/>
        <v>0</v>
      </c>
      <c r="AP339" s="274">
        <f t="shared" ref="AP339:BT339" si="328">IF(AP$1&lt;"2020-21",SUMIF($F$335:$F$336,"=Yes",AP$335:AP$336), (SUMIF($F$335:$F$336,"=No",AP$335:AP$336)*(-1)))</f>
        <v>0</v>
      </c>
      <c r="AQ339" s="274">
        <f t="shared" si="328"/>
        <v>0</v>
      </c>
      <c r="AR339" s="274">
        <f t="shared" si="328"/>
        <v>0</v>
      </c>
      <c r="AS339" s="274">
        <f t="shared" si="328"/>
        <v>0</v>
      </c>
      <c r="AT339" s="274">
        <f t="shared" si="328"/>
        <v>0</v>
      </c>
      <c r="AU339" s="274">
        <f t="shared" si="328"/>
        <v>0</v>
      </c>
      <c r="AV339" s="274">
        <f t="shared" si="328"/>
        <v>0</v>
      </c>
      <c r="AW339" s="274">
        <f t="shared" si="328"/>
        <v>0</v>
      </c>
      <c r="AX339" s="274">
        <f t="shared" si="328"/>
        <v>0</v>
      </c>
      <c r="AY339" s="274">
        <f t="shared" si="328"/>
        <v>0</v>
      </c>
      <c r="AZ339" s="274">
        <f t="shared" si="328"/>
        <v>0</v>
      </c>
      <c r="BA339" s="274">
        <f t="shared" si="328"/>
        <v>0</v>
      </c>
      <c r="BB339" s="274">
        <f t="shared" si="328"/>
        <v>0</v>
      </c>
      <c r="BC339" s="274">
        <f t="shared" si="328"/>
        <v>0</v>
      </c>
      <c r="BD339" s="274">
        <f t="shared" si="328"/>
        <v>0</v>
      </c>
      <c r="BE339" s="274">
        <f t="shared" si="328"/>
        <v>0</v>
      </c>
      <c r="BF339" s="274">
        <f t="shared" si="328"/>
        <v>0</v>
      </c>
      <c r="BG339" s="274">
        <f t="shared" si="328"/>
        <v>0</v>
      </c>
      <c r="BH339" s="274">
        <f t="shared" si="328"/>
        <v>0</v>
      </c>
      <c r="BI339" s="274">
        <f t="shared" si="328"/>
        <v>0</v>
      </c>
      <c r="BJ339" s="274">
        <f t="shared" si="328"/>
        <v>0</v>
      </c>
      <c r="BK339" s="274">
        <f t="shared" si="328"/>
        <v>0</v>
      </c>
      <c r="BL339" s="274">
        <f t="shared" si="328"/>
        <v>0</v>
      </c>
      <c r="BM339" s="274">
        <f t="shared" si="328"/>
        <v>0</v>
      </c>
      <c r="BN339" s="274">
        <f t="shared" si="328"/>
        <v>0</v>
      </c>
      <c r="BO339" s="274">
        <f t="shared" si="328"/>
        <v>0</v>
      </c>
      <c r="BP339" s="274">
        <f t="shared" si="328"/>
        <v>0</v>
      </c>
      <c r="BQ339" s="274">
        <f t="shared" si="328"/>
        <v>0</v>
      </c>
      <c r="BR339" s="274">
        <f t="shared" si="328"/>
        <v>0</v>
      </c>
      <c r="BS339" s="274">
        <f t="shared" si="328"/>
        <v>0</v>
      </c>
      <c r="BT339" s="274">
        <f t="shared" si="328"/>
        <v>0</v>
      </c>
    </row>
    <row r="341" spans="1:72" ht="13.9">
      <c r="A341" s="204" t="s">
        <v>460</v>
      </c>
      <c r="B341" s="203"/>
      <c r="C341" s="203"/>
      <c r="D341" s="203"/>
      <c r="E341" s="203"/>
      <c r="F341" s="203"/>
      <c r="G341" s="203"/>
      <c r="H341" s="203"/>
      <c r="I341" s="203"/>
      <c r="J341" s="203"/>
      <c r="K341" s="203"/>
      <c r="L341" s="203"/>
      <c r="M341" s="203"/>
      <c r="N341" s="203"/>
      <c r="O341" s="203"/>
      <c r="P341" s="203"/>
      <c r="Q341" s="203"/>
      <c r="R341" s="203"/>
      <c r="S341" s="203"/>
      <c r="T341" s="203"/>
      <c r="U341" s="203"/>
      <c r="V341" s="203"/>
      <c r="W341" s="203"/>
      <c r="X341" s="203"/>
      <c r="Y341" s="203"/>
      <c r="Z341" s="203"/>
      <c r="AA341" s="203"/>
      <c r="AB341" s="203"/>
      <c r="AC341" s="203"/>
      <c r="AD341" s="203"/>
      <c r="AE341" s="203"/>
      <c r="AF341" s="203"/>
      <c r="AG341" s="203"/>
      <c r="AH341" s="203"/>
      <c r="AI341" s="203"/>
      <c r="AJ341" s="203"/>
      <c r="AK341" s="203"/>
      <c r="AL341" s="203"/>
      <c r="AM341" s="203"/>
      <c r="AN341" s="203"/>
      <c r="AO341" s="203"/>
      <c r="AP341" s="203"/>
      <c r="AQ341" s="203"/>
      <c r="AR341" s="203"/>
      <c r="AS341" s="203"/>
      <c r="AT341" s="203"/>
      <c r="AU341" s="203"/>
      <c r="AV341" s="203"/>
      <c r="AW341" s="203"/>
      <c r="AX341" s="203"/>
      <c r="AY341" s="203"/>
      <c r="AZ341" s="203"/>
      <c r="BA341" s="203"/>
      <c r="BB341" s="203"/>
      <c r="BC341" s="203"/>
      <c r="BD341" s="203"/>
      <c r="BE341" s="203"/>
      <c r="BF341" s="203"/>
      <c r="BG341" s="203"/>
      <c r="BH341" s="203"/>
      <c r="BI341" s="203"/>
      <c r="BJ341" s="203"/>
      <c r="BK341" s="203"/>
      <c r="BL341" s="203"/>
      <c r="BM341" s="203"/>
      <c r="BN341" s="203"/>
      <c r="BO341" s="203"/>
      <c r="BP341" s="203"/>
      <c r="BQ341" s="203"/>
      <c r="BR341" s="203"/>
      <c r="BS341" s="203"/>
      <c r="BT341" s="203"/>
    </row>
    <row r="342" spans="1:72" ht="44" customHeight="1">
      <c r="I342" s="216"/>
      <c r="J342" s="216" t="str">
        <f>J343&amp;RIGHT(J344,2)</f>
        <v>Water resources12</v>
      </c>
      <c r="K342" s="216" t="str">
        <f t="shared" ref="K342:BN342" si="329">K343&amp;RIGHT(K344,2)</f>
        <v>Raw water distribution12</v>
      </c>
      <c r="L342" s="216" t="str">
        <f t="shared" si="329"/>
        <v>Water treatment12</v>
      </c>
      <c r="M342" s="216" t="str">
        <f t="shared" si="329"/>
        <v>Treated water distribution12</v>
      </c>
      <c r="N342" s="216" t="str">
        <f>N343&amp;RIGHT(N344,2)</f>
        <v>Total12</v>
      </c>
      <c r="O342" s="216" t="str">
        <f t="shared" si="329"/>
        <v>Water resources13</v>
      </c>
      <c r="P342" s="216" t="str">
        <f t="shared" si="329"/>
        <v>Raw water distribution13</v>
      </c>
      <c r="Q342" s="216" t="str">
        <f t="shared" si="329"/>
        <v>Water treatment13</v>
      </c>
      <c r="R342" s="216" t="str">
        <f t="shared" si="329"/>
        <v>Treated water distribution13</v>
      </c>
      <c r="S342" s="216" t="str">
        <f t="shared" si="329"/>
        <v>Total13</v>
      </c>
      <c r="T342" s="216" t="str">
        <f t="shared" si="329"/>
        <v>Water resources14</v>
      </c>
      <c r="U342" s="216" t="str">
        <f t="shared" si="329"/>
        <v>Raw water distribution14</v>
      </c>
      <c r="V342" s="216" t="str">
        <f t="shared" si="329"/>
        <v>Water treatment14</v>
      </c>
      <c r="W342" s="216" t="str">
        <f t="shared" si="329"/>
        <v>Treated water distribution14</v>
      </c>
      <c r="X342" s="216" t="str">
        <f t="shared" si="329"/>
        <v>Total14</v>
      </c>
      <c r="Y342" s="216" t="str">
        <f t="shared" si="329"/>
        <v>Water resources15</v>
      </c>
      <c r="Z342" s="216" t="str">
        <f t="shared" si="329"/>
        <v>Raw water distribution15</v>
      </c>
      <c r="AA342" s="216" t="str">
        <f t="shared" si="329"/>
        <v>Water treatment15</v>
      </c>
      <c r="AB342" s="216" t="str">
        <f t="shared" si="329"/>
        <v>Treated water distribution15</v>
      </c>
      <c r="AC342" s="216" t="str">
        <f t="shared" si="329"/>
        <v>Total15</v>
      </c>
      <c r="AD342" s="216" t="str">
        <f t="shared" si="329"/>
        <v>Water resources16</v>
      </c>
      <c r="AE342" s="216" t="str">
        <f t="shared" si="329"/>
        <v>Raw water distribution16</v>
      </c>
      <c r="AF342" s="216" t="str">
        <f t="shared" si="329"/>
        <v>Water treatment16</v>
      </c>
      <c r="AG342" s="216" t="str">
        <f t="shared" si="329"/>
        <v>Treated water distribution16</v>
      </c>
      <c r="AH342" s="216" t="str">
        <f t="shared" si="329"/>
        <v>Total16</v>
      </c>
      <c r="AI342" s="216" t="str">
        <f t="shared" si="329"/>
        <v>Water resources17</v>
      </c>
      <c r="AJ342" s="216" t="str">
        <f t="shared" si="329"/>
        <v>Raw water distribution17</v>
      </c>
      <c r="AK342" s="216" t="str">
        <f t="shared" si="329"/>
        <v>Water treatment17</v>
      </c>
      <c r="AL342" s="216" t="str">
        <f t="shared" si="329"/>
        <v>Treated water distribution17</v>
      </c>
      <c r="AM342" s="216" t="str">
        <f t="shared" si="329"/>
        <v>Total17</v>
      </c>
      <c r="AN342" s="216" t="str">
        <f t="shared" si="329"/>
        <v>Abstraction licences18</v>
      </c>
      <c r="AO342" s="216" t="str">
        <f t="shared" si="329"/>
        <v>Raw water abstraction18</v>
      </c>
      <c r="AP342" s="216" t="str">
        <f t="shared" si="329"/>
        <v>Raw water transport18</v>
      </c>
      <c r="AQ342" s="216" t="str">
        <f t="shared" si="329"/>
        <v>Raw water storage18</v>
      </c>
      <c r="AR342" s="216" t="str">
        <f t="shared" si="329"/>
        <v>Water treatment18</v>
      </c>
      <c r="AS342" s="216" t="str">
        <f t="shared" si="329"/>
        <v>Treated water distribution18</v>
      </c>
      <c r="AT342" s="216" t="str">
        <f t="shared" si="329"/>
        <v>Total18</v>
      </c>
      <c r="AU342" s="216" t="str">
        <f t="shared" si="329"/>
        <v>Abstraction licences19</v>
      </c>
      <c r="AV342" s="216" t="str">
        <f t="shared" si="329"/>
        <v>Raw water abstraction19</v>
      </c>
      <c r="AW342" s="216" t="str">
        <f t="shared" si="329"/>
        <v>Raw water transport19</v>
      </c>
      <c r="AX342" s="216" t="str">
        <f t="shared" si="329"/>
        <v>Raw water storage19</v>
      </c>
      <c r="AY342" s="216" t="str">
        <f t="shared" si="329"/>
        <v>Water treatment19</v>
      </c>
      <c r="AZ342" s="216" t="str">
        <f t="shared" si="329"/>
        <v>Treated water distribution19</v>
      </c>
      <c r="BA342" s="216" t="str">
        <f t="shared" si="329"/>
        <v>Total19</v>
      </c>
      <c r="BB342" s="216" t="str">
        <f t="shared" si="329"/>
        <v>Abstraction licences20</v>
      </c>
      <c r="BC342" s="216" t="str">
        <f t="shared" si="329"/>
        <v>Raw water abstraction20</v>
      </c>
      <c r="BD342" s="216" t="str">
        <f t="shared" si="329"/>
        <v>Raw water transport20</v>
      </c>
      <c r="BE342" s="216" t="str">
        <f t="shared" si="329"/>
        <v>Raw water storage20</v>
      </c>
      <c r="BF342" s="216" t="str">
        <f t="shared" si="329"/>
        <v>Water treatment20</v>
      </c>
      <c r="BG342" s="216" t="str">
        <f t="shared" si="329"/>
        <v>Treated water distribution20</v>
      </c>
      <c r="BH342" s="216" t="str">
        <f t="shared" si="329"/>
        <v>Total20</v>
      </c>
      <c r="BI342" s="216" t="str">
        <f t="shared" si="329"/>
        <v>Raw water abstraction21</v>
      </c>
      <c r="BJ342" s="216" t="str">
        <f t="shared" si="329"/>
        <v>Raw water transport21</v>
      </c>
      <c r="BK342" s="216" t="str">
        <f t="shared" si="329"/>
        <v>Raw water storage21</v>
      </c>
      <c r="BL342" s="216" t="str">
        <f t="shared" si="329"/>
        <v>Water treatment21</v>
      </c>
      <c r="BM342" s="216" t="str">
        <f t="shared" si="329"/>
        <v>Treated water distribution21</v>
      </c>
      <c r="BN342" s="216" t="str">
        <f t="shared" si="329"/>
        <v>Total21</v>
      </c>
      <c r="BO342" s="286" t="str">
        <f t="shared" ref="BO342:BT342" si="330">BO343&amp;RIGHT(BO344,2)</f>
        <v>Raw water abstraction22</v>
      </c>
      <c r="BP342" s="286" t="str">
        <f t="shared" si="330"/>
        <v>Raw water transport22</v>
      </c>
      <c r="BQ342" s="286" t="str">
        <f t="shared" si="330"/>
        <v>Raw water storage22</v>
      </c>
      <c r="BR342" s="286" t="str">
        <f t="shared" si="330"/>
        <v>Water treatment22</v>
      </c>
      <c r="BS342" s="286" t="str">
        <f t="shared" si="330"/>
        <v>Treated water distribution22</v>
      </c>
      <c r="BT342" s="286" t="str">
        <f t="shared" si="330"/>
        <v>Total22</v>
      </c>
    </row>
    <row r="343" spans="1:72" ht="48">
      <c r="G343" t="s">
        <v>13</v>
      </c>
      <c r="I343" s="216" t="s">
        <v>471</v>
      </c>
      <c r="J343" s="200" t="s">
        <v>11</v>
      </c>
      <c r="K343" s="200" t="s">
        <v>18</v>
      </c>
      <c r="L343" s="200" t="s">
        <v>19</v>
      </c>
      <c r="M343" s="200" t="s">
        <v>20</v>
      </c>
      <c r="N343" s="200" t="s">
        <v>13</v>
      </c>
      <c r="O343" s="200" t="s">
        <v>11</v>
      </c>
      <c r="P343" s="200" t="s">
        <v>18</v>
      </c>
      <c r="Q343" s="200" t="s">
        <v>19</v>
      </c>
      <c r="R343" s="200" t="s">
        <v>20</v>
      </c>
      <c r="S343" s="200" t="s">
        <v>13</v>
      </c>
      <c r="T343" s="200" t="s">
        <v>11</v>
      </c>
      <c r="U343" s="200" t="s">
        <v>18</v>
      </c>
      <c r="V343" s="200" t="s">
        <v>19</v>
      </c>
      <c r="W343" s="200" t="s">
        <v>20</v>
      </c>
      <c r="X343" s="200" t="s">
        <v>13</v>
      </c>
      <c r="Y343" s="200" t="s">
        <v>11</v>
      </c>
      <c r="Z343" s="200" t="s">
        <v>18</v>
      </c>
      <c r="AA343" s="200" t="s">
        <v>19</v>
      </c>
      <c r="AB343" s="200" t="s">
        <v>20</v>
      </c>
      <c r="AC343" s="200" t="s">
        <v>13</v>
      </c>
      <c r="AD343" s="200" t="s">
        <v>11</v>
      </c>
      <c r="AE343" s="200" t="s">
        <v>18</v>
      </c>
      <c r="AF343" s="200" t="s">
        <v>19</v>
      </c>
      <c r="AG343" s="200" t="s">
        <v>20</v>
      </c>
      <c r="AH343" s="200" t="s">
        <v>13</v>
      </c>
      <c r="AI343" s="200" t="s">
        <v>11</v>
      </c>
      <c r="AJ343" s="200" t="s">
        <v>18</v>
      </c>
      <c r="AK343" s="200" t="s">
        <v>19</v>
      </c>
      <c r="AL343" s="200" t="s">
        <v>20</v>
      </c>
      <c r="AM343" s="200" t="s">
        <v>13</v>
      </c>
      <c r="AN343" s="200" t="s">
        <v>21</v>
      </c>
      <c r="AO343" s="200" t="s">
        <v>22</v>
      </c>
      <c r="AP343" s="200" t="s">
        <v>23</v>
      </c>
      <c r="AQ343" s="200" t="s">
        <v>24</v>
      </c>
      <c r="AR343" s="200" t="s">
        <v>19</v>
      </c>
      <c r="AS343" s="200" t="s">
        <v>20</v>
      </c>
      <c r="AT343" s="201" t="s">
        <v>13</v>
      </c>
      <c r="AU343" s="200" t="s">
        <v>21</v>
      </c>
      <c r="AV343" s="200" t="s">
        <v>22</v>
      </c>
      <c r="AW343" s="200" t="s">
        <v>23</v>
      </c>
      <c r="AX343" s="200" t="s">
        <v>24</v>
      </c>
      <c r="AY343" s="200" t="s">
        <v>19</v>
      </c>
      <c r="AZ343" s="200" t="s">
        <v>20</v>
      </c>
      <c r="BA343" s="201" t="s">
        <v>13</v>
      </c>
      <c r="BB343" s="200" t="s">
        <v>21</v>
      </c>
      <c r="BC343" s="200" t="s">
        <v>22</v>
      </c>
      <c r="BD343" s="200" t="s">
        <v>23</v>
      </c>
      <c r="BE343" s="200" t="s">
        <v>24</v>
      </c>
      <c r="BF343" s="200" t="s">
        <v>19</v>
      </c>
      <c r="BG343" s="213" t="s">
        <v>20</v>
      </c>
      <c r="BH343" s="213" t="s">
        <v>13</v>
      </c>
      <c r="BI343" s="213" t="s">
        <v>22</v>
      </c>
      <c r="BJ343" s="213" t="s">
        <v>23</v>
      </c>
      <c r="BK343" s="213" t="s">
        <v>24</v>
      </c>
      <c r="BL343" s="213" t="s">
        <v>19</v>
      </c>
      <c r="BM343" s="213" t="s">
        <v>20</v>
      </c>
      <c r="BN343" s="213" t="s">
        <v>13</v>
      </c>
      <c r="BO343" s="286" t="s">
        <v>22</v>
      </c>
      <c r="BP343" s="286" t="s">
        <v>23</v>
      </c>
      <c r="BQ343" s="286" t="s">
        <v>24</v>
      </c>
      <c r="BR343" s="286" t="s">
        <v>19</v>
      </c>
      <c r="BS343" s="286" t="s">
        <v>20</v>
      </c>
      <c r="BT343" s="286" t="s">
        <v>13</v>
      </c>
    </row>
    <row r="344" spans="1:72">
      <c r="I344" s="216"/>
      <c r="J344" s="216" t="s">
        <v>461</v>
      </c>
      <c r="K344" s="216" t="s">
        <v>461</v>
      </c>
      <c r="L344" s="216" t="s">
        <v>461</v>
      </c>
      <c r="M344" s="216" t="s">
        <v>461</v>
      </c>
      <c r="N344" s="216" t="s">
        <v>461</v>
      </c>
      <c r="O344" s="216" t="s">
        <v>462</v>
      </c>
      <c r="P344" s="216" t="s">
        <v>462</v>
      </c>
      <c r="Q344" s="216" t="s">
        <v>462</v>
      </c>
      <c r="R344" s="216" t="s">
        <v>462</v>
      </c>
      <c r="S344" s="216" t="s">
        <v>462</v>
      </c>
      <c r="T344" s="216" t="s">
        <v>463</v>
      </c>
      <c r="U344" s="216" t="s">
        <v>463</v>
      </c>
      <c r="V344" s="216" t="s">
        <v>463</v>
      </c>
      <c r="W344" s="216" t="s">
        <v>463</v>
      </c>
      <c r="X344" s="216" t="s">
        <v>463</v>
      </c>
      <c r="Y344" s="216" t="s">
        <v>464</v>
      </c>
      <c r="Z344" s="216" t="s">
        <v>464</v>
      </c>
      <c r="AA344" s="216" t="s">
        <v>464</v>
      </c>
      <c r="AB344" s="216" t="s">
        <v>464</v>
      </c>
      <c r="AC344" s="216" t="s">
        <v>464</v>
      </c>
      <c r="AD344" s="216" t="s">
        <v>465</v>
      </c>
      <c r="AE344" s="216" t="s">
        <v>465</v>
      </c>
      <c r="AF344" s="216" t="s">
        <v>465</v>
      </c>
      <c r="AG344" s="216" t="s">
        <v>465</v>
      </c>
      <c r="AH344" s="216" t="s">
        <v>465</v>
      </c>
      <c r="AI344" s="216" t="s">
        <v>466</v>
      </c>
      <c r="AJ344" s="216" t="s">
        <v>466</v>
      </c>
      <c r="AK344" s="216" t="s">
        <v>466</v>
      </c>
      <c r="AL344" s="216" t="s">
        <v>466</v>
      </c>
      <c r="AM344" s="216" t="s">
        <v>466</v>
      </c>
      <c r="AN344" s="216" t="s">
        <v>467</v>
      </c>
      <c r="AO344" s="216" t="s">
        <v>467</v>
      </c>
      <c r="AP344" s="216" t="s">
        <v>467</v>
      </c>
      <c r="AQ344" s="216" t="s">
        <v>467</v>
      </c>
      <c r="AR344" s="216" t="s">
        <v>467</v>
      </c>
      <c r="AS344" s="216" t="s">
        <v>467</v>
      </c>
      <c r="AT344" s="216" t="s">
        <v>467</v>
      </c>
      <c r="AU344" s="216" t="s">
        <v>468</v>
      </c>
      <c r="AV344" s="216" t="s">
        <v>468</v>
      </c>
      <c r="AW344" s="216" t="s">
        <v>468</v>
      </c>
      <c r="AX344" s="216" t="s">
        <v>468</v>
      </c>
      <c r="AY344" s="216" t="s">
        <v>468</v>
      </c>
      <c r="AZ344" s="216" t="s">
        <v>468</v>
      </c>
      <c r="BA344" s="216" t="s">
        <v>468</v>
      </c>
      <c r="BB344" s="216" t="s">
        <v>469</v>
      </c>
      <c r="BC344" s="216" t="s">
        <v>469</v>
      </c>
      <c r="BD344" s="216" t="s">
        <v>469</v>
      </c>
      <c r="BE344" s="216" t="s">
        <v>469</v>
      </c>
      <c r="BF344" s="216" t="s">
        <v>469</v>
      </c>
      <c r="BG344" s="216" t="s">
        <v>469</v>
      </c>
      <c r="BH344" s="216" t="s">
        <v>469</v>
      </c>
      <c r="BI344" s="216" t="s">
        <v>470</v>
      </c>
      <c r="BJ344" s="216" t="s">
        <v>470</v>
      </c>
      <c r="BK344" s="216" t="s">
        <v>470</v>
      </c>
      <c r="BL344" s="216" t="s">
        <v>470</v>
      </c>
      <c r="BM344" s="216" t="s">
        <v>470</v>
      </c>
      <c r="BN344" s="216" t="s">
        <v>470</v>
      </c>
      <c r="BO344" s="286" t="s">
        <v>580</v>
      </c>
      <c r="BP344" s="286" t="s">
        <v>580</v>
      </c>
      <c r="BQ344" s="286" t="s">
        <v>580</v>
      </c>
      <c r="BR344" s="286" t="s">
        <v>580</v>
      </c>
      <c r="BS344" s="286" t="s">
        <v>580</v>
      </c>
      <c r="BT344" s="286" t="s">
        <v>580</v>
      </c>
    </row>
    <row r="345" spans="1:72">
      <c r="G345" s="284">
        <f>N345+S345+X345+AC345+AH345+AM345+AT345+BA345+BH345+BN345+BT345</f>
        <v>1.4249376536568408</v>
      </c>
      <c r="I345" s="202" t="s">
        <v>0</v>
      </c>
      <c r="J345" s="290">
        <f t="shared" ref="J345:AO345" si="331">J19</f>
        <v>-2.8472200748158386E-2</v>
      </c>
      <c r="K345" s="212">
        <f t="shared" si="331"/>
        <v>-4.559574468085105E-2</v>
      </c>
      <c r="L345" s="212">
        <f t="shared" si="331"/>
        <v>0.1753404255319149</v>
      </c>
      <c r="M345" s="212">
        <f t="shared" si="331"/>
        <v>0.2986651562772778</v>
      </c>
      <c r="N345" s="212">
        <f t="shared" si="331"/>
        <v>0.39993763638018343</v>
      </c>
      <c r="O345" s="212">
        <f t="shared" si="331"/>
        <v>-0.30499999999999999</v>
      </c>
      <c r="P345" s="212">
        <f t="shared" si="331"/>
        <v>-0.14499999999999999</v>
      </c>
      <c r="Q345" s="212">
        <f t="shared" si="331"/>
        <v>-0.255</v>
      </c>
      <c r="R345" s="212">
        <f t="shared" si="331"/>
        <v>-0.495</v>
      </c>
      <c r="S345" s="212">
        <f t="shared" si="331"/>
        <v>-1.2</v>
      </c>
      <c r="T345" s="212">
        <f t="shared" si="331"/>
        <v>-0.30923076923076925</v>
      </c>
      <c r="U345" s="212">
        <f t="shared" si="331"/>
        <v>-0.14769230769230771</v>
      </c>
      <c r="V345" s="212">
        <f t="shared" si="331"/>
        <v>-0.24923076923076923</v>
      </c>
      <c r="W345" s="212">
        <f t="shared" si="331"/>
        <v>-0.49384615384615382</v>
      </c>
      <c r="X345" s="212">
        <f t="shared" si="331"/>
        <v>-1.2000000000000002</v>
      </c>
      <c r="Y345" s="212">
        <f t="shared" si="331"/>
        <v>-0.20895522388059701</v>
      </c>
      <c r="Z345" s="212">
        <f t="shared" si="331"/>
        <v>-9.8507462686567168E-2</v>
      </c>
      <c r="AA345" s="212">
        <f t="shared" si="331"/>
        <v>-0.17014925373134329</v>
      </c>
      <c r="AB345" s="212">
        <f t="shared" si="331"/>
        <v>-0.32238805970149254</v>
      </c>
      <c r="AC345" s="212">
        <f t="shared" si="331"/>
        <v>-0.8</v>
      </c>
      <c r="AD345" s="212">
        <f t="shared" si="331"/>
        <v>0.73815321867757466</v>
      </c>
      <c r="AE345" s="212">
        <f t="shared" si="331"/>
        <v>0.389869152544285</v>
      </c>
      <c r="AF345" s="212">
        <f t="shared" si="331"/>
        <v>0.65773610275818062</v>
      </c>
      <c r="AG345" s="212">
        <f t="shared" si="331"/>
        <v>1.2602415260199598</v>
      </c>
      <c r="AH345" s="212">
        <f t="shared" si="331"/>
        <v>3.0460000000000003</v>
      </c>
      <c r="AI345" s="212">
        <f t="shared" si="331"/>
        <v>-0.24312244825983576</v>
      </c>
      <c r="AJ345" s="212">
        <f t="shared" si="331"/>
        <v>-0.13631931364661248</v>
      </c>
      <c r="AK345" s="212">
        <f t="shared" si="331"/>
        <v>-0.20799538933166342</v>
      </c>
      <c r="AL345" s="212">
        <f t="shared" si="331"/>
        <v>-0.41256284876188831</v>
      </c>
      <c r="AM345" s="212">
        <f t="shared" si="331"/>
        <v>-1</v>
      </c>
      <c r="AN345" s="212">
        <f t="shared" si="331"/>
        <v>1.7276656887453822E-8</v>
      </c>
      <c r="AO345" s="212">
        <f t="shared" si="331"/>
        <v>1.0000000000000009E-3</v>
      </c>
      <c r="AP345" s="212">
        <f t="shared" ref="AP345:BT345" si="332">AP19</f>
        <v>-5.0999999999999997E-2</v>
      </c>
      <c r="AQ345" s="212">
        <f t="shared" si="332"/>
        <v>0</v>
      </c>
      <c r="AR345" s="212">
        <f t="shared" si="332"/>
        <v>0.23800000000000004</v>
      </c>
      <c r="AS345" s="212">
        <f t="shared" si="332"/>
        <v>0.64100000000000001</v>
      </c>
      <c r="AT345" s="212">
        <f t="shared" si="332"/>
        <v>0.82900001727665695</v>
      </c>
      <c r="AU345" s="212">
        <f t="shared" si="332"/>
        <v>0</v>
      </c>
      <c r="AV345" s="212">
        <f t="shared" si="332"/>
        <v>0</v>
      </c>
      <c r="AW345" s="212">
        <f t="shared" si="332"/>
        <v>0</v>
      </c>
      <c r="AX345" s="212">
        <f t="shared" si="332"/>
        <v>0</v>
      </c>
      <c r="AY345" s="212">
        <f t="shared" si="332"/>
        <v>0</v>
      </c>
      <c r="AZ345" s="212">
        <f t="shared" si="332"/>
        <v>0</v>
      </c>
      <c r="BA345" s="212">
        <f t="shared" si="332"/>
        <v>0</v>
      </c>
      <c r="BB345" s="212">
        <f t="shared" si="332"/>
        <v>0</v>
      </c>
      <c r="BC345" s="212">
        <f t="shared" si="332"/>
        <v>7.0000000000000007E-2</v>
      </c>
      <c r="BD345" s="212">
        <f t="shared" si="332"/>
        <v>0</v>
      </c>
      <c r="BE345" s="212">
        <f t="shared" si="332"/>
        <v>0.05</v>
      </c>
      <c r="BF345" s="212">
        <f t="shared" si="332"/>
        <v>0.38200000000000001</v>
      </c>
      <c r="BG345" s="212">
        <f t="shared" si="332"/>
        <v>0.84799999999999998</v>
      </c>
      <c r="BH345" s="212">
        <f t="shared" si="332"/>
        <v>1.35</v>
      </c>
      <c r="BI345" s="212">
        <f t="shared" si="332"/>
        <v>0</v>
      </c>
      <c r="BJ345" s="212">
        <f t="shared" si="332"/>
        <v>0</v>
      </c>
      <c r="BK345" s="212">
        <f t="shared" si="332"/>
        <v>0</v>
      </c>
      <c r="BL345" s="212">
        <f t="shared" si="332"/>
        <v>0</v>
      </c>
      <c r="BM345" s="212">
        <f t="shared" si="332"/>
        <v>0</v>
      </c>
      <c r="BN345" s="212">
        <f t="shared" si="332"/>
        <v>0</v>
      </c>
      <c r="BO345" s="212">
        <f t="shared" si="332"/>
        <v>0</v>
      </c>
      <c r="BP345" s="212">
        <f t="shared" si="332"/>
        <v>0</v>
      </c>
      <c r="BQ345" s="212">
        <f t="shared" si="332"/>
        <v>0</v>
      </c>
      <c r="BR345" s="212">
        <f t="shared" si="332"/>
        <v>0</v>
      </c>
      <c r="BS345" s="212">
        <f t="shared" si="332"/>
        <v>0</v>
      </c>
      <c r="BT345" s="212">
        <f t="shared" si="332"/>
        <v>0</v>
      </c>
    </row>
    <row r="346" spans="1:72">
      <c r="G346" s="284">
        <f t="shared" ref="G346:G366" si="333">N346+S346+X346+AC346+AH346+AM346+AT346+BA346+BH346+BN346+BT346</f>
        <v>28.342000000000002</v>
      </c>
      <c r="I346" s="202" t="s">
        <v>41</v>
      </c>
      <c r="J346" s="212">
        <f t="shared" ref="J346:AO346" si="334">J45</f>
        <v>0</v>
      </c>
      <c r="K346" s="212">
        <f t="shared" si="334"/>
        <v>0</v>
      </c>
      <c r="L346" s="212">
        <f t="shared" si="334"/>
        <v>0</v>
      </c>
      <c r="M346" s="212">
        <f t="shared" si="334"/>
        <v>0</v>
      </c>
      <c r="N346" s="212">
        <f t="shared" si="334"/>
        <v>0</v>
      </c>
      <c r="O346" s="212">
        <f t="shared" si="334"/>
        <v>0</v>
      </c>
      <c r="P346" s="212">
        <f t="shared" si="334"/>
        <v>0</v>
      </c>
      <c r="Q346" s="212">
        <f t="shared" si="334"/>
        <v>0</v>
      </c>
      <c r="R346" s="212">
        <f t="shared" si="334"/>
        <v>0</v>
      </c>
      <c r="S346" s="212">
        <f t="shared" si="334"/>
        <v>0</v>
      </c>
      <c r="T346" s="212">
        <f t="shared" si="334"/>
        <v>0</v>
      </c>
      <c r="U346" s="212">
        <f t="shared" si="334"/>
        <v>0</v>
      </c>
      <c r="V346" s="212">
        <f t="shared" si="334"/>
        <v>0</v>
      </c>
      <c r="W346" s="212">
        <f t="shared" si="334"/>
        <v>0</v>
      </c>
      <c r="X346" s="212">
        <f t="shared" si="334"/>
        <v>0</v>
      </c>
      <c r="Y346" s="212">
        <f t="shared" si="334"/>
        <v>0.48699999999999999</v>
      </c>
      <c r="Z346" s="212">
        <f t="shared" si="334"/>
        <v>2.4E-2</v>
      </c>
      <c r="AA346" s="212">
        <f t="shared" si="334"/>
        <v>2.355</v>
      </c>
      <c r="AB346" s="212">
        <f t="shared" si="334"/>
        <v>3.1509999999999998</v>
      </c>
      <c r="AC346" s="212">
        <f t="shared" si="334"/>
        <v>6.0169999999999995</v>
      </c>
      <c r="AD346" s="212">
        <f t="shared" si="334"/>
        <v>-1.4E-2</v>
      </c>
      <c r="AE346" s="212">
        <f t="shared" si="334"/>
        <v>0</v>
      </c>
      <c r="AF346" s="212">
        <f t="shared" si="334"/>
        <v>0</v>
      </c>
      <c r="AG346" s="212">
        <f t="shared" si="334"/>
        <v>0</v>
      </c>
      <c r="AH346" s="212">
        <f t="shared" si="334"/>
        <v>-1.4E-2</v>
      </c>
      <c r="AI346" s="212">
        <f t="shared" si="334"/>
        <v>-2.073</v>
      </c>
      <c r="AJ346" s="212">
        <f t="shared" si="334"/>
        <v>0</v>
      </c>
      <c r="AK346" s="212">
        <f t="shared" si="334"/>
        <v>0</v>
      </c>
      <c r="AL346" s="212">
        <f t="shared" si="334"/>
        <v>0</v>
      </c>
      <c r="AM346" s="212">
        <f t="shared" si="334"/>
        <v>-2.073</v>
      </c>
      <c r="AN346" s="212">
        <f t="shared" si="334"/>
        <v>0</v>
      </c>
      <c r="AO346" s="212">
        <f t="shared" si="334"/>
        <v>0</v>
      </c>
      <c r="AP346" s="212">
        <f t="shared" ref="AP346:BN346" si="335">AP45</f>
        <v>0</v>
      </c>
      <c r="AQ346" s="212">
        <f t="shared" si="335"/>
        <v>0</v>
      </c>
      <c r="AR346" s="212">
        <f t="shared" si="335"/>
        <v>0</v>
      </c>
      <c r="AS346" s="212">
        <f t="shared" si="335"/>
        <v>7.3120000000000003</v>
      </c>
      <c r="AT346" s="212">
        <f t="shared" si="335"/>
        <v>7.3120000000000003</v>
      </c>
      <c r="AU346" s="212">
        <f t="shared" si="335"/>
        <v>0</v>
      </c>
      <c r="AV346" s="212">
        <f t="shared" si="335"/>
        <v>0</v>
      </c>
      <c r="AW346" s="212">
        <f t="shared" si="335"/>
        <v>0</v>
      </c>
      <c r="AX346" s="212">
        <f t="shared" si="335"/>
        <v>0</v>
      </c>
      <c r="AY346" s="212">
        <f t="shared" si="335"/>
        <v>1.3</v>
      </c>
      <c r="AZ346" s="212">
        <f t="shared" si="335"/>
        <v>18.68</v>
      </c>
      <c r="BA346" s="212">
        <f t="shared" si="335"/>
        <v>19.98</v>
      </c>
      <c r="BB346" s="212">
        <f t="shared" si="335"/>
        <v>0</v>
      </c>
      <c r="BC346" s="212">
        <f t="shared" si="335"/>
        <v>0.24400000000000002</v>
      </c>
      <c r="BD346" s="212">
        <f t="shared" si="335"/>
        <v>1.9E-2</v>
      </c>
      <c r="BE346" s="212">
        <f t="shared" si="335"/>
        <v>1.2E-2</v>
      </c>
      <c r="BF346" s="212">
        <f t="shared" si="335"/>
        <v>2.625</v>
      </c>
      <c r="BG346" s="212">
        <f t="shared" si="335"/>
        <v>4.1240000000000006</v>
      </c>
      <c r="BH346" s="212">
        <f t="shared" si="335"/>
        <v>7.0240000000000009</v>
      </c>
      <c r="BI346" s="212">
        <f t="shared" si="335"/>
        <v>-0.50900000000000001</v>
      </c>
      <c r="BJ346" s="212">
        <f t="shared" si="335"/>
        <v>-0.32400000000000001</v>
      </c>
      <c r="BK346" s="212">
        <f t="shared" si="335"/>
        <v>-1.7000000000000001E-2</v>
      </c>
      <c r="BL346" s="212">
        <f t="shared" si="335"/>
        <v>-1.9330000000000001</v>
      </c>
      <c r="BM346" s="212">
        <f t="shared" si="335"/>
        <v>-6.3599999999999994</v>
      </c>
      <c r="BN346" s="212">
        <f t="shared" si="335"/>
        <v>-9.1429999999999989</v>
      </c>
      <c r="BO346" s="212">
        <f t="shared" ref="BO346:BT346" si="336">BO45</f>
        <v>0</v>
      </c>
      <c r="BP346" s="212">
        <f t="shared" si="336"/>
        <v>0</v>
      </c>
      <c r="BQ346" s="212">
        <f t="shared" si="336"/>
        <v>0</v>
      </c>
      <c r="BR346" s="212">
        <f t="shared" si="336"/>
        <v>0</v>
      </c>
      <c r="BS346" s="212">
        <f t="shared" si="336"/>
        <v>-0.76100000000000001</v>
      </c>
      <c r="BT346" s="212">
        <f t="shared" si="336"/>
        <v>-0.76100000000000001</v>
      </c>
    </row>
    <row r="347" spans="1:72">
      <c r="G347" s="284">
        <f t="shared" si="333"/>
        <v>0.36099999999999999</v>
      </c>
      <c r="I347" s="202" t="s">
        <v>60</v>
      </c>
      <c r="J347" s="212">
        <f t="shared" ref="J347:AO347" si="337">J56</f>
        <v>0</v>
      </c>
      <c r="K347" s="212">
        <f>K56</f>
        <v>0</v>
      </c>
      <c r="L347" s="212">
        <f t="shared" si="337"/>
        <v>0</v>
      </c>
      <c r="M347" s="212">
        <f t="shared" si="337"/>
        <v>0</v>
      </c>
      <c r="N347" s="212">
        <f t="shared" si="337"/>
        <v>0</v>
      </c>
      <c r="O347" s="212">
        <f t="shared" si="337"/>
        <v>0</v>
      </c>
      <c r="P347" s="212">
        <f t="shared" si="337"/>
        <v>0</v>
      </c>
      <c r="Q347" s="212">
        <f t="shared" si="337"/>
        <v>0</v>
      </c>
      <c r="R347" s="212">
        <f t="shared" si="337"/>
        <v>0</v>
      </c>
      <c r="S347" s="212">
        <f t="shared" si="337"/>
        <v>0</v>
      </c>
      <c r="T347" s="212">
        <f t="shared" si="337"/>
        <v>0</v>
      </c>
      <c r="U347" s="212">
        <f t="shared" si="337"/>
        <v>0</v>
      </c>
      <c r="V347" s="212">
        <f t="shared" si="337"/>
        <v>0</v>
      </c>
      <c r="W347" s="212">
        <f t="shared" si="337"/>
        <v>0</v>
      </c>
      <c r="X347" s="212">
        <f t="shared" si="337"/>
        <v>0</v>
      </c>
      <c r="Y347" s="212">
        <f t="shared" si="337"/>
        <v>0</v>
      </c>
      <c r="Z347" s="212">
        <f t="shared" si="337"/>
        <v>0</v>
      </c>
      <c r="AA347" s="212">
        <f t="shared" si="337"/>
        <v>0</v>
      </c>
      <c r="AB347" s="212">
        <f t="shared" si="337"/>
        <v>0</v>
      </c>
      <c r="AC347" s="212">
        <f t="shared" si="337"/>
        <v>0</v>
      </c>
      <c r="AD347" s="212">
        <f t="shared" si="337"/>
        <v>0</v>
      </c>
      <c r="AE347" s="212">
        <f t="shared" si="337"/>
        <v>0</v>
      </c>
      <c r="AF347" s="212">
        <f t="shared" si="337"/>
        <v>0</v>
      </c>
      <c r="AG347" s="212">
        <f t="shared" si="337"/>
        <v>0</v>
      </c>
      <c r="AH347" s="212">
        <f t="shared" si="337"/>
        <v>0</v>
      </c>
      <c r="AI347" s="212">
        <f t="shared" si="337"/>
        <v>0</v>
      </c>
      <c r="AJ347" s="212">
        <f t="shared" si="337"/>
        <v>0</v>
      </c>
      <c r="AK347" s="212">
        <f t="shared" si="337"/>
        <v>0</v>
      </c>
      <c r="AL347" s="212">
        <f t="shared" si="337"/>
        <v>0</v>
      </c>
      <c r="AM347" s="212">
        <f t="shared" si="337"/>
        <v>0</v>
      </c>
      <c r="AN347" s="212">
        <f t="shared" si="337"/>
        <v>0</v>
      </c>
      <c r="AO347" s="212">
        <f t="shared" si="337"/>
        <v>0</v>
      </c>
      <c r="AP347" s="212">
        <f t="shared" ref="AP347:BN347" si="338">AP56</f>
        <v>0</v>
      </c>
      <c r="AQ347" s="212">
        <f t="shared" si="338"/>
        <v>0</v>
      </c>
      <c r="AR347" s="212">
        <f t="shared" si="338"/>
        <v>0</v>
      </c>
      <c r="AS347" s="212">
        <f t="shared" si="338"/>
        <v>0</v>
      </c>
      <c r="AT347" s="212">
        <f t="shared" si="338"/>
        <v>0</v>
      </c>
      <c r="AU347" s="212">
        <f t="shared" si="338"/>
        <v>0</v>
      </c>
      <c r="AV347" s="212">
        <f t="shared" si="338"/>
        <v>0.04</v>
      </c>
      <c r="AW347" s="212">
        <f t="shared" si="338"/>
        <v>0.01</v>
      </c>
      <c r="AX347" s="212">
        <f t="shared" si="338"/>
        <v>0</v>
      </c>
      <c r="AY347" s="212">
        <f t="shared" si="338"/>
        <v>0.20499999999999999</v>
      </c>
      <c r="AZ347" s="212">
        <f t="shared" si="338"/>
        <v>0.106</v>
      </c>
      <c r="BA347" s="212">
        <f t="shared" si="338"/>
        <v>0.36099999999999999</v>
      </c>
      <c r="BB347" s="212">
        <f t="shared" si="338"/>
        <v>0</v>
      </c>
      <c r="BC347" s="212">
        <f t="shared" si="338"/>
        <v>0</v>
      </c>
      <c r="BD347" s="212">
        <f t="shared" si="338"/>
        <v>0</v>
      </c>
      <c r="BE347" s="212">
        <f t="shared" si="338"/>
        <v>0</v>
      </c>
      <c r="BF347" s="212">
        <f t="shared" si="338"/>
        <v>0</v>
      </c>
      <c r="BG347" s="212">
        <f t="shared" si="338"/>
        <v>0</v>
      </c>
      <c r="BH347" s="212">
        <f t="shared" si="338"/>
        <v>0</v>
      </c>
      <c r="BI347" s="212">
        <f t="shared" si="338"/>
        <v>0</v>
      </c>
      <c r="BJ347" s="212">
        <f t="shared" si="338"/>
        <v>0</v>
      </c>
      <c r="BK347" s="212">
        <f t="shared" si="338"/>
        <v>0</v>
      </c>
      <c r="BL347" s="212">
        <f t="shared" si="338"/>
        <v>0</v>
      </c>
      <c r="BM347" s="212">
        <f t="shared" si="338"/>
        <v>0</v>
      </c>
      <c r="BN347" s="212">
        <f t="shared" si="338"/>
        <v>0</v>
      </c>
      <c r="BO347" s="212">
        <f t="shared" ref="BO347:BT347" si="339">BO56</f>
        <v>0</v>
      </c>
      <c r="BP347" s="212">
        <f t="shared" si="339"/>
        <v>0</v>
      </c>
      <c r="BQ347" s="212">
        <f t="shared" si="339"/>
        <v>0</v>
      </c>
      <c r="BR347" s="212">
        <f t="shared" si="339"/>
        <v>0</v>
      </c>
      <c r="BS347" s="212">
        <f t="shared" si="339"/>
        <v>0</v>
      </c>
      <c r="BT347" s="212">
        <f t="shared" si="339"/>
        <v>0</v>
      </c>
    </row>
    <row r="348" spans="1:72">
      <c r="G348" s="284">
        <f t="shared" si="333"/>
        <v>-3.2620000000000005</v>
      </c>
      <c r="I348" s="202" t="s">
        <v>63</v>
      </c>
      <c r="J348" s="212">
        <f t="shared" ref="J348:AO348" si="340">J69</f>
        <v>0</v>
      </c>
      <c r="K348" s="212">
        <f t="shared" si="340"/>
        <v>0</v>
      </c>
      <c r="L348" s="212">
        <f t="shared" si="340"/>
        <v>0</v>
      </c>
      <c r="M348" s="212">
        <f t="shared" si="340"/>
        <v>0</v>
      </c>
      <c r="N348" s="212">
        <f t="shared" si="340"/>
        <v>0</v>
      </c>
      <c r="O348" s="212">
        <f t="shared" si="340"/>
        <v>0</v>
      </c>
      <c r="P348" s="212">
        <f t="shared" si="340"/>
        <v>0</v>
      </c>
      <c r="Q348" s="212">
        <f t="shared" si="340"/>
        <v>0</v>
      </c>
      <c r="R348" s="212">
        <f t="shared" si="340"/>
        <v>0</v>
      </c>
      <c r="S348" s="212">
        <f t="shared" si="340"/>
        <v>0</v>
      </c>
      <c r="T348" s="212">
        <f t="shared" si="340"/>
        <v>0</v>
      </c>
      <c r="U348" s="212">
        <f t="shared" si="340"/>
        <v>0</v>
      </c>
      <c r="V348" s="212">
        <f t="shared" si="340"/>
        <v>0</v>
      </c>
      <c r="W348" s="212">
        <f t="shared" si="340"/>
        <v>0</v>
      </c>
      <c r="X348" s="212">
        <f t="shared" si="340"/>
        <v>0</v>
      </c>
      <c r="Y348" s="212">
        <f t="shared" si="340"/>
        <v>0</v>
      </c>
      <c r="Z348" s="212">
        <f t="shared" si="340"/>
        <v>0</v>
      </c>
      <c r="AA348" s="212">
        <f t="shared" si="340"/>
        <v>0</v>
      </c>
      <c r="AB348" s="212">
        <f t="shared" si="340"/>
        <v>0</v>
      </c>
      <c r="AC348" s="212">
        <f t="shared" si="340"/>
        <v>0</v>
      </c>
      <c r="AD348" s="212">
        <f t="shared" si="340"/>
        <v>0</v>
      </c>
      <c r="AE348" s="212">
        <f t="shared" si="340"/>
        <v>0</v>
      </c>
      <c r="AF348" s="212">
        <f t="shared" si="340"/>
        <v>0</v>
      </c>
      <c r="AG348" s="212">
        <f t="shared" si="340"/>
        <v>0</v>
      </c>
      <c r="AH348" s="212">
        <f t="shared" si="340"/>
        <v>0</v>
      </c>
      <c r="AI348" s="212">
        <f t="shared" si="340"/>
        <v>0</v>
      </c>
      <c r="AJ348" s="212">
        <f t="shared" si="340"/>
        <v>0</v>
      </c>
      <c r="AK348" s="212">
        <f t="shared" si="340"/>
        <v>0</v>
      </c>
      <c r="AL348" s="212">
        <f t="shared" si="340"/>
        <v>0</v>
      </c>
      <c r="AM348" s="212">
        <f t="shared" si="340"/>
        <v>0</v>
      </c>
      <c r="AN348" s="212">
        <f t="shared" si="340"/>
        <v>0</v>
      </c>
      <c r="AO348" s="212">
        <f t="shared" si="340"/>
        <v>0</v>
      </c>
      <c r="AP348" s="212">
        <f t="shared" ref="AP348:BN348" si="341">AP69</f>
        <v>0</v>
      </c>
      <c r="AQ348" s="212">
        <f t="shared" si="341"/>
        <v>0</v>
      </c>
      <c r="AR348" s="212">
        <f t="shared" si="341"/>
        <v>0</v>
      </c>
      <c r="AS348" s="212">
        <f t="shared" si="341"/>
        <v>0</v>
      </c>
      <c r="AT348" s="212">
        <f t="shared" si="341"/>
        <v>0</v>
      </c>
      <c r="AU348" s="212">
        <f t="shared" si="341"/>
        <v>0</v>
      </c>
      <c r="AV348" s="212">
        <f t="shared" si="341"/>
        <v>0</v>
      </c>
      <c r="AW348" s="212">
        <f t="shared" si="341"/>
        <v>0</v>
      </c>
      <c r="AX348" s="212">
        <f t="shared" si="341"/>
        <v>0</v>
      </c>
      <c r="AY348" s="212">
        <f t="shared" si="341"/>
        <v>0</v>
      </c>
      <c r="AZ348" s="212">
        <f t="shared" si="341"/>
        <v>0</v>
      </c>
      <c r="BA348" s="212">
        <f t="shared" si="341"/>
        <v>0</v>
      </c>
      <c r="BB348" s="212">
        <f t="shared" si="341"/>
        <v>0</v>
      </c>
      <c r="BC348" s="212">
        <f t="shared" si="341"/>
        <v>0</v>
      </c>
      <c r="BD348" s="212">
        <f t="shared" si="341"/>
        <v>0</v>
      </c>
      <c r="BE348" s="212">
        <f t="shared" si="341"/>
        <v>0</v>
      </c>
      <c r="BF348" s="212">
        <f t="shared" si="341"/>
        <v>0</v>
      </c>
      <c r="BG348" s="212">
        <f t="shared" si="341"/>
        <v>0</v>
      </c>
      <c r="BH348" s="212">
        <f t="shared" si="341"/>
        <v>0</v>
      </c>
      <c r="BI348" s="212">
        <f t="shared" si="341"/>
        <v>-0.158</v>
      </c>
      <c r="BJ348" s="212">
        <f t="shared" si="341"/>
        <v>-1.2E-2</v>
      </c>
      <c r="BK348" s="212">
        <f t="shared" si="341"/>
        <v>-8.0000000000000002E-3</v>
      </c>
      <c r="BL348" s="212">
        <f t="shared" si="341"/>
        <v>-0.751</v>
      </c>
      <c r="BM348" s="212">
        <f t="shared" si="341"/>
        <v>-2.3330000000000002</v>
      </c>
      <c r="BN348" s="212">
        <f t="shared" si="341"/>
        <v>-3.2620000000000005</v>
      </c>
      <c r="BO348" s="212">
        <f t="shared" ref="BO348:BT348" si="342">BO69</f>
        <v>0</v>
      </c>
      <c r="BP348" s="212">
        <f t="shared" si="342"/>
        <v>0</v>
      </c>
      <c r="BQ348" s="212">
        <f t="shared" si="342"/>
        <v>0</v>
      </c>
      <c r="BR348" s="212">
        <f t="shared" si="342"/>
        <v>0</v>
      </c>
      <c r="BS348" s="212">
        <f t="shared" si="342"/>
        <v>0</v>
      </c>
      <c r="BT348" s="212">
        <f t="shared" si="342"/>
        <v>0</v>
      </c>
    </row>
    <row r="349" spans="1:72">
      <c r="G349" s="284">
        <f t="shared" si="333"/>
        <v>19.082241173138147</v>
      </c>
      <c r="I349" s="202" t="s">
        <v>68</v>
      </c>
      <c r="J349" s="212">
        <f t="shared" ref="J349:AO349" si="343">J84</f>
        <v>0.2619820170176575</v>
      </c>
      <c r="K349" s="212">
        <f t="shared" si="343"/>
        <v>7.3217108306038699E-3</v>
      </c>
      <c r="L349" s="212">
        <f t="shared" si="343"/>
        <v>0.45331847125808589</v>
      </c>
      <c r="M349" s="212">
        <f t="shared" si="343"/>
        <v>0.63599436047532654</v>
      </c>
      <c r="N349" s="212">
        <f t="shared" si="343"/>
        <v>1.3586165595816739</v>
      </c>
      <c r="O349" s="212">
        <f t="shared" si="343"/>
        <v>0</v>
      </c>
      <c r="P349" s="212">
        <f t="shared" si="343"/>
        <v>0</v>
      </c>
      <c r="Q349" s="212">
        <f t="shared" si="343"/>
        <v>0</v>
      </c>
      <c r="R349" s="212">
        <f t="shared" si="343"/>
        <v>0</v>
      </c>
      <c r="S349" s="212">
        <f t="shared" si="343"/>
        <v>0</v>
      </c>
      <c r="T349" s="212">
        <f t="shared" si="343"/>
        <v>0</v>
      </c>
      <c r="U349" s="212">
        <f t="shared" si="343"/>
        <v>0</v>
      </c>
      <c r="V349" s="212">
        <f t="shared" si="343"/>
        <v>0</v>
      </c>
      <c r="W349" s="212">
        <f t="shared" si="343"/>
        <v>0</v>
      </c>
      <c r="X349" s="212">
        <f t="shared" si="343"/>
        <v>0</v>
      </c>
      <c r="Y349" s="212">
        <f t="shared" si="343"/>
        <v>1.568393323667252</v>
      </c>
      <c r="Z349" s="212">
        <f t="shared" si="343"/>
        <v>0.22703989417010617</v>
      </c>
      <c r="AA349" s="212">
        <f t="shared" si="343"/>
        <v>5.3685284995919549</v>
      </c>
      <c r="AB349" s="212">
        <f t="shared" si="343"/>
        <v>7.4140172825706863</v>
      </c>
      <c r="AC349" s="212">
        <f t="shared" si="343"/>
        <v>14.577978999999999</v>
      </c>
      <c r="AD349" s="212">
        <f t="shared" si="343"/>
        <v>-6.5435915858223392E-2</v>
      </c>
      <c r="AE349" s="212">
        <f t="shared" si="343"/>
        <v>-7.7053426853408912E-3</v>
      </c>
      <c r="AF349" s="212">
        <f t="shared" si="343"/>
        <v>-0.14949601954597505</v>
      </c>
      <c r="AG349" s="212">
        <f t="shared" si="343"/>
        <v>-0.15271710835398516</v>
      </c>
      <c r="AH349" s="212">
        <f t="shared" si="343"/>
        <v>-0.37535438644352448</v>
      </c>
      <c r="AI349" s="212">
        <f t="shared" si="343"/>
        <v>0</v>
      </c>
      <c r="AJ349" s="212">
        <f t="shared" si="343"/>
        <v>0</v>
      </c>
      <c r="AK349" s="212">
        <f t="shared" si="343"/>
        <v>0</v>
      </c>
      <c r="AL349" s="212">
        <f t="shared" si="343"/>
        <v>0</v>
      </c>
      <c r="AM349" s="212">
        <f t="shared" si="343"/>
        <v>0</v>
      </c>
      <c r="AN349" s="212">
        <f t="shared" si="343"/>
        <v>0</v>
      </c>
      <c r="AO349" s="212">
        <f t="shared" si="343"/>
        <v>0</v>
      </c>
      <c r="AP349" s="212">
        <f t="shared" ref="AP349:BN349" si="344">AP84</f>
        <v>0</v>
      </c>
      <c r="AQ349" s="212">
        <f t="shared" si="344"/>
        <v>0</v>
      </c>
      <c r="AR349" s="212">
        <f t="shared" si="344"/>
        <v>0</v>
      </c>
      <c r="AS349" s="212">
        <f t="shared" si="344"/>
        <v>0</v>
      </c>
      <c r="AT349" s="212">
        <f t="shared" si="344"/>
        <v>0</v>
      </c>
      <c r="AU349" s="212">
        <f t="shared" si="344"/>
        <v>0</v>
      </c>
      <c r="AV349" s="212">
        <f t="shared" si="344"/>
        <v>0.64900000000000002</v>
      </c>
      <c r="AW349" s="212">
        <f t="shared" si="344"/>
        <v>0.108</v>
      </c>
      <c r="AX349" s="212">
        <f t="shared" si="344"/>
        <v>0</v>
      </c>
      <c r="AY349" s="212">
        <f t="shared" si="344"/>
        <v>1.208</v>
      </c>
      <c r="AZ349" s="212">
        <f t="shared" si="344"/>
        <v>1.556</v>
      </c>
      <c r="BA349" s="212">
        <f t="shared" si="344"/>
        <v>3.5209999999999999</v>
      </c>
      <c r="BB349" s="212">
        <f t="shared" si="344"/>
        <v>0</v>
      </c>
      <c r="BC349" s="212">
        <f t="shared" si="344"/>
        <v>0</v>
      </c>
      <c r="BD349" s="212">
        <f t="shared" si="344"/>
        <v>0</v>
      </c>
      <c r="BE349" s="212">
        <f t="shared" si="344"/>
        <v>0</v>
      </c>
      <c r="BF349" s="212">
        <f t="shared" si="344"/>
        <v>0</v>
      </c>
      <c r="BG349" s="212">
        <f t="shared" si="344"/>
        <v>0</v>
      </c>
      <c r="BH349" s="212">
        <f t="shared" si="344"/>
        <v>0</v>
      </c>
      <c r="BI349" s="212">
        <f t="shared" si="344"/>
        <v>0</v>
      </c>
      <c r="BJ349" s="212">
        <f t="shared" si="344"/>
        <v>0</v>
      </c>
      <c r="BK349" s="212">
        <f t="shared" si="344"/>
        <v>0</v>
      </c>
      <c r="BL349" s="212">
        <f t="shared" si="344"/>
        <v>0</v>
      </c>
      <c r="BM349" s="212">
        <f t="shared" si="344"/>
        <v>0</v>
      </c>
      <c r="BN349" s="212">
        <f t="shared" si="344"/>
        <v>0</v>
      </c>
      <c r="BO349" s="212">
        <f t="shared" ref="BO349:BT349" si="345">BO84</f>
        <v>0</v>
      </c>
      <c r="BP349" s="212">
        <f t="shared" si="345"/>
        <v>0</v>
      </c>
      <c r="BQ349" s="212">
        <f t="shared" si="345"/>
        <v>0</v>
      </c>
      <c r="BR349" s="212">
        <f t="shared" si="345"/>
        <v>0</v>
      </c>
      <c r="BS349" s="212">
        <f t="shared" si="345"/>
        <v>0</v>
      </c>
      <c r="BT349" s="212">
        <f t="shared" si="345"/>
        <v>0</v>
      </c>
    </row>
    <row r="350" spans="1:72">
      <c r="G350" s="284">
        <f t="shared" si="333"/>
        <v>3.5209999999999999</v>
      </c>
      <c r="I350" s="202" t="s">
        <v>73</v>
      </c>
      <c r="J350" s="212">
        <f t="shared" ref="J350:AO350" si="346">J95</f>
        <v>0</v>
      </c>
      <c r="K350" s="212">
        <f t="shared" si="346"/>
        <v>0</v>
      </c>
      <c r="L350" s="212">
        <f t="shared" si="346"/>
        <v>0</v>
      </c>
      <c r="M350" s="212">
        <f t="shared" si="346"/>
        <v>0</v>
      </c>
      <c r="N350" s="212">
        <f t="shared" si="346"/>
        <v>0</v>
      </c>
      <c r="O350" s="212">
        <f t="shared" si="346"/>
        <v>0</v>
      </c>
      <c r="P350" s="212">
        <f t="shared" si="346"/>
        <v>0</v>
      </c>
      <c r="Q350" s="212">
        <f t="shared" si="346"/>
        <v>0</v>
      </c>
      <c r="R350" s="212">
        <f t="shared" si="346"/>
        <v>0</v>
      </c>
      <c r="S350" s="212">
        <f t="shared" si="346"/>
        <v>0</v>
      </c>
      <c r="T350" s="212">
        <f t="shared" si="346"/>
        <v>0</v>
      </c>
      <c r="U350" s="212">
        <f t="shared" si="346"/>
        <v>0</v>
      </c>
      <c r="V350" s="212">
        <f t="shared" si="346"/>
        <v>0</v>
      </c>
      <c r="W350" s="212">
        <f t="shared" si="346"/>
        <v>0</v>
      </c>
      <c r="X350" s="212">
        <f t="shared" si="346"/>
        <v>0</v>
      </c>
      <c r="Y350" s="212">
        <f t="shared" si="346"/>
        <v>0</v>
      </c>
      <c r="Z350" s="212">
        <f t="shared" si="346"/>
        <v>0</v>
      </c>
      <c r="AA350" s="212">
        <f t="shared" si="346"/>
        <v>0</v>
      </c>
      <c r="AB350" s="212">
        <f t="shared" si="346"/>
        <v>0</v>
      </c>
      <c r="AC350" s="212">
        <f t="shared" si="346"/>
        <v>0</v>
      </c>
      <c r="AD350" s="212">
        <f t="shared" si="346"/>
        <v>0</v>
      </c>
      <c r="AE350" s="212">
        <f t="shared" si="346"/>
        <v>0</v>
      </c>
      <c r="AF350" s="212">
        <f t="shared" si="346"/>
        <v>0</v>
      </c>
      <c r="AG350" s="212">
        <f t="shared" si="346"/>
        <v>0</v>
      </c>
      <c r="AH350" s="212">
        <f t="shared" si="346"/>
        <v>0</v>
      </c>
      <c r="AI350" s="212">
        <f t="shared" si="346"/>
        <v>0</v>
      </c>
      <c r="AJ350" s="212">
        <f t="shared" si="346"/>
        <v>0</v>
      </c>
      <c r="AK350" s="212">
        <f t="shared" si="346"/>
        <v>0</v>
      </c>
      <c r="AL350" s="212">
        <f t="shared" si="346"/>
        <v>0</v>
      </c>
      <c r="AM350" s="212">
        <f t="shared" si="346"/>
        <v>0</v>
      </c>
      <c r="AN350" s="212">
        <f t="shared" si="346"/>
        <v>0</v>
      </c>
      <c r="AO350" s="212">
        <f t="shared" si="346"/>
        <v>0</v>
      </c>
      <c r="AP350" s="212">
        <f t="shared" ref="AP350:BN350" si="347">AP95</f>
        <v>0</v>
      </c>
      <c r="AQ350" s="212">
        <f t="shared" si="347"/>
        <v>0</v>
      </c>
      <c r="AR350" s="212">
        <f t="shared" si="347"/>
        <v>0</v>
      </c>
      <c r="AS350" s="212">
        <f t="shared" si="347"/>
        <v>0</v>
      </c>
      <c r="AT350" s="212">
        <f t="shared" si="347"/>
        <v>0</v>
      </c>
      <c r="AU350" s="212">
        <f t="shared" si="347"/>
        <v>0</v>
      </c>
      <c r="AV350" s="212">
        <f t="shared" si="347"/>
        <v>0.64900000000000002</v>
      </c>
      <c r="AW350" s="212">
        <f t="shared" si="347"/>
        <v>0.108</v>
      </c>
      <c r="AX350" s="212">
        <f t="shared" si="347"/>
        <v>0</v>
      </c>
      <c r="AY350" s="212">
        <f t="shared" si="347"/>
        <v>1.208</v>
      </c>
      <c r="AZ350" s="212">
        <f t="shared" si="347"/>
        <v>1.556</v>
      </c>
      <c r="BA350" s="212">
        <f t="shared" si="347"/>
        <v>3.5209999999999999</v>
      </c>
      <c r="BB350" s="212">
        <f t="shared" si="347"/>
        <v>0</v>
      </c>
      <c r="BC350" s="212">
        <f t="shared" si="347"/>
        <v>0</v>
      </c>
      <c r="BD350" s="212">
        <f t="shared" si="347"/>
        <v>0</v>
      </c>
      <c r="BE350" s="212">
        <f t="shared" si="347"/>
        <v>0</v>
      </c>
      <c r="BF350" s="212">
        <f t="shared" si="347"/>
        <v>0</v>
      </c>
      <c r="BG350" s="212">
        <f t="shared" si="347"/>
        <v>0</v>
      </c>
      <c r="BH350" s="212">
        <f t="shared" si="347"/>
        <v>0</v>
      </c>
      <c r="BI350" s="212">
        <f t="shared" si="347"/>
        <v>0</v>
      </c>
      <c r="BJ350" s="212">
        <f t="shared" si="347"/>
        <v>0</v>
      </c>
      <c r="BK350" s="212">
        <f t="shared" si="347"/>
        <v>0</v>
      </c>
      <c r="BL350" s="212">
        <f t="shared" si="347"/>
        <v>0</v>
      </c>
      <c r="BM350" s="212">
        <f t="shared" si="347"/>
        <v>0</v>
      </c>
      <c r="BN350" s="212">
        <f t="shared" si="347"/>
        <v>0</v>
      </c>
      <c r="BO350" s="212">
        <f t="shared" ref="BO350:BT350" si="348">BO95</f>
        <v>0</v>
      </c>
      <c r="BP350" s="212">
        <f t="shared" si="348"/>
        <v>0</v>
      </c>
      <c r="BQ350" s="212">
        <f t="shared" si="348"/>
        <v>0</v>
      </c>
      <c r="BR350" s="212">
        <f t="shared" si="348"/>
        <v>0</v>
      </c>
      <c r="BS350" s="212">
        <f t="shared" si="348"/>
        <v>0</v>
      </c>
      <c r="BT350" s="212">
        <f t="shared" si="348"/>
        <v>0</v>
      </c>
    </row>
    <row r="351" spans="1:72">
      <c r="G351" s="284">
        <f t="shared" si="333"/>
        <v>2.0010000000000003</v>
      </c>
      <c r="I351" s="202" t="s">
        <v>74</v>
      </c>
      <c r="J351" s="212">
        <f t="shared" ref="J351:AO351" si="349">J106</f>
        <v>0</v>
      </c>
      <c r="K351" s="212">
        <f t="shared" si="349"/>
        <v>0</v>
      </c>
      <c r="L351" s="212">
        <f t="shared" si="349"/>
        <v>0</v>
      </c>
      <c r="M351" s="212">
        <f t="shared" si="349"/>
        <v>0</v>
      </c>
      <c r="N351" s="212">
        <f t="shared" si="349"/>
        <v>0</v>
      </c>
      <c r="O351" s="212">
        <f t="shared" si="349"/>
        <v>0</v>
      </c>
      <c r="P351" s="212">
        <f t="shared" si="349"/>
        <v>0</v>
      </c>
      <c r="Q351" s="212">
        <f t="shared" si="349"/>
        <v>0</v>
      </c>
      <c r="R351" s="212">
        <f t="shared" si="349"/>
        <v>0</v>
      </c>
      <c r="S351" s="212">
        <f t="shared" si="349"/>
        <v>0</v>
      </c>
      <c r="T351" s="212">
        <f t="shared" si="349"/>
        <v>0</v>
      </c>
      <c r="U351" s="212">
        <f t="shared" si="349"/>
        <v>0</v>
      </c>
      <c r="V351" s="212">
        <f t="shared" si="349"/>
        <v>0</v>
      </c>
      <c r="W351" s="212">
        <f t="shared" si="349"/>
        <v>0</v>
      </c>
      <c r="X351" s="212">
        <f t="shared" si="349"/>
        <v>0</v>
      </c>
      <c r="Y351" s="212">
        <f t="shared" si="349"/>
        <v>0</v>
      </c>
      <c r="Z351" s="212">
        <f t="shared" si="349"/>
        <v>0</v>
      </c>
      <c r="AA351" s="212">
        <f t="shared" si="349"/>
        <v>0</v>
      </c>
      <c r="AB351" s="212">
        <f t="shared" si="349"/>
        <v>0</v>
      </c>
      <c r="AC351" s="212">
        <f t="shared" si="349"/>
        <v>0</v>
      </c>
      <c r="AD351" s="212">
        <f t="shared" si="349"/>
        <v>0.27200000000000002</v>
      </c>
      <c r="AE351" s="212">
        <f t="shared" si="349"/>
        <v>0.215</v>
      </c>
      <c r="AF351" s="212">
        <f t="shared" si="349"/>
        <v>0.68500000000000005</v>
      </c>
      <c r="AG351" s="212">
        <f t="shared" si="349"/>
        <v>0.82899999999999996</v>
      </c>
      <c r="AH351" s="212">
        <f t="shared" si="349"/>
        <v>2.0010000000000003</v>
      </c>
      <c r="AI351" s="212">
        <f t="shared" si="349"/>
        <v>0</v>
      </c>
      <c r="AJ351" s="212">
        <f t="shared" si="349"/>
        <v>0</v>
      </c>
      <c r="AK351" s="212">
        <f t="shared" si="349"/>
        <v>0</v>
      </c>
      <c r="AL351" s="212">
        <f t="shared" si="349"/>
        <v>0</v>
      </c>
      <c r="AM351" s="212">
        <f t="shared" si="349"/>
        <v>0</v>
      </c>
      <c r="AN351" s="212">
        <f t="shared" si="349"/>
        <v>0</v>
      </c>
      <c r="AO351" s="212">
        <f t="shared" si="349"/>
        <v>0</v>
      </c>
      <c r="AP351" s="212">
        <f t="shared" ref="AP351:BN351" si="350">AP106</f>
        <v>0</v>
      </c>
      <c r="AQ351" s="212">
        <f t="shared" si="350"/>
        <v>0</v>
      </c>
      <c r="AR351" s="212">
        <f t="shared" si="350"/>
        <v>0</v>
      </c>
      <c r="AS351" s="212">
        <f t="shared" si="350"/>
        <v>0</v>
      </c>
      <c r="AT351" s="212">
        <f t="shared" si="350"/>
        <v>0</v>
      </c>
      <c r="AU351" s="212">
        <f t="shared" si="350"/>
        <v>0</v>
      </c>
      <c r="AV351" s="212">
        <f t="shared" si="350"/>
        <v>0</v>
      </c>
      <c r="AW351" s="212">
        <f t="shared" si="350"/>
        <v>0</v>
      </c>
      <c r="AX351" s="212">
        <f t="shared" si="350"/>
        <v>0</v>
      </c>
      <c r="AY351" s="212">
        <f t="shared" si="350"/>
        <v>0</v>
      </c>
      <c r="AZ351" s="212">
        <f t="shared" si="350"/>
        <v>0</v>
      </c>
      <c r="BA351" s="212">
        <f t="shared" si="350"/>
        <v>0</v>
      </c>
      <c r="BB351" s="212">
        <f t="shared" si="350"/>
        <v>0</v>
      </c>
      <c r="BC351" s="212">
        <f t="shared" si="350"/>
        <v>0</v>
      </c>
      <c r="BD351" s="212">
        <f t="shared" si="350"/>
        <v>0</v>
      </c>
      <c r="BE351" s="212">
        <f t="shared" si="350"/>
        <v>0</v>
      </c>
      <c r="BF351" s="212">
        <f t="shared" si="350"/>
        <v>0</v>
      </c>
      <c r="BG351" s="212">
        <f t="shared" si="350"/>
        <v>0</v>
      </c>
      <c r="BH351" s="212">
        <f t="shared" si="350"/>
        <v>0</v>
      </c>
      <c r="BI351" s="212">
        <f t="shared" si="350"/>
        <v>0</v>
      </c>
      <c r="BJ351" s="212">
        <f t="shared" si="350"/>
        <v>0</v>
      </c>
      <c r="BK351" s="212">
        <f t="shared" si="350"/>
        <v>0</v>
      </c>
      <c r="BL351" s="212">
        <f t="shared" si="350"/>
        <v>0</v>
      </c>
      <c r="BM351" s="212">
        <f t="shared" si="350"/>
        <v>0</v>
      </c>
      <c r="BN351" s="212">
        <f t="shared" si="350"/>
        <v>0</v>
      </c>
      <c r="BO351" s="212">
        <f t="shared" ref="BO351:BT351" si="351">BO106</f>
        <v>0</v>
      </c>
      <c r="BP351" s="212">
        <f t="shared" si="351"/>
        <v>0</v>
      </c>
      <c r="BQ351" s="212">
        <f t="shared" si="351"/>
        <v>0</v>
      </c>
      <c r="BR351" s="212">
        <f t="shared" si="351"/>
        <v>0</v>
      </c>
      <c r="BS351" s="212">
        <f t="shared" si="351"/>
        <v>0</v>
      </c>
      <c r="BT351" s="212">
        <f t="shared" si="351"/>
        <v>0</v>
      </c>
    </row>
    <row r="352" spans="1:72">
      <c r="G352" s="284">
        <f t="shared" si="333"/>
        <v>-0.60299999999999998</v>
      </c>
      <c r="I352" s="202" t="s">
        <v>77</v>
      </c>
      <c r="J352" s="212">
        <f t="shared" ref="J352:AO352" si="352">J118</f>
        <v>0</v>
      </c>
      <c r="K352" s="212">
        <f t="shared" si="352"/>
        <v>0</v>
      </c>
      <c r="L352" s="212">
        <f t="shared" si="352"/>
        <v>0</v>
      </c>
      <c r="M352" s="212">
        <f t="shared" si="352"/>
        <v>0</v>
      </c>
      <c r="N352" s="212">
        <f t="shared" si="352"/>
        <v>0</v>
      </c>
      <c r="O352" s="212">
        <f t="shared" si="352"/>
        <v>0</v>
      </c>
      <c r="P352" s="212">
        <f t="shared" si="352"/>
        <v>0</v>
      </c>
      <c r="Q352" s="212">
        <f t="shared" si="352"/>
        <v>0</v>
      </c>
      <c r="R352" s="212">
        <f t="shared" si="352"/>
        <v>0</v>
      </c>
      <c r="S352" s="212">
        <f t="shared" si="352"/>
        <v>0</v>
      </c>
      <c r="T352" s="212">
        <f t="shared" si="352"/>
        <v>0</v>
      </c>
      <c r="U352" s="212">
        <f t="shared" si="352"/>
        <v>0</v>
      </c>
      <c r="V352" s="212">
        <f t="shared" si="352"/>
        <v>0</v>
      </c>
      <c r="W352" s="212">
        <f t="shared" si="352"/>
        <v>0</v>
      </c>
      <c r="X352" s="212">
        <f t="shared" si="352"/>
        <v>0</v>
      </c>
      <c r="Y352" s="212">
        <f t="shared" si="352"/>
        <v>0</v>
      </c>
      <c r="Z352" s="212">
        <f t="shared" si="352"/>
        <v>0</v>
      </c>
      <c r="AA352" s="212">
        <f t="shared" si="352"/>
        <v>0</v>
      </c>
      <c r="AB352" s="212">
        <f t="shared" si="352"/>
        <v>0</v>
      </c>
      <c r="AC352" s="212">
        <f t="shared" si="352"/>
        <v>0</v>
      </c>
      <c r="AD352" s="212">
        <f t="shared" si="352"/>
        <v>0</v>
      </c>
      <c r="AE352" s="212">
        <f t="shared" si="352"/>
        <v>0</v>
      </c>
      <c r="AF352" s="212">
        <f t="shared" si="352"/>
        <v>0</v>
      </c>
      <c r="AG352" s="212">
        <f t="shared" si="352"/>
        <v>0</v>
      </c>
      <c r="AH352" s="212">
        <f t="shared" si="352"/>
        <v>0</v>
      </c>
      <c r="AI352" s="212">
        <f t="shared" si="352"/>
        <v>0</v>
      </c>
      <c r="AJ352" s="212">
        <f t="shared" si="352"/>
        <v>0</v>
      </c>
      <c r="AK352" s="212">
        <f t="shared" si="352"/>
        <v>0</v>
      </c>
      <c r="AL352" s="212">
        <f t="shared" si="352"/>
        <v>0</v>
      </c>
      <c r="AM352" s="212">
        <f t="shared" si="352"/>
        <v>0</v>
      </c>
      <c r="AN352" s="212">
        <f t="shared" si="352"/>
        <v>0</v>
      </c>
      <c r="AO352" s="212">
        <f t="shared" si="352"/>
        <v>0</v>
      </c>
      <c r="AP352" s="212">
        <f t="shared" ref="AP352:BN352" si="353">AP118</f>
        <v>0</v>
      </c>
      <c r="AQ352" s="212">
        <f t="shared" si="353"/>
        <v>0</v>
      </c>
      <c r="AR352" s="212">
        <f t="shared" si="353"/>
        <v>0</v>
      </c>
      <c r="AS352" s="212">
        <f t="shared" si="353"/>
        <v>0</v>
      </c>
      <c r="AT352" s="212">
        <f t="shared" si="353"/>
        <v>0</v>
      </c>
      <c r="AU352" s="212">
        <f t="shared" si="353"/>
        <v>0</v>
      </c>
      <c r="AV352" s="212">
        <f t="shared" si="353"/>
        <v>3.7999999999999999E-2</v>
      </c>
      <c r="AW352" s="212">
        <f t="shared" si="353"/>
        <v>2.4E-2</v>
      </c>
      <c r="AX352" s="212">
        <f t="shared" si="353"/>
        <v>0</v>
      </c>
      <c r="AY352" s="212">
        <f t="shared" si="353"/>
        <v>0.27800000000000002</v>
      </c>
      <c r="AZ352" s="212">
        <f t="shared" si="353"/>
        <v>0.35499999999999998</v>
      </c>
      <c r="BA352" s="212">
        <f t="shared" si="353"/>
        <v>0.69500000000000006</v>
      </c>
      <c r="BB352" s="212">
        <f t="shared" si="353"/>
        <v>0</v>
      </c>
      <c r="BC352" s="212">
        <f t="shared" si="353"/>
        <v>0</v>
      </c>
      <c r="BD352" s="212">
        <f t="shared" si="353"/>
        <v>0</v>
      </c>
      <c r="BE352" s="212">
        <f t="shared" si="353"/>
        <v>0</v>
      </c>
      <c r="BF352" s="212">
        <f t="shared" si="353"/>
        <v>0</v>
      </c>
      <c r="BG352" s="212">
        <f t="shared" si="353"/>
        <v>0</v>
      </c>
      <c r="BH352" s="212">
        <f t="shared" si="353"/>
        <v>0</v>
      </c>
      <c r="BI352" s="212">
        <f t="shared" si="353"/>
        <v>-7.0999999999999994E-2</v>
      </c>
      <c r="BJ352" s="212">
        <f t="shared" si="353"/>
        <v>-0.52</v>
      </c>
      <c r="BK352" s="212">
        <f t="shared" si="353"/>
        <v>0</v>
      </c>
      <c r="BL352" s="212">
        <f t="shared" si="353"/>
        <v>-4.3999999999999997E-2</v>
      </c>
      <c r="BM352" s="212">
        <f t="shared" si="353"/>
        <v>-0.66300000000000003</v>
      </c>
      <c r="BN352" s="212">
        <f t="shared" si="353"/>
        <v>-1.298</v>
      </c>
      <c r="BO352" s="212">
        <f t="shared" ref="BO352:BT352" si="354">BO118</f>
        <v>0</v>
      </c>
      <c r="BP352" s="212">
        <f t="shared" si="354"/>
        <v>0</v>
      </c>
      <c r="BQ352" s="212">
        <f t="shared" si="354"/>
        <v>0</v>
      </c>
      <c r="BR352" s="212">
        <f t="shared" si="354"/>
        <v>0</v>
      </c>
      <c r="BS352" s="212">
        <f t="shared" si="354"/>
        <v>0</v>
      </c>
      <c r="BT352" s="212">
        <f t="shared" si="354"/>
        <v>0</v>
      </c>
    </row>
    <row r="353" spans="7:72">
      <c r="G353" s="284">
        <f t="shared" si="333"/>
        <v>2.6130000000000009</v>
      </c>
      <c r="I353" s="202" t="s">
        <v>80</v>
      </c>
      <c r="J353" s="212">
        <f t="shared" ref="J353:AO353" si="355">J142</f>
        <v>0</v>
      </c>
      <c r="K353" s="212">
        <f t="shared" si="355"/>
        <v>0</v>
      </c>
      <c r="L353" s="212">
        <f t="shared" si="355"/>
        <v>0</v>
      </c>
      <c r="M353" s="212">
        <f t="shared" si="355"/>
        <v>0</v>
      </c>
      <c r="N353" s="212">
        <f t="shared" si="355"/>
        <v>0</v>
      </c>
      <c r="O353" s="212">
        <f t="shared" si="355"/>
        <v>0</v>
      </c>
      <c r="P353" s="212">
        <f t="shared" si="355"/>
        <v>0</v>
      </c>
      <c r="Q353" s="212">
        <f t="shared" si="355"/>
        <v>0</v>
      </c>
      <c r="R353" s="212">
        <f t="shared" si="355"/>
        <v>0</v>
      </c>
      <c r="S353" s="212">
        <f t="shared" si="355"/>
        <v>0</v>
      </c>
      <c r="T353" s="212">
        <f t="shared" si="355"/>
        <v>0</v>
      </c>
      <c r="U353" s="212">
        <f t="shared" si="355"/>
        <v>0</v>
      </c>
      <c r="V353" s="212">
        <f t="shared" si="355"/>
        <v>0.36799999999999999</v>
      </c>
      <c r="W353" s="212">
        <f t="shared" si="355"/>
        <v>5.3999999999999999E-2</v>
      </c>
      <c r="X353" s="212">
        <f t="shared" si="355"/>
        <v>0.42199999999999999</v>
      </c>
      <c r="Y353" s="212">
        <f t="shared" si="355"/>
        <v>0</v>
      </c>
      <c r="Z353" s="212">
        <f t="shared" si="355"/>
        <v>0</v>
      </c>
      <c r="AA353" s="212">
        <f t="shared" si="355"/>
        <v>0</v>
      </c>
      <c r="AB353" s="212">
        <f t="shared" si="355"/>
        <v>0</v>
      </c>
      <c r="AC353" s="212">
        <f t="shared" si="355"/>
        <v>0</v>
      </c>
      <c r="AD353" s="212">
        <f t="shared" si="355"/>
        <v>0</v>
      </c>
      <c r="AE353" s="212">
        <f t="shared" si="355"/>
        <v>0</v>
      </c>
      <c r="AF353" s="212">
        <f t="shared" si="355"/>
        <v>0</v>
      </c>
      <c r="AG353" s="212">
        <f t="shared" si="355"/>
        <v>0</v>
      </c>
      <c r="AH353" s="212">
        <f t="shared" si="355"/>
        <v>0</v>
      </c>
      <c r="AI353" s="212">
        <f t="shared" si="355"/>
        <v>0</v>
      </c>
      <c r="AJ353" s="212">
        <f t="shared" si="355"/>
        <v>0</v>
      </c>
      <c r="AK353" s="212">
        <f t="shared" si="355"/>
        <v>0</v>
      </c>
      <c r="AL353" s="212">
        <f t="shared" si="355"/>
        <v>0</v>
      </c>
      <c r="AM353" s="212">
        <f t="shared" si="355"/>
        <v>0</v>
      </c>
      <c r="AN353" s="212">
        <f t="shared" si="355"/>
        <v>0</v>
      </c>
      <c r="AO353" s="212">
        <f t="shared" si="355"/>
        <v>2.9620000000000002</v>
      </c>
      <c r="AP353" s="212">
        <f t="shared" ref="AP353:BN353" si="356">AP142</f>
        <v>0</v>
      </c>
      <c r="AQ353" s="212">
        <f t="shared" si="356"/>
        <v>0</v>
      </c>
      <c r="AR353" s="212">
        <f t="shared" si="356"/>
        <v>0</v>
      </c>
      <c r="AS353" s="212">
        <f t="shared" si="356"/>
        <v>0</v>
      </c>
      <c r="AT353" s="212">
        <f t="shared" si="356"/>
        <v>2.9620000000000002</v>
      </c>
      <c r="AU353" s="212">
        <f t="shared" si="356"/>
        <v>0</v>
      </c>
      <c r="AV353" s="212">
        <f t="shared" si="356"/>
        <v>0</v>
      </c>
      <c r="AW353" s="212">
        <f t="shared" si="356"/>
        <v>0</v>
      </c>
      <c r="AX353" s="212">
        <f t="shared" si="356"/>
        <v>0</v>
      </c>
      <c r="AY353" s="212">
        <f t="shared" si="356"/>
        <v>0</v>
      </c>
      <c r="AZ353" s="212">
        <f t="shared" si="356"/>
        <v>0</v>
      </c>
      <c r="BA353" s="212">
        <f t="shared" si="356"/>
        <v>0</v>
      </c>
      <c r="BB353" s="212">
        <f t="shared" si="356"/>
        <v>0</v>
      </c>
      <c r="BC353" s="212">
        <f t="shared" si="356"/>
        <v>5.3999999999999999E-2</v>
      </c>
      <c r="BD353" s="212">
        <f t="shared" si="356"/>
        <v>2E-3</v>
      </c>
      <c r="BE353" s="212">
        <f t="shared" si="356"/>
        <v>2E-3</v>
      </c>
      <c r="BF353" s="212">
        <f t="shared" si="356"/>
        <v>0.85</v>
      </c>
      <c r="BG353" s="212">
        <f t="shared" si="356"/>
        <v>0.61699999999999999</v>
      </c>
      <c r="BH353" s="212">
        <f t="shared" si="356"/>
        <v>1.5249999999999999</v>
      </c>
      <c r="BI353" s="212">
        <f t="shared" si="356"/>
        <v>-2.3E-2</v>
      </c>
      <c r="BJ353" s="212">
        <f t="shared" si="356"/>
        <v>0</v>
      </c>
      <c r="BK353" s="212">
        <f t="shared" si="356"/>
        <v>3.4000000000000002E-2</v>
      </c>
      <c r="BL353" s="212">
        <f t="shared" si="356"/>
        <v>-1.4239999999999999</v>
      </c>
      <c r="BM353" s="212">
        <f t="shared" si="356"/>
        <v>-0.88300000000000001</v>
      </c>
      <c r="BN353" s="212">
        <f t="shared" si="356"/>
        <v>-2.2959999999999998</v>
      </c>
      <c r="BO353" s="212">
        <f t="shared" ref="BO353:BT353" si="357">BO142</f>
        <v>0</v>
      </c>
      <c r="BP353" s="212">
        <f t="shared" si="357"/>
        <v>0</v>
      </c>
      <c r="BQ353" s="212">
        <f t="shared" si="357"/>
        <v>0</v>
      </c>
      <c r="BR353" s="212">
        <f t="shared" si="357"/>
        <v>0</v>
      </c>
      <c r="BS353" s="212">
        <f t="shared" si="357"/>
        <v>0</v>
      </c>
      <c r="BT353" s="212">
        <f t="shared" si="357"/>
        <v>0</v>
      </c>
    </row>
    <row r="354" spans="7:72">
      <c r="G354" s="284">
        <f t="shared" si="333"/>
        <v>14.227</v>
      </c>
      <c r="I354" s="202" t="s">
        <v>95</v>
      </c>
      <c r="J354" s="212">
        <f t="shared" ref="J354:AO354" si="358">J156</f>
        <v>0</v>
      </c>
      <c r="K354" s="212">
        <f t="shared" si="358"/>
        <v>0</v>
      </c>
      <c r="L354" s="212">
        <f t="shared" si="358"/>
        <v>0</v>
      </c>
      <c r="M354" s="212">
        <f t="shared" si="358"/>
        <v>0</v>
      </c>
      <c r="N354" s="212">
        <f t="shared" si="358"/>
        <v>0</v>
      </c>
      <c r="O354" s="212">
        <f t="shared" si="358"/>
        <v>0</v>
      </c>
      <c r="P354" s="212">
        <f t="shared" si="358"/>
        <v>0</v>
      </c>
      <c r="Q354" s="212">
        <f t="shared" si="358"/>
        <v>0</v>
      </c>
      <c r="R354" s="212">
        <f t="shared" si="358"/>
        <v>0</v>
      </c>
      <c r="S354" s="212">
        <f t="shared" si="358"/>
        <v>0</v>
      </c>
      <c r="T354" s="212">
        <f t="shared" si="358"/>
        <v>0</v>
      </c>
      <c r="U354" s="212">
        <f t="shared" si="358"/>
        <v>0</v>
      </c>
      <c r="V354" s="212">
        <f t="shared" si="358"/>
        <v>0</v>
      </c>
      <c r="W354" s="212">
        <f t="shared" si="358"/>
        <v>0</v>
      </c>
      <c r="X354" s="212">
        <f t="shared" si="358"/>
        <v>0</v>
      </c>
      <c r="Y354" s="212">
        <f t="shared" si="358"/>
        <v>0</v>
      </c>
      <c r="Z354" s="212">
        <f t="shared" si="358"/>
        <v>0</v>
      </c>
      <c r="AA354" s="212">
        <f t="shared" si="358"/>
        <v>0</v>
      </c>
      <c r="AB354" s="212">
        <f t="shared" si="358"/>
        <v>0</v>
      </c>
      <c r="AC354" s="212">
        <f t="shared" si="358"/>
        <v>0</v>
      </c>
      <c r="AD354" s="212">
        <f t="shared" si="358"/>
        <v>0</v>
      </c>
      <c r="AE354" s="212">
        <f t="shared" si="358"/>
        <v>0</v>
      </c>
      <c r="AF354" s="212">
        <f t="shared" si="358"/>
        <v>0</v>
      </c>
      <c r="AG354" s="212">
        <f t="shared" si="358"/>
        <v>0</v>
      </c>
      <c r="AH354" s="212">
        <f t="shared" si="358"/>
        <v>0</v>
      </c>
      <c r="AI354" s="212">
        <f t="shared" si="358"/>
        <v>0</v>
      </c>
      <c r="AJ354" s="212">
        <f t="shared" si="358"/>
        <v>0</v>
      </c>
      <c r="AK354" s="212">
        <f t="shared" si="358"/>
        <v>0</v>
      </c>
      <c r="AL354" s="212">
        <f t="shared" si="358"/>
        <v>0</v>
      </c>
      <c r="AM354" s="212">
        <f t="shared" si="358"/>
        <v>0</v>
      </c>
      <c r="AN354" s="212">
        <f t="shared" si="358"/>
        <v>7.2999999999999995E-2</v>
      </c>
      <c r="AO354" s="212">
        <f t="shared" si="358"/>
        <v>0.255</v>
      </c>
      <c r="AP354" s="212">
        <f t="shared" ref="AP354:BN354" si="359">AP156</f>
        <v>4.2999999999999997E-2</v>
      </c>
      <c r="AQ354" s="212">
        <f t="shared" si="359"/>
        <v>0</v>
      </c>
      <c r="AR354" s="212">
        <f t="shared" si="359"/>
        <v>0.38500000000000001</v>
      </c>
      <c r="AS354" s="212">
        <f t="shared" si="359"/>
        <v>1.635</v>
      </c>
      <c r="AT354" s="212">
        <f t="shared" si="359"/>
        <v>2.391</v>
      </c>
      <c r="AU354" s="212">
        <f t="shared" si="359"/>
        <v>8.9999999999999993E-3</v>
      </c>
      <c r="AV354" s="212">
        <f t="shared" si="359"/>
        <v>3.2000000000000001E-2</v>
      </c>
      <c r="AW354" s="212">
        <f t="shared" si="359"/>
        <v>5.0000000000000001E-3</v>
      </c>
      <c r="AX354" s="212">
        <f t="shared" si="359"/>
        <v>0</v>
      </c>
      <c r="AY354" s="212">
        <f t="shared" si="359"/>
        <v>4.7E-2</v>
      </c>
      <c r="AZ354" s="212">
        <f t="shared" si="359"/>
        <v>0.192</v>
      </c>
      <c r="BA354" s="212">
        <f t="shared" si="359"/>
        <v>0.28500000000000003</v>
      </c>
      <c r="BB354" s="212">
        <f t="shared" si="359"/>
        <v>3.6999999999999998E-2</v>
      </c>
      <c r="BC354" s="212">
        <f t="shared" si="359"/>
        <v>0.997</v>
      </c>
      <c r="BD354" s="212">
        <f t="shared" si="359"/>
        <v>0.13100000000000001</v>
      </c>
      <c r="BE354" s="212">
        <f t="shared" si="359"/>
        <v>0</v>
      </c>
      <c r="BF354" s="212">
        <f t="shared" si="359"/>
        <v>2.8639999999999999</v>
      </c>
      <c r="BG354" s="212">
        <f t="shared" si="359"/>
        <v>7.5220000000000002</v>
      </c>
      <c r="BH354" s="212">
        <f t="shared" si="359"/>
        <v>11.551</v>
      </c>
      <c r="BI354" s="212">
        <f t="shared" si="359"/>
        <v>0</v>
      </c>
      <c r="BJ354" s="212">
        <f t="shared" si="359"/>
        <v>0</v>
      </c>
      <c r="BK354" s="212">
        <f t="shared" si="359"/>
        <v>0</v>
      </c>
      <c r="BL354" s="212">
        <f t="shared" si="359"/>
        <v>0</v>
      </c>
      <c r="BM354" s="212">
        <f t="shared" si="359"/>
        <v>0</v>
      </c>
      <c r="BN354" s="212">
        <f t="shared" si="359"/>
        <v>0</v>
      </c>
      <c r="BO354" s="212">
        <f t="shared" ref="BO354:BT354" si="360">BO156</f>
        <v>0</v>
      </c>
      <c r="BP354" s="212">
        <f t="shared" si="360"/>
        <v>0</v>
      </c>
      <c r="BQ354" s="212">
        <f t="shared" si="360"/>
        <v>0</v>
      </c>
      <c r="BR354" s="212">
        <f t="shared" si="360"/>
        <v>0</v>
      </c>
      <c r="BS354" s="212">
        <f t="shared" si="360"/>
        <v>0</v>
      </c>
      <c r="BT354" s="212">
        <f t="shared" si="360"/>
        <v>0</v>
      </c>
    </row>
    <row r="355" spans="7:72">
      <c r="G355" s="284">
        <f t="shared" si="333"/>
        <v>88.906498921333409</v>
      </c>
      <c r="I355" s="202" t="s">
        <v>98</v>
      </c>
      <c r="J355" s="212">
        <f t="shared" ref="J355:AO355" si="361">J180</f>
        <v>0</v>
      </c>
      <c r="K355" s="212">
        <f t="shared" si="361"/>
        <v>0</v>
      </c>
      <c r="L355" s="212">
        <f t="shared" si="361"/>
        <v>0</v>
      </c>
      <c r="M355" s="212">
        <f t="shared" si="361"/>
        <v>0</v>
      </c>
      <c r="N355" s="212">
        <f t="shared" si="361"/>
        <v>0</v>
      </c>
      <c r="O355" s="212">
        <f t="shared" si="361"/>
        <v>0</v>
      </c>
      <c r="P355" s="212">
        <f t="shared" si="361"/>
        <v>0</v>
      </c>
      <c r="Q355" s="212">
        <f t="shared" si="361"/>
        <v>0</v>
      </c>
      <c r="R355" s="212">
        <f t="shared" si="361"/>
        <v>0</v>
      </c>
      <c r="S355" s="212">
        <f t="shared" si="361"/>
        <v>0</v>
      </c>
      <c r="T355" s="212">
        <f t="shared" si="361"/>
        <v>0</v>
      </c>
      <c r="U355" s="212">
        <f t="shared" si="361"/>
        <v>0</v>
      </c>
      <c r="V355" s="212">
        <f t="shared" si="361"/>
        <v>0</v>
      </c>
      <c r="W355" s="212">
        <f t="shared" si="361"/>
        <v>0</v>
      </c>
      <c r="X355" s="212">
        <f t="shared" si="361"/>
        <v>0</v>
      </c>
      <c r="Y355" s="212">
        <f t="shared" si="361"/>
        <v>0</v>
      </c>
      <c r="Z355" s="212">
        <f t="shared" si="361"/>
        <v>0</v>
      </c>
      <c r="AA355" s="212">
        <f t="shared" si="361"/>
        <v>0</v>
      </c>
      <c r="AB355" s="212">
        <f t="shared" si="361"/>
        <v>0</v>
      </c>
      <c r="AC355" s="212">
        <f t="shared" si="361"/>
        <v>0</v>
      </c>
      <c r="AD355" s="212">
        <f t="shared" si="361"/>
        <v>0</v>
      </c>
      <c r="AE355" s="212">
        <f t="shared" si="361"/>
        <v>0</v>
      </c>
      <c r="AF355" s="212">
        <f t="shared" si="361"/>
        <v>3.2722856432989249</v>
      </c>
      <c r="AG355" s="212">
        <f t="shared" si="361"/>
        <v>-0.6783413717306862</v>
      </c>
      <c r="AH355" s="212">
        <f t="shared" si="361"/>
        <v>2.5939442715682386</v>
      </c>
      <c r="AI355" s="212">
        <f t="shared" si="361"/>
        <v>2.4538343400000007</v>
      </c>
      <c r="AJ355" s="212">
        <f t="shared" si="361"/>
        <v>0.76183721891261968</v>
      </c>
      <c r="AK355" s="212">
        <f t="shared" si="361"/>
        <v>-0.30506602944419953</v>
      </c>
      <c r="AL355" s="212">
        <f t="shared" si="361"/>
        <v>0.46162973029674625</v>
      </c>
      <c r="AM355" s="212">
        <f t="shared" si="361"/>
        <v>3.372235259765167</v>
      </c>
      <c r="AN355" s="212">
        <f t="shared" si="361"/>
        <v>0</v>
      </c>
      <c r="AO355" s="212">
        <f t="shared" si="361"/>
        <v>1.35</v>
      </c>
      <c r="AP355" s="212">
        <f t="shared" ref="AP355:BN355" si="362">AP180</f>
        <v>0</v>
      </c>
      <c r="AQ355" s="212">
        <f t="shared" si="362"/>
        <v>0</v>
      </c>
      <c r="AR355" s="212">
        <f t="shared" si="362"/>
        <v>-5.3333509999999924E-2</v>
      </c>
      <c r="AS355" s="212">
        <f t="shared" si="362"/>
        <v>0.45782332000000003</v>
      </c>
      <c r="AT355" s="212">
        <f t="shared" si="362"/>
        <v>1.7544898100000004</v>
      </c>
      <c r="AU355" s="212">
        <f t="shared" si="362"/>
        <v>0</v>
      </c>
      <c r="AV355" s="212">
        <f t="shared" si="362"/>
        <v>13.455433236526078</v>
      </c>
      <c r="AW355" s="212">
        <f t="shared" si="362"/>
        <v>0.71785150990832303</v>
      </c>
      <c r="AX355" s="212">
        <f t="shared" si="362"/>
        <v>1.6796451790527449E-2</v>
      </c>
      <c r="AY355" s="212">
        <f t="shared" si="362"/>
        <v>27.476396308002695</v>
      </c>
      <c r="AZ355" s="212">
        <f t="shared" si="362"/>
        <v>26.533603033772366</v>
      </c>
      <c r="BA355" s="212">
        <f t="shared" si="362"/>
        <v>68.200080540000002</v>
      </c>
      <c r="BB355" s="212">
        <f t="shared" si="362"/>
        <v>0</v>
      </c>
      <c r="BC355" s="212">
        <f t="shared" si="362"/>
        <v>1.7537460000000001E-2</v>
      </c>
      <c r="BD355" s="212">
        <f t="shared" si="362"/>
        <v>0</v>
      </c>
      <c r="BE355" s="212">
        <f t="shared" si="362"/>
        <v>0</v>
      </c>
      <c r="BF355" s="212">
        <f t="shared" si="362"/>
        <v>8.0779366800000041</v>
      </c>
      <c r="BG355" s="212">
        <f t="shared" si="362"/>
        <v>4.8902749000000005</v>
      </c>
      <c r="BH355" s="212">
        <f t="shared" si="362"/>
        <v>12.985749040000005</v>
      </c>
      <c r="BI355" s="212">
        <f t="shared" si="362"/>
        <v>0</v>
      </c>
      <c r="BJ355" s="212">
        <f t="shared" si="362"/>
        <v>0</v>
      </c>
      <c r="BK355" s="212">
        <f t="shared" si="362"/>
        <v>0</v>
      </c>
      <c r="BL355" s="212">
        <f t="shared" si="362"/>
        <v>0</v>
      </c>
      <c r="BM355" s="212">
        <f t="shared" si="362"/>
        <v>0</v>
      </c>
      <c r="BN355" s="212">
        <f t="shared" si="362"/>
        <v>0</v>
      </c>
      <c r="BO355" s="212">
        <f t="shared" ref="BO355:BT355" si="363">BO180</f>
        <v>0</v>
      </c>
      <c r="BP355" s="212">
        <f t="shared" si="363"/>
        <v>0</v>
      </c>
      <c r="BQ355" s="212">
        <f t="shared" si="363"/>
        <v>0</v>
      </c>
      <c r="BR355" s="212">
        <f t="shared" si="363"/>
        <v>0</v>
      </c>
      <c r="BS355" s="212">
        <f t="shared" si="363"/>
        <v>0</v>
      </c>
      <c r="BT355" s="212">
        <f t="shared" si="363"/>
        <v>0</v>
      </c>
    </row>
    <row r="356" spans="7:72">
      <c r="G356" s="284">
        <f t="shared" si="333"/>
        <v>0</v>
      </c>
      <c r="I356" s="202" t="s">
        <v>114</v>
      </c>
      <c r="J356" s="212">
        <f t="shared" ref="J356:AO356" si="364">J196</f>
        <v>0</v>
      </c>
      <c r="K356" s="212">
        <f t="shared" si="364"/>
        <v>0</v>
      </c>
      <c r="L356" s="212">
        <f t="shared" si="364"/>
        <v>0</v>
      </c>
      <c r="M356" s="212">
        <f t="shared" si="364"/>
        <v>0</v>
      </c>
      <c r="N356" s="212">
        <f t="shared" si="364"/>
        <v>0</v>
      </c>
      <c r="O356" s="212">
        <f t="shared" si="364"/>
        <v>0</v>
      </c>
      <c r="P356" s="212">
        <f t="shared" si="364"/>
        <v>0</v>
      </c>
      <c r="Q356" s="212">
        <f t="shared" si="364"/>
        <v>0</v>
      </c>
      <c r="R356" s="212">
        <f t="shared" si="364"/>
        <v>0</v>
      </c>
      <c r="S356" s="212">
        <f t="shared" si="364"/>
        <v>0</v>
      </c>
      <c r="T356" s="212">
        <f t="shared" si="364"/>
        <v>0</v>
      </c>
      <c r="U356" s="212">
        <f t="shared" si="364"/>
        <v>0</v>
      </c>
      <c r="V356" s="212">
        <f t="shared" si="364"/>
        <v>0</v>
      </c>
      <c r="W356" s="212">
        <f t="shared" si="364"/>
        <v>0</v>
      </c>
      <c r="X356" s="212">
        <f t="shared" si="364"/>
        <v>0</v>
      </c>
      <c r="Y356" s="212">
        <f t="shared" si="364"/>
        <v>0</v>
      </c>
      <c r="Z356" s="212">
        <f t="shared" si="364"/>
        <v>0</v>
      </c>
      <c r="AA356" s="212">
        <f t="shared" si="364"/>
        <v>0</v>
      </c>
      <c r="AB356" s="212">
        <f t="shared" si="364"/>
        <v>0</v>
      </c>
      <c r="AC356" s="212">
        <f t="shared" si="364"/>
        <v>0</v>
      </c>
      <c r="AD356" s="212">
        <f t="shared" si="364"/>
        <v>0</v>
      </c>
      <c r="AE356" s="212">
        <f t="shared" si="364"/>
        <v>0</v>
      </c>
      <c r="AF356" s="212">
        <f t="shared" si="364"/>
        <v>0</v>
      </c>
      <c r="AG356" s="212">
        <f t="shared" si="364"/>
        <v>0</v>
      </c>
      <c r="AH356" s="212">
        <f t="shared" si="364"/>
        <v>0</v>
      </c>
      <c r="AI356" s="212">
        <f t="shared" si="364"/>
        <v>0</v>
      </c>
      <c r="AJ356" s="212">
        <f t="shared" si="364"/>
        <v>0</v>
      </c>
      <c r="AK356" s="212">
        <f t="shared" si="364"/>
        <v>0</v>
      </c>
      <c r="AL356" s="212">
        <f t="shared" si="364"/>
        <v>0</v>
      </c>
      <c r="AM356" s="212">
        <f t="shared" si="364"/>
        <v>0</v>
      </c>
      <c r="AN356" s="212">
        <f t="shared" si="364"/>
        <v>0</v>
      </c>
      <c r="AO356" s="212">
        <f t="shared" si="364"/>
        <v>0</v>
      </c>
      <c r="AP356" s="212">
        <f t="shared" ref="AP356:BN356" si="365">AP196</f>
        <v>0</v>
      </c>
      <c r="AQ356" s="212">
        <f t="shared" si="365"/>
        <v>0</v>
      </c>
      <c r="AR356" s="212">
        <f t="shared" si="365"/>
        <v>0</v>
      </c>
      <c r="AS356" s="212">
        <f t="shared" si="365"/>
        <v>0</v>
      </c>
      <c r="AT356" s="212">
        <f t="shared" si="365"/>
        <v>0</v>
      </c>
      <c r="AU356" s="212">
        <f t="shared" si="365"/>
        <v>0</v>
      </c>
      <c r="AV356" s="212">
        <f t="shared" si="365"/>
        <v>0</v>
      </c>
      <c r="AW356" s="212">
        <f t="shared" si="365"/>
        <v>0</v>
      </c>
      <c r="AX356" s="212">
        <f t="shared" si="365"/>
        <v>0</v>
      </c>
      <c r="AY356" s="212">
        <f t="shared" si="365"/>
        <v>0</v>
      </c>
      <c r="AZ356" s="212">
        <f t="shared" si="365"/>
        <v>0</v>
      </c>
      <c r="BA356" s="212">
        <f t="shared" si="365"/>
        <v>0</v>
      </c>
      <c r="BB356" s="212">
        <f t="shared" si="365"/>
        <v>0</v>
      </c>
      <c r="BC356" s="212">
        <f t="shared" si="365"/>
        <v>0</v>
      </c>
      <c r="BD356" s="212">
        <f t="shared" si="365"/>
        <v>0</v>
      </c>
      <c r="BE356" s="212">
        <f t="shared" si="365"/>
        <v>0</v>
      </c>
      <c r="BF356" s="212">
        <f t="shared" si="365"/>
        <v>0</v>
      </c>
      <c r="BG356" s="212">
        <f t="shared" si="365"/>
        <v>0</v>
      </c>
      <c r="BH356" s="212">
        <f t="shared" si="365"/>
        <v>0</v>
      </c>
      <c r="BI356" s="212">
        <f t="shared" si="365"/>
        <v>0</v>
      </c>
      <c r="BJ356" s="212">
        <f t="shared" si="365"/>
        <v>0</v>
      </c>
      <c r="BK356" s="212">
        <f t="shared" si="365"/>
        <v>0</v>
      </c>
      <c r="BL356" s="212">
        <f t="shared" si="365"/>
        <v>0</v>
      </c>
      <c r="BM356" s="212">
        <f t="shared" si="365"/>
        <v>0</v>
      </c>
      <c r="BN356" s="212">
        <f t="shared" si="365"/>
        <v>0</v>
      </c>
      <c r="BO356" s="212">
        <f t="shared" ref="BO356:BT356" si="366">BO196</f>
        <v>0</v>
      </c>
      <c r="BP356" s="212">
        <f t="shared" si="366"/>
        <v>0</v>
      </c>
      <c r="BQ356" s="212">
        <f t="shared" si="366"/>
        <v>0</v>
      </c>
      <c r="BR356" s="212">
        <f t="shared" si="366"/>
        <v>0</v>
      </c>
      <c r="BS356" s="212">
        <f t="shared" si="366"/>
        <v>0</v>
      </c>
      <c r="BT356" s="212">
        <f t="shared" si="366"/>
        <v>0</v>
      </c>
    </row>
    <row r="357" spans="7:72">
      <c r="G357" s="284">
        <f t="shared" si="333"/>
        <v>18.506580939999992</v>
      </c>
      <c r="I357" s="202" t="s">
        <v>118</v>
      </c>
      <c r="J357" s="212">
        <f t="shared" ref="J357:AO357" si="367">J232</f>
        <v>0</v>
      </c>
      <c r="K357" s="212">
        <f t="shared" si="367"/>
        <v>0</v>
      </c>
      <c r="L357" s="212">
        <f t="shared" si="367"/>
        <v>0</v>
      </c>
      <c r="M357" s="212">
        <f t="shared" si="367"/>
        <v>8.4359999999999999</v>
      </c>
      <c r="N357" s="212">
        <f t="shared" si="367"/>
        <v>8.4359999999999999</v>
      </c>
      <c r="O357" s="212">
        <f t="shared" si="367"/>
        <v>0</v>
      </c>
      <c r="P357" s="212">
        <f t="shared" si="367"/>
        <v>0</v>
      </c>
      <c r="Q357" s="212">
        <f t="shared" si="367"/>
        <v>0</v>
      </c>
      <c r="R357" s="212">
        <f t="shared" si="367"/>
        <v>0</v>
      </c>
      <c r="S357" s="212">
        <f t="shared" si="367"/>
        <v>0</v>
      </c>
      <c r="T357" s="212">
        <f t="shared" si="367"/>
        <v>0</v>
      </c>
      <c r="U357" s="212">
        <f t="shared" si="367"/>
        <v>0</v>
      </c>
      <c r="V357" s="212">
        <f t="shared" si="367"/>
        <v>0</v>
      </c>
      <c r="W357" s="212">
        <f t="shared" si="367"/>
        <v>0</v>
      </c>
      <c r="X357" s="212">
        <f t="shared" si="367"/>
        <v>0</v>
      </c>
      <c r="Y357" s="212">
        <f t="shared" si="367"/>
        <v>0</v>
      </c>
      <c r="Z357" s="212">
        <f t="shared" si="367"/>
        <v>0</v>
      </c>
      <c r="AA357" s="212">
        <f t="shared" si="367"/>
        <v>0</v>
      </c>
      <c r="AB357" s="212">
        <f t="shared" si="367"/>
        <v>0</v>
      </c>
      <c r="AC357" s="212">
        <f t="shared" si="367"/>
        <v>0</v>
      </c>
      <c r="AD357" s="212">
        <f t="shared" si="367"/>
        <v>0</v>
      </c>
      <c r="AE357" s="212">
        <f t="shared" si="367"/>
        <v>5.8094000000000006E-4</v>
      </c>
      <c r="AF357" s="212">
        <f t="shared" si="367"/>
        <v>0</v>
      </c>
      <c r="AG357" s="212">
        <f t="shared" si="367"/>
        <v>0</v>
      </c>
      <c r="AH357" s="212">
        <f t="shared" si="367"/>
        <v>5.8094000000000006E-4</v>
      </c>
      <c r="AI357" s="212">
        <f t="shared" si="367"/>
        <v>0.111</v>
      </c>
      <c r="AJ357" s="212">
        <f t="shared" si="367"/>
        <v>0.17100000000000001</v>
      </c>
      <c r="AK357" s="212">
        <f t="shared" si="367"/>
        <v>1E-3</v>
      </c>
      <c r="AL357" s="212">
        <f t="shared" si="367"/>
        <v>6.0000000000000001E-3</v>
      </c>
      <c r="AM357" s="212">
        <f t="shared" si="367"/>
        <v>0.28900000000000003</v>
      </c>
      <c r="AN357" s="212">
        <f t="shared" si="367"/>
        <v>0</v>
      </c>
      <c r="AO357" s="212">
        <f t="shared" si="367"/>
        <v>0.45100000000000001</v>
      </c>
      <c r="AP357" s="212">
        <f t="shared" ref="AP357:BN357" si="368">AP232</f>
        <v>1.6E-2</v>
      </c>
      <c r="AQ357" s="212">
        <f t="shared" si="368"/>
        <v>0</v>
      </c>
      <c r="AR357" s="212">
        <f t="shared" si="368"/>
        <v>0</v>
      </c>
      <c r="AS357" s="212">
        <f t="shared" si="368"/>
        <v>0</v>
      </c>
      <c r="AT357" s="212">
        <f t="shared" si="368"/>
        <v>0.46700000000000003</v>
      </c>
      <c r="AU357" s="212">
        <f t="shared" si="368"/>
        <v>0</v>
      </c>
      <c r="AV357" s="212">
        <f t="shared" si="368"/>
        <v>0.77600000000000002</v>
      </c>
      <c r="AW357" s="212">
        <f t="shared" si="368"/>
        <v>1.0409999999999999</v>
      </c>
      <c r="AX357" s="212">
        <f t="shared" si="368"/>
        <v>0</v>
      </c>
      <c r="AY357" s="212">
        <f t="shared" si="368"/>
        <v>5.1219999999999999</v>
      </c>
      <c r="AZ357" s="212">
        <f t="shared" si="368"/>
        <v>18.704999999999998</v>
      </c>
      <c r="BA357" s="212">
        <f t="shared" si="368"/>
        <v>25.643999999999998</v>
      </c>
      <c r="BB357" s="212">
        <f t="shared" si="368"/>
        <v>5.0000000000000001E-3</v>
      </c>
      <c r="BC357" s="212">
        <f t="shared" si="368"/>
        <v>0.45599999999999996</v>
      </c>
      <c r="BD357" s="212">
        <f t="shared" si="368"/>
        <v>2.6000000000000002E-2</v>
      </c>
      <c r="BE357" s="212">
        <f t="shared" si="368"/>
        <v>6.0000000000000001E-3</v>
      </c>
      <c r="BF357" s="212">
        <f t="shared" si="368"/>
        <v>0.59200000000000008</v>
      </c>
      <c r="BG357" s="212">
        <f t="shared" si="368"/>
        <v>0.78500000000000003</v>
      </c>
      <c r="BH357" s="212">
        <f t="shared" si="368"/>
        <v>1.8699999999999999</v>
      </c>
      <c r="BI357" s="212">
        <f t="shared" si="368"/>
        <v>-1.121</v>
      </c>
      <c r="BJ357" s="212">
        <f t="shared" si="368"/>
        <v>-2.3609999999999998</v>
      </c>
      <c r="BK357" s="212">
        <f t="shared" si="368"/>
        <v>-0.47600000000000003</v>
      </c>
      <c r="BL357" s="212">
        <f t="shared" si="368"/>
        <v>-5.0990000000000002</v>
      </c>
      <c r="BM357" s="212">
        <f t="shared" si="368"/>
        <v>-8.9820000000000011</v>
      </c>
      <c r="BN357" s="212">
        <f t="shared" si="368"/>
        <v>-18.039000000000001</v>
      </c>
      <c r="BO357" s="212">
        <f t="shared" ref="BO357:BT357" si="369">BO232</f>
        <v>-7.0000000000000001E-3</v>
      </c>
      <c r="BP357" s="212">
        <f t="shared" si="369"/>
        <v>-2E-3</v>
      </c>
      <c r="BQ357" s="212">
        <f t="shared" si="369"/>
        <v>-2E-3</v>
      </c>
      <c r="BR357" s="212">
        <f t="shared" si="369"/>
        <v>-3.7999999999999999E-2</v>
      </c>
      <c r="BS357" s="212">
        <f t="shared" si="369"/>
        <v>-0.112</v>
      </c>
      <c r="BT357" s="212">
        <f t="shared" si="369"/>
        <v>-0.161</v>
      </c>
    </row>
    <row r="358" spans="7:72">
      <c r="G358" s="284">
        <f t="shared" si="333"/>
        <v>3.1624335730362052</v>
      </c>
      <c r="I358" s="202" t="s">
        <v>147</v>
      </c>
      <c r="J358" s="212">
        <f t="shared" ref="J358:AO358" si="370">J247</f>
        <v>0</v>
      </c>
      <c r="K358" s="212">
        <f t="shared" si="370"/>
        <v>0</v>
      </c>
      <c r="L358" s="212">
        <f t="shared" si="370"/>
        <v>0</v>
      </c>
      <c r="M358" s="212">
        <f t="shared" si="370"/>
        <v>0</v>
      </c>
      <c r="N358" s="212">
        <f t="shared" si="370"/>
        <v>0</v>
      </c>
      <c r="O358" s="212">
        <f t="shared" si="370"/>
        <v>0</v>
      </c>
      <c r="P358" s="212">
        <f t="shared" si="370"/>
        <v>0</v>
      </c>
      <c r="Q358" s="212">
        <f t="shared" si="370"/>
        <v>0</v>
      </c>
      <c r="R358" s="212">
        <f t="shared" si="370"/>
        <v>0</v>
      </c>
      <c r="S358" s="212">
        <f t="shared" si="370"/>
        <v>0</v>
      </c>
      <c r="T358" s="212">
        <f t="shared" si="370"/>
        <v>0</v>
      </c>
      <c r="U358" s="212">
        <f t="shared" si="370"/>
        <v>0</v>
      </c>
      <c r="V358" s="212">
        <f t="shared" si="370"/>
        <v>0</v>
      </c>
      <c r="W358" s="212">
        <f t="shared" si="370"/>
        <v>0</v>
      </c>
      <c r="X358" s="212">
        <f t="shared" si="370"/>
        <v>0</v>
      </c>
      <c r="Y358" s="212">
        <f t="shared" si="370"/>
        <v>0</v>
      </c>
      <c r="Z358" s="212">
        <f t="shared" si="370"/>
        <v>0</v>
      </c>
      <c r="AA358" s="212">
        <f t="shared" si="370"/>
        <v>0</v>
      </c>
      <c r="AB358" s="212">
        <f t="shared" si="370"/>
        <v>0</v>
      </c>
      <c r="AC358" s="212">
        <f t="shared" si="370"/>
        <v>0</v>
      </c>
      <c r="AD358" s="212">
        <f t="shared" si="370"/>
        <v>0</v>
      </c>
      <c r="AE358" s="212">
        <f t="shared" si="370"/>
        <v>0</v>
      </c>
      <c r="AF358" s="212">
        <f t="shared" si="370"/>
        <v>0</v>
      </c>
      <c r="AG358" s="212">
        <f t="shared" si="370"/>
        <v>0</v>
      </c>
      <c r="AH358" s="212">
        <f t="shared" si="370"/>
        <v>0</v>
      </c>
      <c r="AI358" s="212">
        <f t="shared" si="370"/>
        <v>0</v>
      </c>
      <c r="AJ358" s="212">
        <f t="shared" si="370"/>
        <v>0</v>
      </c>
      <c r="AK358" s="212">
        <f t="shared" si="370"/>
        <v>0</v>
      </c>
      <c r="AL358" s="212">
        <f t="shared" si="370"/>
        <v>0</v>
      </c>
      <c r="AM358" s="212">
        <f t="shared" si="370"/>
        <v>0</v>
      </c>
      <c r="AN358" s="212">
        <f t="shared" si="370"/>
        <v>0</v>
      </c>
      <c r="AO358" s="212">
        <f t="shared" si="370"/>
        <v>0</v>
      </c>
      <c r="AP358" s="212">
        <f t="shared" ref="AP358:BN358" si="371">AP247</f>
        <v>0</v>
      </c>
      <c r="AQ358" s="212">
        <f t="shared" si="371"/>
        <v>0</v>
      </c>
      <c r="AR358" s="212">
        <f t="shared" si="371"/>
        <v>0</v>
      </c>
      <c r="AS358" s="212">
        <f t="shared" si="371"/>
        <v>0</v>
      </c>
      <c r="AT358" s="212">
        <f t="shared" si="371"/>
        <v>0</v>
      </c>
      <c r="AU358" s="212">
        <f t="shared" si="371"/>
        <v>1E-3</v>
      </c>
      <c r="AV358" s="212">
        <f t="shared" si="371"/>
        <v>7.4999999999999997E-2</v>
      </c>
      <c r="AW358" s="212">
        <f t="shared" si="371"/>
        <v>4.0000000000000001E-3</v>
      </c>
      <c r="AX358" s="212">
        <f t="shared" si="371"/>
        <v>3.0000000000000001E-3</v>
      </c>
      <c r="AY358" s="212">
        <f t="shared" si="371"/>
        <v>0.14000000000000001</v>
      </c>
      <c r="AZ358" s="212">
        <f t="shared" si="371"/>
        <v>1.532</v>
      </c>
      <c r="BA358" s="212">
        <f t="shared" si="371"/>
        <v>1.7550000000000001</v>
      </c>
      <c r="BB358" s="212">
        <f t="shared" si="371"/>
        <v>0</v>
      </c>
      <c r="BC358" s="212">
        <f t="shared" si="371"/>
        <v>0.15231517012447066</v>
      </c>
      <c r="BD358" s="212">
        <f t="shared" si="371"/>
        <v>6.4195632454515927E-3</v>
      </c>
      <c r="BE358" s="212">
        <f t="shared" si="371"/>
        <v>7.0816559467766346E-3</v>
      </c>
      <c r="BF358" s="212">
        <f t="shared" si="371"/>
        <v>0.22661968504101745</v>
      </c>
      <c r="BG358" s="212">
        <f t="shared" si="371"/>
        <v>1.0149974986784889</v>
      </c>
      <c r="BH358" s="212">
        <f t="shared" si="371"/>
        <v>1.4074335730362053</v>
      </c>
      <c r="BI358" s="212">
        <f t="shared" si="371"/>
        <v>0</v>
      </c>
      <c r="BJ358" s="212">
        <f t="shared" si="371"/>
        <v>0</v>
      </c>
      <c r="BK358" s="212">
        <f t="shared" si="371"/>
        <v>0</v>
      </c>
      <c r="BL358" s="212">
        <f t="shared" si="371"/>
        <v>0</v>
      </c>
      <c r="BM358" s="212">
        <f t="shared" si="371"/>
        <v>0</v>
      </c>
      <c r="BN358" s="212">
        <f t="shared" si="371"/>
        <v>0</v>
      </c>
      <c r="BO358" s="212">
        <f t="shared" ref="BO358:BT358" si="372">BO247</f>
        <v>0</v>
      </c>
      <c r="BP358" s="212">
        <f t="shared" si="372"/>
        <v>0</v>
      </c>
      <c r="BQ358" s="212">
        <f t="shared" si="372"/>
        <v>0</v>
      </c>
      <c r="BR358" s="212">
        <f t="shared" si="372"/>
        <v>0</v>
      </c>
      <c r="BS358" s="212">
        <f t="shared" si="372"/>
        <v>0</v>
      </c>
      <c r="BT358" s="212">
        <f t="shared" si="372"/>
        <v>0</v>
      </c>
    </row>
    <row r="359" spans="7:72">
      <c r="G359" s="284">
        <f t="shared" si="333"/>
        <v>0</v>
      </c>
      <c r="I359" s="202" t="s">
        <v>472</v>
      </c>
      <c r="J359" s="212">
        <f t="shared" ref="J359:AO359" si="373">J257</f>
        <v>0</v>
      </c>
      <c r="K359" s="212">
        <f t="shared" si="373"/>
        <v>0</v>
      </c>
      <c r="L359" s="212">
        <f t="shared" si="373"/>
        <v>0</v>
      </c>
      <c r="M359" s="212">
        <f t="shared" si="373"/>
        <v>0</v>
      </c>
      <c r="N359" s="212">
        <f t="shared" si="373"/>
        <v>0</v>
      </c>
      <c r="O359" s="212">
        <f t="shared" si="373"/>
        <v>0</v>
      </c>
      <c r="P359" s="212">
        <f t="shared" si="373"/>
        <v>0</v>
      </c>
      <c r="Q359" s="212">
        <f t="shared" si="373"/>
        <v>0</v>
      </c>
      <c r="R359" s="212">
        <f t="shared" si="373"/>
        <v>0</v>
      </c>
      <c r="S359" s="212">
        <f t="shared" si="373"/>
        <v>0</v>
      </c>
      <c r="T359" s="212">
        <f t="shared" si="373"/>
        <v>0</v>
      </c>
      <c r="U359" s="212">
        <f t="shared" si="373"/>
        <v>0</v>
      </c>
      <c r="V359" s="212">
        <f t="shared" si="373"/>
        <v>0</v>
      </c>
      <c r="W359" s="212">
        <f t="shared" si="373"/>
        <v>0</v>
      </c>
      <c r="X359" s="212">
        <f t="shared" si="373"/>
        <v>0</v>
      </c>
      <c r="Y359" s="212">
        <f t="shared" si="373"/>
        <v>0</v>
      </c>
      <c r="Z359" s="212">
        <f t="shared" si="373"/>
        <v>0</v>
      </c>
      <c r="AA359" s="212">
        <f t="shared" si="373"/>
        <v>0</v>
      </c>
      <c r="AB359" s="212">
        <f t="shared" si="373"/>
        <v>0</v>
      </c>
      <c r="AC359" s="212">
        <f t="shared" si="373"/>
        <v>0</v>
      </c>
      <c r="AD359" s="212">
        <f t="shared" si="373"/>
        <v>0</v>
      </c>
      <c r="AE359" s="212">
        <f t="shared" si="373"/>
        <v>0</v>
      </c>
      <c r="AF359" s="212">
        <f t="shared" si="373"/>
        <v>0</v>
      </c>
      <c r="AG359" s="212">
        <f t="shared" si="373"/>
        <v>0</v>
      </c>
      <c r="AH359" s="212">
        <f t="shared" si="373"/>
        <v>0</v>
      </c>
      <c r="AI359" s="212">
        <f t="shared" si="373"/>
        <v>0</v>
      </c>
      <c r="AJ359" s="212">
        <f t="shared" si="373"/>
        <v>0</v>
      </c>
      <c r="AK359" s="212">
        <f t="shared" si="373"/>
        <v>0</v>
      </c>
      <c r="AL359" s="212">
        <f t="shared" si="373"/>
        <v>0</v>
      </c>
      <c r="AM359" s="212">
        <f t="shared" si="373"/>
        <v>0</v>
      </c>
      <c r="AN359" s="212">
        <f t="shared" si="373"/>
        <v>0</v>
      </c>
      <c r="AO359" s="212">
        <f t="shared" si="373"/>
        <v>0</v>
      </c>
      <c r="AP359" s="212">
        <f t="shared" ref="AP359:BN359" si="374">AP257</f>
        <v>0</v>
      </c>
      <c r="AQ359" s="212">
        <f t="shared" si="374"/>
        <v>0</v>
      </c>
      <c r="AR359" s="212">
        <f t="shared" si="374"/>
        <v>0</v>
      </c>
      <c r="AS359" s="212">
        <f t="shared" si="374"/>
        <v>0</v>
      </c>
      <c r="AT359" s="212">
        <f t="shared" si="374"/>
        <v>0</v>
      </c>
      <c r="AU359" s="212">
        <f t="shared" si="374"/>
        <v>0</v>
      </c>
      <c r="AV359" s="212">
        <f t="shared" si="374"/>
        <v>0</v>
      </c>
      <c r="AW359" s="212">
        <f t="shared" si="374"/>
        <v>0</v>
      </c>
      <c r="AX359" s="212">
        <f t="shared" si="374"/>
        <v>0</v>
      </c>
      <c r="AY359" s="212">
        <f t="shared" si="374"/>
        <v>0</v>
      </c>
      <c r="AZ359" s="212">
        <f t="shared" si="374"/>
        <v>0</v>
      </c>
      <c r="BA359" s="212">
        <f t="shared" si="374"/>
        <v>0</v>
      </c>
      <c r="BB359" s="212">
        <f t="shared" si="374"/>
        <v>0</v>
      </c>
      <c r="BC359" s="212">
        <f t="shared" si="374"/>
        <v>0</v>
      </c>
      <c r="BD359" s="212">
        <f t="shared" si="374"/>
        <v>0</v>
      </c>
      <c r="BE359" s="212">
        <f t="shared" si="374"/>
        <v>0</v>
      </c>
      <c r="BF359" s="212">
        <f t="shared" si="374"/>
        <v>0</v>
      </c>
      <c r="BG359" s="212">
        <f t="shared" si="374"/>
        <v>0</v>
      </c>
      <c r="BH359" s="212">
        <f t="shared" si="374"/>
        <v>0</v>
      </c>
      <c r="BI359" s="212">
        <f t="shared" si="374"/>
        <v>0</v>
      </c>
      <c r="BJ359" s="212">
        <f t="shared" si="374"/>
        <v>0</v>
      </c>
      <c r="BK359" s="212">
        <f t="shared" si="374"/>
        <v>0</v>
      </c>
      <c r="BL359" s="212">
        <f t="shared" si="374"/>
        <v>0</v>
      </c>
      <c r="BM359" s="212">
        <f t="shared" si="374"/>
        <v>0</v>
      </c>
      <c r="BN359" s="212">
        <f t="shared" si="374"/>
        <v>0</v>
      </c>
      <c r="BO359" s="212">
        <f t="shared" ref="BO359:BT359" si="375">BO257</f>
        <v>0</v>
      </c>
      <c r="BP359" s="212">
        <f t="shared" si="375"/>
        <v>0</v>
      </c>
      <c r="BQ359" s="212">
        <f t="shared" si="375"/>
        <v>0</v>
      </c>
      <c r="BR359" s="212">
        <f t="shared" si="375"/>
        <v>0</v>
      </c>
      <c r="BS359" s="212">
        <f t="shared" si="375"/>
        <v>0</v>
      </c>
      <c r="BT359" s="212">
        <f t="shared" si="375"/>
        <v>0</v>
      </c>
    </row>
    <row r="360" spans="7:72">
      <c r="G360" s="284">
        <f t="shared" si="333"/>
        <v>0.96900000000000008</v>
      </c>
      <c r="I360" s="202" t="s">
        <v>154</v>
      </c>
      <c r="J360" s="212">
        <f t="shared" ref="J360:AO360" si="376">J274</f>
        <v>0</v>
      </c>
      <c r="K360" s="212">
        <f t="shared" si="376"/>
        <v>0</v>
      </c>
      <c r="L360" s="212">
        <f t="shared" si="376"/>
        <v>0</v>
      </c>
      <c r="M360" s="212">
        <f t="shared" si="376"/>
        <v>0</v>
      </c>
      <c r="N360" s="212">
        <f t="shared" si="376"/>
        <v>0</v>
      </c>
      <c r="O360" s="212">
        <f t="shared" si="376"/>
        <v>0</v>
      </c>
      <c r="P360" s="212">
        <f t="shared" si="376"/>
        <v>0</v>
      </c>
      <c r="Q360" s="212">
        <f t="shared" si="376"/>
        <v>0</v>
      </c>
      <c r="R360" s="212">
        <f t="shared" si="376"/>
        <v>0</v>
      </c>
      <c r="S360" s="212">
        <f t="shared" si="376"/>
        <v>0</v>
      </c>
      <c r="T360" s="212">
        <f t="shared" si="376"/>
        <v>0</v>
      </c>
      <c r="U360" s="212">
        <f t="shared" si="376"/>
        <v>0</v>
      </c>
      <c r="V360" s="212">
        <f t="shared" si="376"/>
        <v>0</v>
      </c>
      <c r="W360" s="212">
        <f t="shared" si="376"/>
        <v>0</v>
      </c>
      <c r="X360" s="212">
        <f t="shared" si="376"/>
        <v>0</v>
      </c>
      <c r="Y360" s="212">
        <f t="shared" si="376"/>
        <v>8.5999999999999993E-2</v>
      </c>
      <c r="Z360" s="212">
        <f t="shared" si="376"/>
        <v>2.9000000000000001E-2</v>
      </c>
      <c r="AA360" s="212">
        <f t="shared" si="376"/>
        <v>0.44900000000000001</v>
      </c>
      <c r="AB360" s="212">
        <f t="shared" si="376"/>
        <v>0.48</v>
      </c>
      <c r="AC360" s="212">
        <f t="shared" si="376"/>
        <v>1.044</v>
      </c>
      <c r="AD360" s="212">
        <f t="shared" si="376"/>
        <v>0</v>
      </c>
      <c r="AE360" s="212">
        <f t="shared" si="376"/>
        <v>0</v>
      </c>
      <c r="AF360" s="212">
        <f t="shared" si="376"/>
        <v>0</v>
      </c>
      <c r="AG360" s="212">
        <f t="shared" si="376"/>
        <v>0</v>
      </c>
      <c r="AH360" s="212">
        <f t="shared" si="376"/>
        <v>0</v>
      </c>
      <c r="AI360" s="212">
        <f t="shared" si="376"/>
        <v>0</v>
      </c>
      <c r="AJ360" s="212">
        <f t="shared" si="376"/>
        <v>0</v>
      </c>
      <c r="AK360" s="212">
        <f t="shared" si="376"/>
        <v>0</v>
      </c>
      <c r="AL360" s="212">
        <f t="shared" si="376"/>
        <v>0</v>
      </c>
      <c r="AM360" s="212">
        <f t="shared" si="376"/>
        <v>0</v>
      </c>
      <c r="AN360" s="212">
        <f t="shared" si="376"/>
        <v>0</v>
      </c>
      <c r="AO360" s="212">
        <f t="shared" si="376"/>
        <v>0</v>
      </c>
      <c r="AP360" s="212">
        <f t="shared" ref="AP360:BN360" si="377">AP274</f>
        <v>0</v>
      </c>
      <c r="AQ360" s="212">
        <f t="shared" si="377"/>
        <v>0</v>
      </c>
      <c r="AR360" s="212">
        <f t="shared" si="377"/>
        <v>0</v>
      </c>
      <c r="AS360" s="212">
        <f t="shared" si="377"/>
        <v>0</v>
      </c>
      <c r="AT360" s="212">
        <f t="shared" si="377"/>
        <v>0</v>
      </c>
      <c r="AU360" s="212">
        <f t="shared" si="377"/>
        <v>0</v>
      </c>
      <c r="AV360" s="212">
        <f t="shared" si="377"/>
        <v>0</v>
      </c>
      <c r="AW360" s="212">
        <f t="shared" si="377"/>
        <v>0</v>
      </c>
      <c r="AX360" s="212">
        <f t="shared" si="377"/>
        <v>0</v>
      </c>
      <c r="AY360" s="212">
        <f t="shared" si="377"/>
        <v>0</v>
      </c>
      <c r="AZ360" s="212">
        <f t="shared" si="377"/>
        <v>0</v>
      </c>
      <c r="BA360" s="212">
        <f t="shared" si="377"/>
        <v>0</v>
      </c>
      <c r="BB360" s="212">
        <f t="shared" si="377"/>
        <v>0</v>
      </c>
      <c r="BC360" s="212">
        <f t="shared" si="377"/>
        <v>0</v>
      </c>
      <c r="BD360" s="212">
        <f t="shared" si="377"/>
        <v>0</v>
      </c>
      <c r="BE360" s="212">
        <f t="shared" si="377"/>
        <v>0</v>
      </c>
      <c r="BF360" s="212">
        <f t="shared" si="377"/>
        <v>0</v>
      </c>
      <c r="BG360" s="212">
        <f t="shared" si="377"/>
        <v>0</v>
      </c>
      <c r="BH360" s="212">
        <f t="shared" si="377"/>
        <v>0</v>
      </c>
      <c r="BI360" s="212">
        <f t="shared" si="377"/>
        <v>0</v>
      </c>
      <c r="BJ360" s="212">
        <f t="shared" si="377"/>
        <v>0</v>
      </c>
      <c r="BK360" s="212">
        <f t="shared" si="377"/>
        <v>0</v>
      </c>
      <c r="BL360" s="212">
        <f t="shared" si="377"/>
        <v>0</v>
      </c>
      <c r="BM360" s="212">
        <f t="shared" si="377"/>
        <v>0</v>
      </c>
      <c r="BN360" s="212">
        <f t="shared" si="377"/>
        <v>0</v>
      </c>
      <c r="BO360" s="212">
        <f t="shared" ref="BO360:BT360" si="378">BO274</f>
        <v>-1.7999999999999999E-2</v>
      </c>
      <c r="BP360" s="212">
        <f t="shared" si="378"/>
        <v>-1E-3</v>
      </c>
      <c r="BQ360" s="212">
        <f t="shared" si="378"/>
        <v>0</v>
      </c>
      <c r="BR360" s="212">
        <f t="shared" si="378"/>
        <v>-2.1000000000000001E-2</v>
      </c>
      <c r="BS360" s="212">
        <f t="shared" si="378"/>
        <v>-3.5000000000000003E-2</v>
      </c>
      <c r="BT360" s="212">
        <f t="shared" si="378"/>
        <v>-7.5000000000000011E-2</v>
      </c>
    </row>
    <row r="361" spans="7:72">
      <c r="G361" s="284">
        <f t="shared" si="333"/>
        <v>0.36099999999999999</v>
      </c>
      <c r="I361" s="202" t="s">
        <v>161</v>
      </c>
      <c r="J361" s="212">
        <f t="shared" ref="J361:AO361" si="379">J284</f>
        <v>0</v>
      </c>
      <c r="K361" s="212">
        <f t="shared" si="379"/>
        <v>0</v>
      </c>
      <c r="L361" s="212">
        <f t="shared" si="379"/>
        <v>0</v>
      </c>
      <c r="M361" s="212">
        <f t="shared" si="379"/>
        <v>0</v>
      </c>
      <c r="N361" s="212">
        <f t="shared" si="379"/>
        <v>0</v>
      </c>
      <c r="O361" s="212">
        <f t="shared" si="379"/>
        <v>0</v>
      </c>
      <c r="P361" s="212">
        <f t="shared" si="379"/>
        <v>0</v>
      </c>
      <c r="Q361" s="212">
        <f t="shared" si="379"/>
        <v>0</v>
      </c>
      <c r="R361" s="212">
        <f t="shared" si="379"/>
        <v>0</v>
      </c>
      <c r="S361" s="212">
        <f t="shared" si="379"/>
        <v>0</v>
      </c>
      <c r="T361" s="212">
        <f t="shared" si="379"/>
        <v>0</v>
      </c>
      <c r="U361" s="212">
        <f t="shared" si="379"/>
        <v>0</v>
      </c>
      <c r="V361" s="212">
        <f t="shared" si="379"/>
        <v>0</v>
      </c>
      <c r="W361" s="212">
        <f t="shared" si="379"/>
        <v>0</v>
      </c>
      <c r="X361" s="212">
        <f t="shared" si="379"/>
        <v>0</v>
      </c>
      <c r="Y361" s="212">
        <f t="shared" si="379"/>
        <v>0</v>
      </c>
      <c r="Z361" s="212">
        <f t="shared" si="379"/>
        <v>0</v>
      </c>
      <c r="AA361" s="212">
        <f t="shared" si="379"/>
        <v>0</v>
      </c>
      <c r="AB361" s="212">
        <f t="shared" si="379"/>
        <v>0</v>
      </c>
      <c r="AC361" s="212">
        <f t="shared" si="379"/>
        <v>0</v>
      </c>
      <c r="AD361" s="212">
        <f t="shared" si="379"/>
        <v>0</v>
      </c>
      <c r="AE361" s="212">
        <f t="shared" si="379"/>
        <v>0</v>
      </c>
      <c r="AF361" s="212">
        <f t="shared" si="379"/>
        <v>0</v>
      </c>
      <c r="AG361" s="212">
        <f t="shared" si="379"/>
        <v>0</v>
      </c>
      <c r="AH361" s="212">
        <f t="shared" si="379"/>
        <v>0</v>
      </c>
      <c r="AI361" s="212">
        <f t="shared" si="379"/>
        <v>0</v>
      </c>
      <c r="AJ361" s="212">
        <f t="shared" si="379"/>
        <v>0</v>
      </c>
      <c r="AK361" s="212">
        <f t="shared" si="379"/>
        <v>0</v>
      </c>
      <c r="AL361" s="212">
        <f t="shared" si="379"/>
        <v>0</v>
      </c>
      <c r="AM361" s="212">
        <f t="shared" si="379"/>
        <v>0</v>
      </c>
      <c r="AN361" s="212">
        <f t="shared" si="379"/>
        <v>0</v>
      </c>
      <c r="AO361" s="212">
        <f t="shared" si="379"/>
        <v>0</v>
      </c>
      <c r="AP361" s="212">
        <f t="shared" ref="AP361:BN361" si="380">AP284</f>
        <v>0</v>
      </c>
      <c r="AQ361" s="212">
        <f t="shared" si="380"/>
        <v>0</v>
      </c>
      <c r="AR361" s="212">
        <f t="shared" si="380"/>
        <v>0</v>
      </c>
      <c r="AS361" s="212">
        <f t="shared" si="380"/>
        <v>0</v>
      </c>
      <c r="AT361" s="212">
        <f t="shared" si="380"/>
        <v>0</v>
      </c>
      <c r="AU361" s="212">
        <f t="shared" si="380"/>
        <v>0</v>
      </c>
      <c r="AV361" s="212">
        <f t="shared" si="380"/>
        <v>0.04</v>
      </c>
      <c r="AW361" s="212">
        <f t="shared" si="380"/>
        <v>0.01</v>
      </c>
      <c r="AX361" s="212">
        <f t="shared" si="380"/>
        <v>0</v>
      </c>
      <c r="AY361" s="212">
        <f t="shared" si="380"/>
        <v>0.20499999999999999</v>
      </c>
      <c r="AZ361" s="212">
        <f t="shared" si="380"/>
        <v>0.106</v>
      </c>
      <c r="BA361" s="212">
        <f t="shared" si="380"/>
        <v>0.36099999999999999</v>
      </c>
      <c r="BB361" s="212">
        <f t="shared" si="380"/>
        <v>0</v>
      </c>
      <c r="BC361" s="212">
        <f t="shared" si="380"/>
        <v>0</v>
      </c>
      <c r="BD361" s="212">
        <f t="shared" si="380"/>
        <v>0</v>
      </c>
      <c r="BE361" s="212">
        <f t="shared" si="380"/>
        <v>0</v>
      </c>
      <c r="BF361" s="212">
        <f t="shared" si="380"/>
        <v>0</v>
      </c>
      <c r="BG361" s="212">
        <f t="shared" si="380"/>
        <v>0</v>
      </c>
      <c r="BH361" s="212">
        <f t="shared" si="380"/>
        <v>0</v>
      </c>
      <c r="BI361" s="212">
        <f t="shared" si="380"/>
        <v>0</v>
      </c>
      <c r="BJ361" s="212">
        <f t="shared" si="380"/>
        <v>0</v>
      </c>
      <c r="BK361" s="212">
        <f t="shared" si="380"/>
        <v>0</v>
      </c>
      <c r="BL361" s="212">
        <f t="shared" si="380"/>
        <v>0</v>
      </c>
      <c r="BM361" s="212">
        <f t="shared" si="380"/>
        <v>0</v>
      </c>
      <c r="BN361" s="212">
        <f t="shared" si="380"/>
        <v>0</v>
      </c>
      <c r="BO361" s="212">
        <f t="shared" ref="BO361:BT361" si="381">BO284</f>
        <v>0</v>
      </c>
      <c r="BP361" s="212">
        <f t="shared" si="381"/>
        <v>0</v>
      </c>
      <c r="BQ361" s="212">
        <f t="shared" si="381"/>
        <v>0</v>
      </c>
      <c r="BR361" s="212">
        <f t="shared" si="381"/>
        <v>0</v>
      </c>
      <c r="BS361" s="212">
        <f t="shared" si="381"/>
        <v>0</v>
      </c>
      <c r="BT361" s="212">
        <f t="shared" si="381"/>
        <v>0</v>
      </c>
    </row>
    <row r="362" spans="7:72">
      <c r="G362" s="284">
        <f t="shared" si="333"/>
        <v>0</v>
      </c>
      <c r="I362" s="202" t="s">
        <v>162</v>
      </c>
      <c r="J362" s="212"/>
      <c r="K362" s="212"/>
      <c r="L362" s="212"/>
      <c r="M362" s="212"/>
      <c r="N362" s="212"/>
      <c r="O362" s="212"/>
      <c r="P362" s="212"/>
      <c r="Q362" s="212"/>
      <c r="R362" s="212"/>
      <c r="S362" s="212"/>
      <c r="T362" s="212"/>
      <c r="U362" s="212"/>
      <c r="V362" s="212"/>
      <c r="W362" s="212"/>
      <c r="X362" s="212"/>
      <c r="Y362" s="212"/>
      <c r="Z362" s="212"/>
      <c r="AA362" s="212"/>
      <c r="AB362" s="212"/>
      <c r="AC362" s="212"/>
      <c r="AD362" s="212"/>
      <c r="AE362" s="212"/>
      <c r="AF362" s="212"/>
      <c r="AG362" s="212"/>
      <c r="AH362" s="212"/>
      <c r="AI362" s="212"/>
      <c r="AJ362" s="212"/>
      <c r="AK362" s="212"/>
      <c r="AL362" s="212"/>
      <c r="AM362" s="212"/>
      <c r="AN362" s="212"/>
      <c r="AO362" s="212"/>
      <c r="AP362" s="212"/>
      <c r="AQ362" s="212"/>
      <c r="AR362" s="212"/>
      <c r="AS362" s="212"/>
      <c r="AT362" s="212"/>
      <c r="AU362" s="212"/>
      <c r="AV362" s="212"/>
      <c r="AW362" s="212"/>
      <c r="AX362" s="212"/>
      <c r="AY362" s="212"/>
      <c r="AZ362" s="212"/>
      <c r="BA362" s="212"/>
      <c r="BB362" s="212"/>
      <c r="BC362" s="212"/>
      <c r="BD362" s="212"/>
      <c r="BE362" s="212"/>
      <c r="BF362" s="212"/>
      <c r="BG362" s="212"/>
      <c r="BH362" s="212"/>
      <c r="BI362" s="212"/>
      <c r="BJ362" s="212"/>
      <c r="BK362" s="212"/>
      <c r="BL362" s="212"/>
      <c r="BM362" s="212"/>
      <c r="BN362" s="212"/>
      <c r="BO362" s="212"/>
      <c r="BP362" s="212"/>
      <c r="BQ362" s="212"/>
      <c r="BR362" s="212"/>
      <c r="BS362" s="212"/>
      <c r="BT362" s="212"/>
    </row>
    <row r="363" spans="7:72">
      <c r="G363" s="284">
        <f t="shared" si="333"/>
        <v>-4.4580000000000002</v>
      </c>
      <c r="I363" s="202" t="s">
        <v>163</v>
      </c>
      <c r="J363" s="212">
        <f t="shared" ref="J363:AO363" si="382">J311</f>
        <v>0</v>
      </c>
      <c r="K363" s="212">
        <f t="shared" si="382"/>
        <v>0</v>
      </c>
      <c r="L363" s="212">
        <f t="shared" si="382"/>
        <v>0</v>
      </c>
      <c r="M363" s="212">
        <f t="shared" si="382"/>
        <v>0</v>
      </c>
      <c r="N363" s="212">
        <f t="shared" si="382"/>
        <v>0</v>
      </c>
      <c r="O363" s="212">
        <f t="shared" si="382"/>
        <v>0</v>
      </c>
      <c r="P363" s="212">
        <f t="shared" si="382"/>
        <v>0</v>
      </c>
      <c r="Q363" s="212">
        <f t="shared" si="382"/>
        <v>0</v>
      </c>
      <c r="R363" s="212">
        <f t="shared" si="382"/>
        <v>0</v>
      </c>
      <c r="S363" s="212">
        <f t="shared" si="382"/>
        <v>0</v>
      </c>
      <c r="T363" s="212">
        <f t="shared" si="382"/>
        <v>0</v>
      </c>
      <c r="U363" s="212">
        <f t="shared" si="382"/>
        <v>0</v>
      </c>
      <c r="V363" s="212">
        <f t="shared" si="382"/>
        <v>0</v>
      </c>
      <c r="W363" s="212">
        <f t="shared" si="382"/>
        <v>0</v>
      </c>
      <c r="X363" s="212">
        <f t="shared" si="382"/>
        <v>0</v>
      </c>
      <c r="Y363" s="212">
        <f t="shared" si="382"/>
        <v>0</v>
      </c>
      <c r="Z363" s="212">
        <f t="shared" si="382"/>
        <v>0</v>
      </c>
      <c r="AA363" s="212">
        <f t="shared" si="382"/>
        <v>0</v>
      </c>
      <c r="AB363" s="212">
        <f t="shared" si="382"/>
        <v>0</v>
      </c>
      <c r="AC363" s="212">
        <f t="shared" si="382"/>
        <v>0</v>
      </c>
      <c r="AD363" s="212">
        <f t="shared" si="382"/>
        <v>0</v>
      </c>
      <c r="AE363" s="212">
        <f t="shared" si="382"/>
        <v>0</v>
      </c>
      <c r="AF363" s="212">
        <f t="shared" si="382"/>
        <v>0</v>
      </c>
      <c r="AG363" s="212">
        <f t="shared" si="382"/>
        <v>0</v>
      </c>
      <c r="AH363" s="212">
        <f t="shared" si="382"/>
        <v>0</v>
      </c>
      <c r="AI363" s="212">
        <f t="shared" si="382"/>
        <v>0</v>
      </c>
      <c r="AJ363" s="212">
        <f t="shared" si="382"/>
        <v>0</v>
      </c>
      <c r="AK363" s="212">
        <f t="shared" si="382"/>
        <v>0</v>
      </c>
      <c r="AL363" s="212">
        <f t="shared" si="382"/>
        <v>0</v>
      </c>
      <c r="AM363" s="212">
        <f t="shared" si="382"/>
        <v>0</v>
      </c>
      <c r="AN363" s="212">
        <f t="shared" si="382"/>
        <v>0</v>
      </c>
      <c r="AO363" s="212">
        <f t="shared" si="382"/>
        <v>0</v>
      </c>
      <c r="AP363" s="212">
        <f t="shared" ref="AP363:BN363" si="383">AP311</f>
        <v>0</v>
      </c>
      <c r="AQ363" s="212">
        <f t="shared" si="383"/>
        <v>0</v>
      </c>
      <c r="AR363" s="212">
        <f t="shared" si="383"/>
        <v>0</v>
      </c>
      <c r="AS363" s="212">
        <f t="shared" si="383"/>
        <v>2.1360000000000001</v>
      </c>
      <c r="AT363" s="212">
        <f t="shared" si="383"/>
        <v>2.1360000000000001</v>
      </c>
      <c r="AU363" s="212">
        <f t="shared" si="383"/>
        <v>0</v>
      </c>
      <c r="AV363" s="212">
        <f t="shared" si="383"/>
        <v>0</v>
      </c>
      <c r="AW363" s="212">
        <f t="shared" si="383"/>
        <v>0</v>
      </c>
      <c r="AX363" s="212">
        <f t="shared" si="383"/>
        <v>0</v>
      </c>
      <c r="AY363" s="212">
        <f t="shared" si="383"/>
        <v>0</v>
      </c>
      <c r="AZ363" s="212">
        <f t="shared" si="383"/>
        <v>0</v>
      </c>
      <c r="BA363" s="212">
        <f t="shared" si="383"/>
        <v>0</v>
      </c>
      <c r="BB363" s="212">
        <f t="shared" si="383"/>
        <v>0</v>
      </c>
      <c r="BC363" s="212">
        <f t="shared" si="383"/>
        <v>0</v>
      </c>
      <c r="BD363" s="212">
        <f t="shared" si="383"/>
        <v>0</v>
      </c>
      <c r="BE363" s="212">
        <f t="shared" si="383"/>
        <v>0</v>
      </c>
      <c r="BF363" s="212">
        <f t="shared" si="383"/>
        <v>0</v>
      </c>
      <c r="BG363" s="212">
        <f t="shared" si="383"/>
        <v>0</v>
      </c>
      <c r="BH363" s="212">
        <f t="shared" si="383"/>
        <v>0</v>
      </c>
      <c r="BI363" s="212">
        <f t="shared" si="383"/>
        <v>-0.55600000000000005</v>
      </c>
      <c r="BJ363" s="212">
        <f t="shared" si="383"/>
        <v>-2.1000000000000001E-2</v>
      </c>
      <c r="BK363" s="212">
        <f t="shared" si="383"/>
        <v>0</v>
      </c>
      <c r="BL363" s="212">
        <f t="shared" si="383"/>
        <v>-0.40600000000000003</v>
      </c>
      <c r="BM363" s="212">
        <f t="shared" si="383"/>
        <v>-2.5890000000000004</v>
      </c>
      <c r="BN363" s="212">
        <f t="shared" si="383"/>
        <v>-3.5720000000000001</v>
      </c>
      <c r="BO363" s="212">
        <f t="shared" ref="BO363:BT363" si="384">BO311</f>
        <v>-0.77500000000000002</v>
      </c>
      <c r="BP363" s="212">
        <f t="shared" si="384"/>
        <v>-3.3000000000000002E-2</v>
      </c>
      <c r="BQ363" s="212">
        <f t="shared" si="384"/>
        <v>0</v>
      </c>
      <c r="BR363" s="212">
        <f t="shared" si="384"/>
        <v>-0.30199999999999999</v>
      </c>
      <c r="BS363" s="212">
        <f t="shared" si="384"/>
        <v>-1.9119999999999999</v>
      </c>
      <c r="BT363" s="212">
        <f t="shared" si="384"/>
        <v>-3.0220000000000002</v>
      </c>
    </row>
    <row r="364" spans="7:72">
      <c r="G364" s="284">
        <f t="shared" si="333"/>
        <v>0.29500000000000015</v>
      </c>
      <c r="I364" s="202" t="s">
        <v>171</v>
      </c>
      <c r="J364" s="212">
        <f t="shared" ref="J364:AO364" si="385">J328</f>
        <v>0</v>
      </c>
      <c r="K364" s="212">
        <f t="shared" si="385"/>
        <v>0</v>
      </c>
      <c r="L364" s="212">
        <f t="shared" si="385"/>
        <v>0</v>
      </c>
      <c r="M364" s="212">
        <f t="shared" si="385"/>
        <v>0</v>
      </c>
      <c r="N364" s="212">
        <f t="shared" si="385"/>
        <v>0</v>
      </c>
      <c r="O364" s="212">
        <f t="shared" si="385"/>
        <v>0</v>
      </c>
      <c r="P364" s="212">
        <f t="shared" si="385"/>
        <v>0</v>
      </c>
      <c r="Q364" s="212">
        <f t="shared" si="385"/>
        <v>0</v>
      </c>
      <c r="R364" s="212">
        <f t="shared" si="385"/>
        <v>0</v>
      </c>
      <c r="S364" s="212">
        <f t="shared" si="385"/>
        <v>0</v>
      </c>
      <c r="T364" s="212">
        <f t="shared" si="385"/>
        <v>0</v>
      </c>
      <c r="U364" s="212">
        <f t="shared" si="385"/>
        <v>0</v>
      </c>
      <c r="V364" s="212">
        <f t="shared" si="385"/>
        <v>0</v>
      </c>
      <c r="W364" s="212">
        <f t="shared" si="385"/>
        <v>0</v>
      </c>
      <c r="X364" s="212">
        <f t="shared" si="385"/>
        <v>0</v>
      </c>
      <c r="Y364" s="212">
        <f t="shared" si="385"/>
        <v>0</v>
      </c>
      <c r="Z364" s="212">
        <f t="shared" si="385"/>
        <v>0</v>
      </c>
      <c r="AA364" s="212">
        <f t="shared" si="385"/>
        <v>0</v>
      </c>
      <c r="AB364" s="212">
        <f t="shared" si="385"/>
        <v>0</v>
      </c>
      <c r="AC364" s="212">
        <f t="shared" si="385"/>
        <v>0</v>
      </c>
      <c r="AD364" s="212">
        <f t="shared" si="385"/>
        <v>0</v>
      </c>
      <c r="AE364" s="212">
        <f t="shared" si="385"/>
        <v>0</v>
      </c>
      <c r="AF364" s="212">
        <f t="shared" si="385"/>
        <v>0</v>
      </c>
      <c r="AG364" s="212">
        <f t="shared" si="385"/>
        <v>0</v>
      </c>
      <c r="AH364" s="212">
        <f t="shared" si="385"/>
        <v>0</v>
      </c>
      <c r="AI364" s="212">
        <f t="shared" si="385"/>
        <v>0</v>
      </c>
      <c r="AJ364" s="212">
        <f t="shared" si="385"/>
        <v>0</v>
      </c>
      <c r="AK364" s="212">
        <f t="shared" si="385"/>
        <v>0</v>
      </c>
      <c r="AL364" s="212">
        <f t="shared" si="385"/>
        <v>0</v>
      </c>
      <c r="AM364" s="212">
        <f t="shared" si="385"/>
        <v>0</v>
      </c>
      <c r="AN364" s="212">
        <f t="shared" si="385"/>
        <v>0</v>
      </c>
      <c r="AO364" s="212">
        <f t="shared" si="385"/>
        <v>0</v>
      </c>
      <c r="AP364" s="212">
        <f t="shared" ref="AP364:BN364" si="386">AP328</f>
        <v>0</v>
      </c>
      <c r="AQ364" s="212">
        <f t="shared" si="386"/>
        <v>0</v>
      </c>
      <c r="AR364" s="212">
        <f t="shared" si="386"/>
        <v>0</v>
      </c>
      <c r="AS364" s="212">
        <f t="shared" si="386"/>
        <v>0</v>
      </c>
      <c r="AT364" s="212">
        <f t="shared" si="386"/>
        <v>0</v>
      </c>
      <c r="AU364" s="212">
        <f t="shared" si="386"/>
        <v>0</v>
      </c>
      <c r="AV364" s="212">
        <f t="shared" si="386"/>
        <v>0.12100000000000001</v>
      </c>
      <c r="AW364" s="212">
        <f t="shared" si="386"/>
        <v>5.2999999999999999E-2</v>
      </c>
      <c r="AX364" s="212">
        <f t="shared" si="386"/>
        <v>0</v>
      </c>
      <c r="AY364" s="212">
        <f t="shared" si="386"/>
        <v>0.19400000000000001</v>
      </c>
      <c r="AZ364" s="212">
        <f t="shared" si="386"/>
        <v>0.84899999999999998</v>
      </c>
      <c r="BA364" s="212">
        <f t="shared" si="386"/>
        <v>1.2170000000000001</v>
      </c>
      <c r="BB364" s="212">
        <f t="shared" si="386"/>
        <v>0</v>
      </c>
      <c r="BC364" s="212">
        <f t="shared" si="386"/>
        <v>0</v>
      </c>
      <c r="BD364" s="212">
        <f t="shared" si="386"/>
        <v>0</v>
      </c>
      <c r="BE364" s="212">
        <f t="shared" si="386"/>
        <v>0</v>
      </c>
      <c r="BF364" s="212">
        <f t="shared" si="386"/>
        <v>0</v>
      </c>
      <c r="BG364" s="212">
        <f t="shared" si="386"/>
        <v>0</v>
      </c>
      <c r="BH364" s="212">
        <f t="shared" si="386"/>
        <v>0</v>
      </c>
      <c r="BI364" s="212">
        <f t="shared" si="386"/>
        <v>-0.13300000000000001</v>
      </c>
      <c r="BJ364" s="212">
        <f t="shared" si="386"/>
        <v>-3.0000000000000001E-3</v>
      </c>
      <c r="BK364" s="212">
        <f t="shared" si="386"/>
        <v>-3.5000000000000003E-2</v>
      </c>
      <c r="BL364" s="212">
        <f t="shared" si="386"/>
        <v>-9.0999999999999998E-2</v>
      </c>
      <c r="BM364" s="212">
        <f t="shared" si="386"/>
        <v>-0.66</v>
      </c>
      <c r="BN364" s="212">
        <f t="shared" si="386"/>
        <v>-0.92199999999999993</v>
      </c>
      <c r="BO364" s="212">
        <f t="shared" ref="BO364:BT364" si="387">BO328</f>
        <v>0</v>
      </c>
      <c r="BP364" s="212">
        <f t="shared" si="387"/>
        <v>0</v>
      </c>
      <c r="BQ364" s="212">
        <f t="shared" si="387"/>
        <v>0</v>
      </c>
      <c r="BR364" s="212">
        <f t="shared" si="387"/>
        <v>0</v>
      </c>
      <c r="BS364" s="212">
        <f t="shared" si="387"/>
        <v>0</v>
      </c>
      <c r="BT364" s="212">
        <f t="shared" si="387"/>
        <v>0</v>
      </c>
    </row>
    <row r="365" spans="7:72">
      <c r="G365" s="284">
        <f t="shared" si="333"/>
        <v>0</v>
      </c>
      <c r="I365" s="202" t="s">
        <v>176</v>
      </c>
      <c r="J365" s="212">
        <f>J339</f>
        <v>0</v>
      </c>
      <c r="K365" s="212">
        <f t="shared" ref="K365:BN365" si="388">K339</f>
        <v>0</v>
      </c>
      <c r="L365" s="212">
        <f t="shared" si="388"/>
        <v>0</v>
      </c>
      <c r="M365" s="212">
        <f t="shared" si="388"/>
        <v>0</v>
      </c>
      <c r="N365" s="212">
        <f t="shared" si="388"/>
        <v>0</v>
      </c>
      <c r="O365" s="212">
        <f t="shared" si="388"/>
        <v>0</v>
      </c>
      <c r="P365" s="212">
        <f t="shared" si="388"/>
        <v>0</v>
      </c>
      <c r="Q365" s="212">
        <f t="shared" si="388"/>
        <v>0</v>
      </c>
      <c r="R365" s="212">
        <f t="shared" si="388"/>
        <v>0</v>
      </c>
      <c r="S365" s="212">
        <f t="shared" si="388"/>
        <v>0</v>
      </c>
      <c r="T365" s="212">
        <f t="shared" si="388"/>
        <v>0</v>
      </c>
      <c r="U365" s="212">
        <f t="shared" si="388"/>
        <v>0</v>
      </c>
      <c r="V365" s="212">
        <f t="shared" si="388"/>
        <v>0</v>
      </c>
      <c r="W365" s="212">
        <f t="shared" si="388"/>
        <v>0</v>
      </c>
      <c r="X365" s="212">
        <f t="shared" si="388"/>
        <v>0</v>
      </c>
      <c r="Y365" s="212">
        <f t="shared" si="388"/>
        <v>0</v>
      </c>
      <c r="Z365" s="212">
        <f t="shared" si="388"/>
        <v>0</v>
      </c>
      <c r="AA365" s="212">
        <f t="shared" si="388"/>
        <v>0</v>
      </c>
      <c r="AB365" s="212">
        <f t="shared" si="388"/>
        <v>0</v>
      </c>
      <c r="AC365" s="212">
        <f t="shared" si="388"/>
        <v>0</v>
      </c>
      <c r="AD365" s="212">
        <f t="shared" si="388"/>
        <v>0</v>
      </c>
      <c r="AE365" s="212">
        <f t="shared" si="388"/>
        <v>0</v>
      </c>
      <c r="AF365" s="212">
        <f t="shared" si="388"/>
        <v>0</v>
      </c>
      <c r="AG365" s="212">
        <f t="shared" si="388"/>
        <v>0</v>
      </c>
      <c r="AH365" s="212">
        <f t="shared" si="388"/>
        <v>0</v>
      </c>
      <c r="AI365" s="212">
        <f t="shared" si="388"/>
        <v>0</v>
      </c>
      <c r="AJ365" s="212">
        <f t="shared" si="388"/>
        <v>0</v>
      </c>
      <c r="AK365" s="212">
        <f t="shared" si="388"/>
        <v>0</v>
      </c>
      <c r="AL365" s="212">
        <f t="shared" si="388"/>
        <v>0</v>
      </c>
      <c r="AM365" s="212">
        <f t="shared" si="388"/>
        <v>0</v>
      </c>
      <c r="AN365" s="212">
        <f t="shared" si="388"/>
        <v>0</v>
      </c>
      <c r="AO365" s="212">
        <f t="shared" si="388"/>
        <v>0</v>
      </c>
      <c r="AP365" s="212">
        <f t="shared" si="388"/>
        <v>0</v>
      </c>
      <c r="AQ365" s="212">
        <f t="shared" si="388"/>
        <v>0</v>
      </c>
      <c r="AR365" s="212">
        <f t="shared" si="388"/>
        <v>0</v>
      </c>
      <c r="AS365" s="212">
        <f t="shared" si="388"/>
        <v>0</v>
      </c>
      <c r="AT365" s="212">
        <f t="shared" si="388"/>
        <v>0</v>
      </c>
      <c r="AU365" s="212">
        <f t="shared" si="388"/>
        <v>0</v>
      </c>
      <c r="AV365" s="212">
        <f t="shared" si="388"/>
        <v>0</v>
      </c>
      <c r="AW365" s="212">
        <f t="shared" si="388"/>
        <v>0</v>
      </c>
      <c r="AX365" s="212">
        <f t="shared" si="388"/>
        <v>0</v>
      </c>
      <c r="AY365" s="212">
        <f t="shared" si="388"/>
        <v>0</v>
      </c>
      <c r="AZ365" s="212">
        <f t="shared" si="388"/>
        <v>0</v>
      </c>
      <c r="BA365" s="212">
        <f t="shared" si="388"/>
        <v>0</v>
      </c>
      <c r="BB365" s="212">
        <f t="shared" si="388"/>
        <v>0</v>
      </c>
      <c r="BC365" s="212">
        <f t="shared" si="388"/>
        <v>0</v>
      </c>
      <c r="BD365" s="212">
        <f t="shared" si="388"/>
        <v>0</v>
      </c>
      <c r="BE365" s="212">
        <f t="shared" si="388"/>
        <v>0</v>
      </c>
      <c r="BF365" s="212">
        <f t="shared" si="388"/>
        <v>0</v>
      </c>
      <c r="BG365" s="212">
        <f t="shared" si="388"/>
        <v>0</v>
      </c>
      <c r="BH365" s="212">
        <f t="shared" si="388"/>
        <v>0</v>
      </c>
      <c r="BI365" s="212">
        <f t="shared" si="388"/>
        <v>0</v>
      </c>
      <c r="BJ365" s="212">
        <f t="shared" si="388"/>
        <v>0</v>
      </c>
      <c r="BK365" s="212">
        <f t="shared" si="388"/>
        <v>0</v>
      </c>
      <c r="BL365" s="212">
        <f t="shared" si="388"/>
        <v>0</v>
      </c>
      <c r="BM365" s="212">
        <f t="shared" si="388"/>
        <v>0</v>
      </c>
      <c r="BN365" s="212">
        <f t="shared" si="388"/>
        <v>0</v>
      </c>
      <c r="BO365" s="212">
        <f t="shared" ref="BO365:BT365" si="389">BO339</f>
        <v>0</v>
      </c>
      <c r="BP365" s="212">
        <f t="shared" si="389"/>
        <v>0</v>
      </c>
      <c r="BQ365" s="212">
        <f t="shared" si="389"/>
        <v>0</v>
      </c>
      <c r="BR365" s="212">
        <f t="shared" si="389"/>
        <v>0</v>
      </c>
      <c r="BS365" s="212">
        <f t="shared" si="389"/>
        <v>0</v>
      </c>
      <c r="BT365" s="212">
        <f t="shared" si="389"/>
        <v>0</v>
      </c>
    </row>
    <row r="366" spans="7:72">
      <c r="G366" s="284">
        <f t="shared" si="333"/>
        <v>19.443241173138148</v>
      </c>
      <c r="I366" s="202" t="s">
        <v>490</v>
      </c>
      <c r="J366" s="212">
        <f>J349+J361</f>
        <v>0.2619820170176575</v>
      </c>
      <c r="K366" s="212">
        <f t="shared" ref="K366:BA366" si="390">K349+K361</f>
        <v>7.3217108306038699E-3</v>
      </c>
      <c r="L366" s="212">
        <f t="shared" si="390"/>
        <v>0.45331847125808589</v>
      </c>
      <c r="M366" s="212">
        <f t="shared" si="390"/>
        <v>0.63599436047532654</v>
      </c>
      <c r="N366" s="212">
        <f t="shared" si="390"/>
        <v>1.3586165595816739</v>
      </c>
      <c r="O366" s="212">
        <f t="shared" si="390"/>
        <v>0</v>
      </c>
      <c r="P366" s="212">
        <f t="shared" si="390"/>
        <v>0</v>
      </c>
      <c r="Q366" s="212">
        <f t="shared" si="390"/>
        <v>0</v>
      </c>
      <c r="R366" s="212">
        <f t="shared" si="390"/>
        <v>0</v>
      </c>
      <c r="S366" s="212">
        <f t="shared" si="390"/>
        <v>0</v>
      </c>
      <c r="T366" s="212">
        <f t="shared" si="390"/>
        <v>0</v>
      </c>
      <c r="U366" s="212">
        <f t="shared" si="390"/>
        <v>0</v>
      </c>
      <c r="V366" s="212">
        <f t="shared" si="390"/>
        <v>0</v>
      </c>
      <c r="W366" s="212">
        <f t="shared" si="390"/>
        <v>0</v>
      </c>
      <c r="X366" s="212">
        <f t="shared" si="390"/>
        <v>0</v>
      </c>
      <c r="Y366" s="212">
        <f t="shared" si="390"/>
        <v>1.568393323667252</v>
      </c>
      <c r="Z366" s="212">
        <f t="shared" si="390"/>
        <v>0.22703989417010617</v>
      </c>
      <c r="AA366" s="212">
        <f t="shared" si="390"/>
        <v>5.3685284995919549</v>
      </c>
      <c r="AB366" s="212">
        <f t="shared" si="390"/>
        <v>7.4140172825706863</v>
      </c>
      <c r="AC366" s="212">
        <f t="shared" si="390"/>
        <v>14.577978999999999</v>
      </c>
      <c r="AD366" s="212">
        <f t="shared" si="390"/>
        <v>-6.5435915858223392E-2</v>
      </c>
      <c r="AE366" s="212">
        <f t="shared" si="390"/>
        <v>-7.7053426853408912E-3</v>
      </c>
      <c r="AF366" s="212">
        <f t="shared" si="390"/>
        <v>-0.14949601954597505</v>
      </c>
      <c r="AG366" s="212">
        <f t="shared" si="390"/>
        <v>-0.15271710835398516</v>
      </c>
      <c r="AH366" s="212">
        <f t="shared" si="390"/>
        <v>-0.37535438644352448</v>
      </c>
      <c r="AI366" s="212">
        <f t="shared" si="390"/>
        <v>0</v>
      </c>
      <c r="AJ366" s="212">
        <f t="shared" si="390"/>
        <v>0</v>
      </c>
      <c r="AK366" s="212">
        <f t="shared" si="390"/>
        <v>0</v>
      </c>
      <c r="AL366" s="212">
        <f t="shared" si="390"/>
        <v>0</v>
      </c>
      <c r="AM366" s="212">
        <f t="shared" si="390"/>
        <v>0</v>
      </c>
      <c r="AN366" s="212">
        <f t="shared" si="390"/>
        <v>0</v>
      </c>
      <c r="AO366" s="212">
        <f t="shared" si="390"/>
        <v>0</v>
      </c>
      <c r="AP366" s="212">
        <f t="shared" si="390"/>
        <v>0</v>
      </c>
      <c r="AQ366" s="212">
        <f t="shared" si="390"/>
        <v>0</v>
      </c>
      <c r="AR366" s="212">
        <f t="shared" si="390"/>
        <v>0</v>
      </c>
      <c r="AS366" s="212">
        <f t="shared" si="390"/>
        <v>0</v>
      </c>
      <c r="AT366" s="212">
        <f t="shared" si="390"/>
        <v>0</v>
      </c>
      <c r="AU366" s="212">
        <f t="shared" si="390"/>
        <v>0</v>
      </c>
      <c r="AV366" s="212">
        <f t="shared" si="390"/>
        <v>0.68900000000000006</v>
      </c>
      <c r="AW366" s="212">
        <f t="shared" si="390"/>
        <v>0.11799999999999999</v>
      </c>
      <c r="AX366" s="212">
        <f t="shared" si="390"/>
        <v>0</v>
      </c>
      <c r="AY366" s="212">
        <f t="shared" si="390"/>
        <v>1.413</v>
      </c>
      <c r="AZ366" s="212">
        <f t="shared" si="390"/>
        <v>1.6620000000000001</v>
      </c>
      <c r="BA366" s="212">
        <f t="shared" si="390"/>
        <v>3.8819999999999997</v>
      </c>
      <c r="BB366" s="212">
        <f>BB350+BB347</f>
        <v>0</v>
      </c>
      <c r="BC366" s="212">
        <f t="shared" ref="BC366:BN366" si="391">BC350+BC347</f>
        <v>0</v>
      </c>
      <c r="BD366" s="212">
        <f t="shared" si="391"/>
        <v>0</v>
      </c>
      <c r="BE366" s="212">
        <f t="shared" si="391"/>
        <v>0</v>
      </c>
      <c r="BF366" s="212">
        <f t="shared" si="391"/>
        <v>0</v>
      </c>
      <c r="BG366" s="212">
        <f t="shared" si="391"/>
        <v>0</v>
      </c>
      <c r="BH366" s="212">
        <f t="shared" si="391"/>
        <v>0</v>
      </c>
      <c r="BI366" s="212">
        <f t="shared" si="391"/>
        <v>0</v>
      </c>
      <c r="BJ366" s="212">
        <f t="shared" si="391"/>
        <v>0</v>
      </c>
      <c r="BK366" s="212">
        <f t="shared" si="391"/>
        <v>0</v>
      </c>
      <c r="BL366" s="212">
        <f t="shared" si="391"/>
        <v>0</v>
      </c>
      <c r="BM366" s="212">
        <f t="shared" si="391"/>
        <v>0</v>
      </c>
      <c r="BN366" s="212">
        <f t="shared" si="391"/>
        <v>0</v>
      </c>
      <c r="BO366" s="212">
        <f t="shared" ref="BO366:BT366" si="392">BO350+BO347</f>
        <v>0</v>
      </c>
      <c r="BP366" s="212">
        <f t="shared" si="392"/>
        <v>0</v>
      </c>
      <c r="BQ366" s="212">
        <f t="shared" si="392"/>
        <v>0</v>
      </c>
      <c r="BR366" s="212">
        <f t="shared" si="392"/>
        <v>0</v>
      </c>
      <c r="BS366" s="212">
        <f t="shared" si="392"/>
        <v>0</v>
      </c>
      <c r="BT366" s="212">
        <f t="shared" si="392"/>
        <v>0</v>
      </c>
    </row>
    <row r="368" spans="7:72">
      <c r="G368" s="284">
        <f>SUM(G345:G366)</f>
        <v>194.89293343430271</v>
      </c>
    </row>
  </sheetData>
  <mergeCells count="402">
    <mergeCell ref="BI48:BN48"/>
    <mergeCell ref="BB59:BH59"/>
    <mergeCell ref="BI59:BN59"/>
    <mergeCell ref="BB49:BC49"/>
    <mergeCell ref="BD49:BG49"/>
    <mergeCell ref="BJ49:BM49"/>
    <mergeCell ref="BI72:BN72"/>
    <mergeCell ref="BB60:BC60"/>
    <mergeCell ref="BD60:BG60"/>
    <mergeCell ref="BJ60:BM60"/>
    <mergeCell ref="BB72:BH72"/>
    <mergeCell ref="AU22:BA22"/>
    <mergeCell ref="BB22:BH22"/>
    <mergeCell ref="BI22:BN22"/>
    <mergeCell ref="AN23:AO23"/>
    <mergeCell ref="AN4:AT4"/>
    <mergeCell ref="AD4:AH4"/>
    <mergeCell ref="AI4:AM4"/>
    <mergeCell ref="AN5:AO5"/>
    <mergeCell ref="AP5:AS5"/>
    <mergeCell ref="BI4:BN4"/>
    <mergeCell ref="BJ5:BM5"/>
    <mergeCell ref="AU4:BA4"/>
    <mergeCell ref="AU5:AV5"/>
    <mergeCell ref="AW5:AZ5"/>
    <mergeCell ref="BB4:BH4"/>
    <mergeCell ref="BB5:BC5"/>
    <mergeCell ref="BB23:BC23"/>
    <mergeCell ref="BD23:BG23"/>
    <mergeCell ref="BJ23:BM23"/>
    <mergeCell ref="J4:N4"/>
    <mergeCell ref="O4:S4"/>
    <mergeCell ref="T4:X4"/>
    <mergeCell ref="Y4:AC4"/>
    <mergeCell ref="BD5:BG5"/>
    <mergeCell ref="J48:N48"/>
    <mergeCell ref="O48:S48"/>
    <mergeCell ref="T48:X48"/>
    <mergeCell ref="Y48:AC48"/>
    <mergeCell ref="AD48:AH48"/>
    <mergeCell ref="AI48:AM48"/>
    <mergeCell ref="AN48:AT48"/>
    <mergeCell ref="AU48:BA48"/>
    <mergeCell ref="BB48:BH48"/>
    <mergeCell ref="J22:N22"/>
    <mergeCell ref="O22:S22"/>
    <mergeCell ref="T22:X22"/>
    <mergeCell ref="Y22:AC22"/>
    <mergeCell ref="AD22:AH22"/>
    <mergeCell ref="AI22:AM22"/>
    <mergeCell ref="AP23:AS23"/>
    <mergeCell ref="AU23:AV23"/>
    <mergeCell ref="AW23:AZ23"/>
    <mergeCell ref="AN22:AT22"/>
    <mergeCell ref="AN49:AO49"/>
    <mergeCell ref="AP49:AS49"/>
    <mergeCell ref="AU49:AV49"/>
    <mergeCell ref="AW49:AZ49"/>
    <mergeCell ref="BJ251:BM251"/>
    <mergeCell ref="J250:N250"/>
    <mergeCell ref="O250:S250"/>
    <mergeCell ref="BB278:BC278"/>
    <mergeCell ref="BD278:BG278"/>
    <mergeCell ref="BJ278:BM278"/>
    <mergeCell ref="AN278:AO278"/>
    <mergeCell ref="AP278:AS278"/>
    <mergeCell ref="AU278:AV278"/>
    <mergeCell ref="AW278:AZ278"/>
    <mergeCell ref="AI277:AM277"/>
    <mergeCell ref="AN277:AT277"/>
    <mergeCell ref="AU277:BA277"/>
    <mergeCell ref="BB277:BH277"/>
    <mergeCell ref="BI277:BN277"/>
    <mergeCell ref="J277:N277"/>
    <mergeCell ref="O277:S277"/>
    <mergeCell ref="T277:X277"/>
    <mergeCell ref="Y277:AC277"/>
    <mergeCell ref="AN251:AO251"/>
    <mergeCell ref="A50:B50"/>
    <mergeCell ref="J59:N59"/>
    <mergeCell ref="O59:S59"/>
    <mergeCell ref="T59:X59"/>
    <mergeCell ref="Y59:AC59"/>
    <mergeCell ref="AD59:AH59"/>
    <mergeCell ref="AI59:AM59"/>
    <mergeCell ref="AN59:AT59"/>
    <mergeCell ref="AU59:BA59"/>
    <mergeCell ref="AN60:AO60"/>
    <mergeCell ref="AP60:AS60"/>
    <mergeCell ref="AU60:AV60"/>
    <mergeCell ref="AW60:AZ60"/>
    <mergeCell ref="J87:N87"/>
    <mergeCell ref="O87:S87"/>
    <mergeCell ref="T87:X87"/>
    <mergeCell ref="Y87:AC87"/>
    <mergeCell ref="AD87:AH87"/>
    <mergeCell ref="AI87:AM87"/>
    <mergeCell ref="AN87:AT87"/>
    <mergeCell ref="AU87:BA87"/>
    <mergeCell ref="AN73:AO73"/>
    <mergeCell ref="AP73:AS73"/>
    <mergeCell ref="J72:N72"/>
    <mergeCell ref="O72:S72"/>
    <mergeCell ref="T72:X72"/>
    <mergeCell ref="Y72:AC72"/>
    <mergeCell ref="AD72:AH72"/>
    <mergeCell ref="AI72:AM72"/>
    <mergeCell ref="AN72:AT72"/>
    <mergeCell ref="AU72:BA72"/>
    <mergeCell ref="AU73:AV73"/>
    <mergeCell ref="AW73:AZ73"/>
    <mergeCell ref="BB160:BC160"/>
    <mergeCell ref="BD160:BG160"/>
    <mergeCell ref="BJ160:BM160"/>
    <mergeCell ref="BB159:BH159"/>
    <mergeCell ref="BI159:BN159"/>
    <mergeCell ref="BI199:BN199"/>
    <mergeCell ref="BB184:BC184"/>
    <mergeCell ref="BD184:BG184"/>
    <mergeCell ref="BJ184:BM184"/>
    <mergeCell ref="BB183:BH183"/>
    <mergeCell ref="BI183:BN183"/>
    <mergeCell ref="BB199:BH199"/>
    <mergeCell ref="BB87:BH87"/>
    <mergeCell ref="BI87:BN87"/>
    <mergeCell ref="BB73:BC73"/>
    <mergeCell ref="BD73:BG73"/>
    <mergeCell ref="BJ73:BM73"/>
    <mergeCell ref="AU88:AV88"/>
    <mergeCell ref="BD99:BG99"/>
    <mergeCell ref="AW88:AZ88"/>
    <mergeCell ref="BB121:BH121"/>
    <mergeCell ref="AW99:AZ99"/>
    <mergeCell ref="AU99:AV99"/>
    <mergeCell ref="BI98:BN98"/>
    <mergeCell ref="BJ110:BM110"/>
    <mergeCell ref="BB88:BC88"/>
    <mergeCell ref="BD88:BG88"/>
    <mergeCell ref="BJ88:BM88"/>
    <mergeCell ref="BI121:BN121"/>
    <mergeCell ref="AW110:AZ110"/>
    <mergeCell ref="BB110:BC110"/>
    <mergeCell ref="BD110:BG110"/>
    <mergeCell ref="BB99:BC99"/>
    <mergeCell ref="J98:N98"/>
    <mergeCell ref="O98:S98"/>
    <mergeCell ref="T98:X98"/>
    <mergeCell ref="Y98:AC98"/>
    <mergeCell ref="AD98:AH98"/>
    <mergeCell ref="AI98:AM98"/>
    <mergeCell ref="AN98:AT98"/>
    <mergeCell ref="AU98:BA98"/>
    <mergeCell ref="BB98:BH98"/>
    <mergeCell ref="J121:N121"/>
    <mergeCell ref="O121:S121"/>
    <mergeCell ref="T121:X121"/>
    <mergeCell ref="Y121:AC121"/>
    <mergeCell ref="AD121:AH121"/>
    <mergeCell ref="AI121:AM121"/>
    <mergeCell ref="AN121:AT121"/>
    <mergeCell ref="AU121:BA121"/>
    <mergeCell ref="BB109:BH109"/>
    <mergeCell ref="AP110:AS110"/>
    <mergeCell ref="AN88:AO88"/>
    <mergeCell ref="AP88:AS88"/>
    <mergeCell ref="BB146:BC146"/>
    <mergeCell ref="BD146:BG146"/>
    <mergeCell ref="BJ146:BM146"/>
    <mergeCell ref="AN146:AO146"/>
    <mergeCell ref="AP146:AS146"/>
    <mergeCell ref="AU146:AV146"/>
    <mergeCell ref="AW146:AZ146"/>
    <mergeCell ref="BB145:BH145"/>
    <mergeCell ref="BJ99:BM99"/>
    <mergeCell ref="AN99:AO99"/>
    <mergeCell ref="AP99:AS99"/>
    <mergeCell ref="BI145:BN145"/>
    <mergeCell ref="BB122:BC122"/>
    <mergeCell ref="BD122:BG122"/>
    <mergeCell ref="BJ122:BM122"/>
    <mergeCell ref="AN122:AO122"/>
    <mergeCell ref="AP122:AS122"/>
    <mergeCell ref="AU122:AV122"/>
    <mergeCell ref="AW122:AZ122"/>
    <mergeCell ref="AU110:AV110"/>
    <mergeCell ref="BI109:BN109"/>
    <mergeCell ref="AN110:AO110"/>
    <mergeCell ref="AP160:AS160"/>
    <mergeCell ref="AU160:AV160"/>
    <mergeCell ref="AW160:AZ160"/>
    <mergeCell ref="J159:N159"/>
    <mergeCell ref="O159:S159"/>
    <mergeCell ref="T159:X159"/>
    <mergeCell ref="Y159:AC159"/>
    <mergeCell ref="AD159:AH159"/>
    <mergeCell ref="AI159:AM159"/>
    <mergeCell ref="AN159:AT159"/>
    <mergeCell ref="AU159:BA159"/>
    <mergeCell ref="AN184:AO184"/>
    <mergeCell ref="AP184:AS184"/>
    <mergeCell ref="AU184:AV184"/>
    <mergeCell ref="J183:N183"/>
    <mergeCell ref="O183:S183"/>
    <mergeCell ref="T183:X183"/>
    <mergeCell ref="Y183:AC183"/>
    <mergeCell ref="AD183:AH183"/>
    <mergeCell ref="AI183:AM183"/>
    <mergeCell ref="AN183:AT183"/>
    <mergeCell ref="AU183:BA183"/>
    <mergeCell ref="AD277:AH277"/>
    <mergeCell ref="BB236:BC236"/>
    <mergeCell ref="BD236:BG236"/>
    <mergeCell ref="BJ236:BM236"/>
    <mergeCell ref="AN236:AO236"/>
    <mergeCell ref="AP236:AS236"/>
    <mergeCell ref="AU236:AV236"/>
    <mergeCell ref="AW236:AZ236"/>
    <mergeCell ref="AP251:AS251"/>
    <mergeCell ref="AU251:AV251"/>
    <mergeCell ref="BJ261:BM261"/>
    <mergeCell ref="AN261:AO261"/>
    <mergeCell ref="AP261:AS261"/>
    <mergeCell ref="AU261:AV261"/>
    <mergeCell ref="AW261:AZ261"/>
    <mergeCell ref="BB261:BC261"/>
    <mergeCell ref="BI260:BN260"/>
    <mergeCell ref="AW251:AZ251"/>
    <mergeCell ref="BB251:BC251"/>
    <mergeCell ref="BD251:BG251"/>
    <mergeCell ref="AU250:BA250"/>
    <mergeCell ref="BB250:BH250"/>
    <mergeCell ref="BI250:BN250"/>
    <mergeCell ref="J260:N260"/>
    <mergeCell ref="O260:S260"/>
    <mergeCell ref="T260:X260"/>
    <mergeCell ref="Y260:AC260"/>
    <mergeCell ref="AD260:AH260"/>
    <mergeCell ref="AI260:AM260"/>
    <mergeCell ref="AN260:AT260"/>
    <mergeCell ref="AU260:BA260"/>
    <mergeCell ref="BB260:BH260"/>
    <mergeCell ref="AN288:AO288"/>
    <mergeCell ref="AP288:AS288"/>
    <mergeCell ref="AU288:AV288"/>
    <mergeCell ref="AW288:AZ288"/>
    <mergeCell ref="J287:N287"/>
    <mergeCell ref="O287:S287"/>
    <mergeCell ref="T287:X287"/>
    <mergeCell ref="Y287:AC287"/>
    <mergeCell ref="AD287:AH287"/>
    <mergeCell ref="AI287:AM287"/>
    <mergeCell ref="AN287:AT287"/>
    <mergeCell ref="AU287:BA287"/>
    <mergeCell ref="J295:N295"/>
    <mergeCell ref="O295:S295"/>
    <mergeCell ref="T295:X295"/>
    <mergeCell ref="Y295:AC295"/>
    <mergeCell ref="AD295:AH295"/>
    <mergeCell ref="AI295:AM295"/>
    <mergeCell ref="AN295:AT295"/>
    <mergeCell ref="AU295:BA295"/>
    <mergeCell ref="BB295:BH295"/>
    <mergeCell ref="J314:N314"/>
    <mergeCell ref="O314:S314"/>
    <mergeCell ref="T314:X314"/>
    <mergeCell ref="Y314:AC314"/>
    <mergeCell ref="AD314:AH314"/>
    <mergeCell ref="AI314:AM314"/>
    <mergeCell ref="AN314:AT314"/>
    <mergeCell ref="AU314:BA314"/>
    <mergeCell ref="BB314:BH314"/>
    <mergeCell ref="BB332:BC332"/>
    <mergeCell ref="BD332:BG332"/>
    <mergeCell ref="BJ332:BM332"/>
    <mergeCell ref="AN332:AO332"/>
    <mergeCell ref="AP332:AS332"/>
    <mergeCell ref="AU332:AV332"/>
    <mergeCell ref="AW332:AZ332"/>
    <mergeCell ref="J331:N331"/>
    <mergeCell ref="O331:S331"/>
    <mergeCell ref="T331:X331"/>
    <mergeCell ref="Y331:AC331"/>
    <mergeCell ref="AD331:AH331"/>
    <mergeCell ref="AI331:AM331"/>
    <mergeCell ref="AN331:AT331"/>
    <mergeCell ref="AU331:BA331"/>
    <mergeCell ref="BB331:BH331"/>
    <mergeCell ref="BI331:BN331"/>
    <mergeCell ref="AN315:AO315"/>
    <mergeCell ref="AP315:AS315"/>
    <mergeCell ref="AU315:AV315"/>
    <mergeCell ref="AW315:AZ315"/>
    <mergeCell ref="BI314:BN314"/>
    <mergeCell ref="BB296:BC296"/>
    <mergeCell ref="BD296:BG296"/>
    <mergeCell ref="BJ296:BM296"/>
    <mergeCell ref="AN296:AO296"/>
    <mergeCell ref="AP296:AS296"/>
    <mergeCell ref="BB315:BC315"/>
    <mergeCell ref="BD315:BG315"/>
    <mergeCell ref="BJ315:BM315"/>
    <mergeCell ref="AU296:AV296"/>
    <mergeCell ref="AW296:AZ296"/>
    <mergeCell ref="BI295:BN295"/>
    <mergeCell ref="BB288:BC288"/>
    <mergeCell ref="BD288:BG288"/>
    <mergeCell ref="BJ288:BM288"/>
    <mergeCell ref="BB287:BH287"/>
    <mergeCell ref="BI287:BN287"/>
    <mergeCell ref="BD261:BG261"/>
    <mergeCell ref="J109:N109"/>
    <mergeCell ref="O109:S109"/>
    <mergeCell ref="T109:X109"/>
    <mergeCell ref="Y109:AC109"/>
    <mergeCell ref="AD109:AH109"/>
    <mergeCell ref="AI109:AM109"/>
    <mergeCell ref="AN109:AT109"/>
    <mergeCell ref="AU109:BA109"/>
    <mergeCell ref="AU200:AV200"/>
    <mergeCell ref="AW200:AZ200"/>
    <mergeCell ref="J145:N145"/>
    <mergeCell ref="O145:S145"/>
    <mergeCell ref="T145:X145"/>
    <mergeCell ref="Y145:AC145"/>
    <mergeCell ref="AD145:AH145"/>
    <mergeCell ref="AI145:AM145"/>
    <mergeCell ref="AN145:AT145"/>
    <mergeCell ref="AU145:BA145"/>
    <mergeCell ref="AW184:AZ184"/>
    <mergeCell ref="J199:N199"/>
    <mergeCell ref="O199:S199"/>
    <mergeCell ref="T199:X199"/>
    <mergeCell ref="Y199:AC199"/>
    <mergeCell ref="AD199:AH199"/>
    <mergeCell ref="B223:B224"/>
    <mergeCell ref="T250:X250"/>
    <mergeCell ref="Y250:AC250"/>
    <mergeCell ref="AD250:AH250"/>
    <mergeCell ref="AI250:AM250"/>
    <mergeCell ref="AN250:AT250"/>
    <mergeCell ref="J235:N235"/>
    <mergeCell ref="O235:S235"/>
    <mergeCell ref="T235:X235"/>
    <mergeCell ref="Y235:AC235"/>
    <mergeCell ref="AD235:AH235"/>
    <mergeCell ref="AI235:AM235"/>
    <mergeCell ref="AN235:AT235"/>
    <mergeCell ref="AI199:AM199"/>
    <mergeCell ref="AN199:AT199"/>
    <mergeCell ref="AU199:BA199"/>
    <mergeCell ref="AN160:AO160"/>
    <mergeCell ref="BO4:BT4"/>
    <mergeCell ref="BP5:BS5"/>
    <mergeCell ref="BO22:BT22"/>
    <mergeCell ref="BP23:BS23"/>
    <mergeCell ref="BO48:BT48"/>
    <mergeCell ref="BP49:BS49"/>
    <mergeCell ref="BO59:BT59"/>
    <mergeCell ref="BP60:BS60"/>
    <mergeCell ref="BO72:BT72"/>
    <mergeCell ref="BP73:BS73"/>
    <mergeCell ref="BO87:BT87"/>
    <mergeCell ref="BP88:BS88"/>
    <mergeCell ref="BO98:BT98"/>
    <mergeCell ref="BP99:BS99"/>
    <mergeCell ref="BO109:BT109"/>
    <mergeCell ref="BP110:BS110"/>
    <mergeCell ref="BO121:BT121"/>
    <mergeCell ref="BP122:BS122"/>
    <mergeCell ref="BO145:BT145"/>
    <mergeCell ref="BP146:BS146"/>
    <mergeCell ref="BO159:BT159"/>
    <mergeCell ref="BP160:BS160"/>
    <mergeCell ref="BO183:BT183"/>
    <mergeCell ref="BP184:BS184"/>
    <mergeCell ref="BO199:BT199"/>
    <mergeCell ref="BP200:BS200"/>
    <mergeCell ref="BO235:BT235"/>
    <mergeCell ref="BO295:BT295"/>
    <mergeCell ref="BP296:BS296"/>
    <mergeCell ref="BO314:BT314"/>
    <mergeCell ref="BP315:BS315"/>
    <mergeCell ref="BO331:BT331"/>
    <mergeCell ref="BP332:BS332"/>
    <mergeCell ref="C190:C193"/>
    <mergeCell ref="BP236:BS236"/>
    <mergeCell ref="BO250:BT250"/>
    <mergeCell ref="BP251:BS251"/>
    <mergeCell ref="BO260:BT260"/>
    <mergeCell ref="BP261:BS261"/>
    <mergeCell ref="BO277:BT277"/>
    <mergeCell ref="BP278:BS278"/>
    <mergeCell ref="BO287:BT287"/>
    <mergeCell ref="BP288:BS288"/>
    <mergeCell ref="AU235:BA235"/>
    <mergeCell ref="BB235:BH235"/>
    <mergeCell ref="BI235:BN235"/>
    <mergeCell ref="BB200:BC200"/>
    <mergeCell ref="BD200:BG200"/>
    <mergeCell ref="BJ200:BM200"/>
    <mergeCell ref="AN200:AO200"/>
    <mergeCell ref="AP200:AS200"/>
  </mergeCells>
  <phoneticPr fontId="9" type="noConversion"/>
  <conditionalFormatting sqref="F8">
    <cfRule type="expression" dxfId="216" priority="167">
      <formula>F8="n/a"</formula>
    </cfRule>
    <cfRule type="expression" dxfId="215" priority="168">
      <formula>F8="No"</formula>
    </cfRule>
    <cfRule type="expression" dxfId="214" priority="169">
      <formula>F8="Yes"</formula>
    </cfRule>
  </conditionalFormatting>
  <conditionalFormatting sqref="F11">
    <cfRule type="expression" dxfId="213" priority="155">
      <formula>F11="n/a"</formula>
    </cfRule>
    <cfRule type="expression" dxfId="212" priority="156">
      <formula>F11="No"</formula>
    </cfRule>
    <cfRule type="expression" dxfId="211" priority="157">
      <formula>F11="Yes"</formula>
    </cfRule>
  </conditionalFormatting>
  <conditionalFormatting sqref="F9">
    <cfRule type="expression" dxfId="210" priority="161">
      <formula>F9="n/a"</formula>
    </cfRule>
    <cfRule type="expression" dxfId="209" priority="162">
      <formula>F9="No"</formula>
    </cfRule>
    <cfRule type="expression" dxfId="208" priority="163">
      <formula>F9="Yes"</formula>
    </cfRule>
  </conditionalFormatting>
  <conditionalFormatting sqref="F10">
    <cfRule type="expression" dxfId="207" priority="158">
      <formula>F10="n/a"</formula>
    </cfRule>
    <cfRule type="expression" dxfId="206" priority="159">
      <formula>F10="No"</formula>
    </cfRule>
    <cfRule type="expression" dxfId="205" priority="160">
      <formula>F10="Yes"</formula>
    </cfRule>
  </conditionalFormatting>
  <conditionalFormatting sqref="F12">
    <cfRule type="expression" dxfId="204" priority="152">
      <formula>F12="n/a"</formula>
    </cfRule>
    <cfRule type="expression" dxfId="203" priority="153">
      <formula>F12="No"</formula>
    </cfRule>
    <cfRule type="expression" dxfId="202" priority="154">
      <formula>F12="Yes"</formula>
    </cfRule>
  </conditionalFormatting>
  <conditionalFormatting sqref="F13">
    <cfRule type="expression" dxfId="201" priority="149">
      <formula>F13="n/a"</formula>
    </cfRule>
    <cfRule type="expression" dxfId="200" priority="150">
      <formula>F13="No"</formula>
    </cfRule>
    <cfRule type="expression" dxfId="199" priority="151">
      <formula>F13="Yes"</formula>
    </cfRule>
  </conditionalFormatting>
  <conditionalFormatting sqref="F14">
    <cfRule type="expression" dxfId="198" priority="146">
      <formula>F14="n/a"</formula>
    </cfRule>
    <cfRule type="expression" dxfId="197" priority="147">
      <formula>F14="No"</formula>
    </cfRule>
    <cfRule type="expression" dxfId="196" priority="148">
      <formula>F14="Yes"</formula>
    </cfRule>
  </conditionalFormatting>
  <conditionalFormatting sqref="F16">
    <cfRule type="expression" dxfId="195" priority="143">
      <formula>F16="n/a"</formula>
    </cfRule>
    <cfRule type="expression" dxfId="194" priority="144">
      <formula>F16="No"</formula>
    </cfRule>
    <cfRule type="expression" dxfId="193" priority="145">
      <formula>F16="Yes"</formula>
    </cfRule>
  </conditionalFormatting>
  <conditionalFormatting sqref="F15">
    <cfRule type="expression" dxfId="192" priority="140">
      <formula>F15="n/a"</formula>
    </cfRule>
    <cfRule type="expression" dxfId="191" priority="141">
      <formula>F15="No"</formula>
    </cfRule>
    <cfRule type="expression" dxfId="190" priority="142">
      <formula>F15="Yes"</formula>
    </cfRule>
  </conditionalFormatting>
  <conditionalFormatting sqref="F27:F39 F42">
    <cfRule type="expression" dxfId="189" priority="126">
      <formula>F27="n/a"</formula>
    </cfRule>
    <cfRule type="expression" dxfId="188" priority="127">
      <formula>F27="No"</formula>
    </cfRule>
    <cfRule type="expression" dxfId="187" priority="128">
      <formula>F27="Yes"</formula>
    </cfRule>
  </conditionalFormatting>
  <conditionalFormatting sqref="F26">
    <cfRule type="expression" dxfId="186" priority="123">
      <formula>F26="n/a"</formula>
    </cfRule>
    <cfRule type="expression" dxfId="185" priority="124">
      <formula>F26="No"</formula>
    </cfRule>
    <cfRule type="expression" dxfId="184" priority="125">
      <formula>F26="Yes"</formula>
    </cfRule>
  </conditionalFormatting>
  <conditionalFormatting sqref="F52:F53">
    <cfRule type="expression" dxfId="183" priority="99">
      <formula>F52="n/a"</formula>
    </cfRule>
    <cfRule type="expression" dxfId="182" priority="100">
      <formula>F52="No"</formula>
    </cfRule>
    <cfRule type="expression" dxfId="181" priority="101">
      <formula>F52="Yes"</formula>
    </cfRule>
  </conditionalFormatting>
  <conditionalFormatting sqref="F63:F66">
    <cfRule type="expression" dxfId="180" priority="91">
      <formula>F63="n/a"</formula>
    </cfRule>
    <cfRule type="expression" dxfId="179" priority="92">
      <formula>F63="No"</formula>
    </cfRule>
    <cfRule type="expression" dxfId="178" priority="93">
      <formula>F63="Yes"</formula>
    </cfRule>
  </conditionalFormatting>
  <conditionalFormatting sqref="F76:F81">
    <cfRule type="expression" dxfId="177" priority="85">
      <formula>F76="n/a"</formula>
    </cfRule>
    <cfRule type="expression" dxfId="176" priority="86">
      <formula>F76="No"</formula>
    </cfRule>
    <cfRule type="expression" dxfId="175" priority="87">
      <formula>F76="Yes"</formula>
    </cfRule>
  </conditionalFormatting>
  <conditionalFormatting sqref="F91:F92">
    <cfRule type="expression" dxfId="174" priority="82">
      <formula>F91="n/a"</formula>
    </cfRule>
    <cfRule type="expression" dxfId="173" priority="83">
      <formula>F91="No"</formula>
    </cfRule>
    <cfRule type="expression" dxfId="172" priority="84">
      <formula>F91="Yes"</formula>
    </cfRule>
  </conditionalFormatting>
  <conditionalFormatting sqref="F102:F103">
    <cfRule type="expression" dxfId="171" priority="79">
      <formula>F102="n/a"</formula>
    </cfRule>
    <cfRule type="expression" dxfId="170" priority="80">
      <formula>F102="No"</formula>
    </cfRule>
    <cfRule type="expression" dxfId="169" priority="81">
      <formula>F102="Yes"</formula>
    </cfRule>
  </conditionalFormatting>
  <conditionalFormatting sqref="F113 F115">
    <cfRule type="expression" dxfId="168" priority="76">
      <formula>F113="n/a"</formula>
    </cfRule>
    <cfRule type="expression" dxfId="167" priority="77">
      <formula>F113="No"</formula>
    </cfRule>
    <cfRule type="expression" dxfId="166" priority="78">
      <formula>F113="Yes"</formula>
    </cfRule>
  </conditionalFormatting>
  <conditionalFormatting sqref="F125:F139">
    <cfRule type="expression" dxfId="165" priority="73">
      <formula>F125="n/a"</formula>
    </cfRule>
    <cfRule type="expression" dxfId="164" priority="74">
      <formula>F125="No"</formula>
    </cfRule>
    <cfRule type="expression" dxfId="163" priority="75">
      <formula>F125="Yes"</formula>
    </cfRule>
  </conditionalFormatting>
  <conditionalFormatting sqref="F149:F153">
    <cfRule type="expression" dxfId="162" priority="70">
      <formula>F149="n/a"</formula>
    </cfRule>
    <cfRule type="expression" dxfId="161" priority="71">
      <formula>F149="No"</formula>
    </cfRule>
    <cfRule type="expression" dxfId="160" priority="72">
      <formula>F149="Yes"</formula>
    </cfRule>
  </conditionalFormatting>
  <conditionalFormatting sqref="F163:F177">
    <cfRule type="expression" dxfId="159" priority="67">
      <formula>F163="n/a"</formula>
    </cfRule>
    <cfRule type="expression" dxfId="158" priority="68">
      <formula>F163="No"</formula>
    </cfRule>
    <cfRule type="expression" dxfId="157" priority="69">
      <formula>F163="Yes"</formula>
    </cfRule>
  </conditionalFormatting>
  <conditionalFormatting sqref="F187:F188 F193">
    <cfRule type="expression" dxfId="156" priority="64">
      <formula>F187="n/a"</formula>
    </cfRule>
    <cfRule type="expression" dxfId="155" priority="65">
      <formula>F187="No"</formula>
    </cfRule>
    <cfRule type="expression" dxfId="154" priority="66">
      <formula>F187="Yes"</formula>
    </cfRule>
  </conditionalFormatting>
  <conditionalFormatting sqref="F203:F229">
    <cfRule type="expression" dxfId="153" priority="61">
      <formula>F203="n/a"</formula>
    </cfRule>
    <cfRule type="expression" dxfId="152" priority="62">
      <formula>F203="No"</formula>
    </cfRule>
    <cfRule type="expression" dxfId="151" priority="63">
      <formula>F203="Yes"</formula>
    </cfRule>
  </conditionalFormatting>
  <conditionalFormatting sqref="F239:F242 F244">
    <cfRule type="expression" dxfId="150" priority="58">
      <formula>F239="n/a"</formula>
    </cfRule>
    <cfRule type="expression" dxfId="149" priority="59">
      <formula>F239="No"</formula>
    </cfRule>
    <cfRule type="expression" dxfId="148" priority="60">
      <formula>F239="Yes"</formula>
    </cfRule>
  </conditionalFormatting>
  <conditionalFormatting sqref="F254">
    <cfRule type="expression" dxfId="147" priority="55">
      <formula>F254="n/a"</formula>
    </cfRule>
    <cfRule type="expression" dxfId="146" priority="56">
      <formula>F254="No"</formula>
    </cfRule>
    <cfRule type="expression" dxfId="145" priority="57">
      <formula>F254="Yes"</formula>
    </cfRule>
  </conditionalFormatting>
  <conditionalFormatting sqref="F264:F269 F271">
    <cfRule type="expression" dxfId="144" priority="52">
      <formula>F264="n/a"</formula>
    </cfRule>
    <cfRule type="expression" dxfId="143" priority="53">
      <formula>F264="No"</formula>
    </cfRule>
    <cfRule type="expression" dxfId="142" priority="54">
      <formula>F264="Yes"</formula>
    </cfRule>
  </conditionalFormatting>
  <conditionalFormatting sqref="F281">
    <cfRule type="expression" dxfId="141" priority="49">
      <formula>F281="n/a"</formula>
    </cfRule>
    <cfRule type="expression" dxfId="140" priority="50">
      <formula>F281="No"</formula>
    </cfRule>
    <cfRule type="expression" dxfId="139" priority="51">
      <formula>F281="Yes"</formula>
    </cfRule>
  </conditionalFormatting>
  <conditionalFormatting sqref="F299:F304 F308">
    <cfRule type="expression" dxfId="138" priority="46">
      <formula>F299="n/a"</formula>
    </cfRule>
    <cfRule type="expression" dxfId="137" priority="47">
      <formula>F299="No"</formula>
    </cfRule>
    <cfRule type="expression" dxfId="136" priority="48">
      <formula>F299="Yes"</formula>
    </cfRule>
  </conditionalFormatting>
  <conditionalFormatting sqref="F318:F325">
    <cfRule type="expression" dxfId="135" priority="43">
      <formula>F318="n/a"</formula>
    </cfRule>
    <cfRule type="expression" dxfId="134" priority="44">
      <formula>F318="No"</formula>
    </cfRule>
    <cfRule type="expression" dxfId="133" priority="45">
      <formula>F318="Yes"</formula>
    </cfRule>
  </conditionalFormatting>
  <conditionalFormatting sqref="F335:F336">
    <cfRule type="expression" dxfId="132" priority="40">
      <formula>F335="n/a"</formula>
    </cfRule>
    <cfRule type="expression" dxfId="131" priority="41">
      <formula>F335="No"</formula>
    </cfRule>
    <cfRule type="expression" dxfId="130" priority="42">
      <formula>F335="Yes"</formula>
    </cfRule>
  </conditionalFormatting>
  <conditionalFormatting sqref="G163">
    <cfRule type="expression" dxfId="129" priority="37">
      <formula>G163="n/a"</formula>
    </cfRule>
    <cfRule type="expression" dxfId="128" priority="38">
      <formula>G163="No"</formula>
    </cfRule>
    <cfRule type="expression" dxfId="127" priority="39">
      <formula>G163="Yes"</formula>
    </cfRule>
  </conditionalFormatting>
  <conditionalFormatting sqref="F243">
    <cfRule type="expression" dxfId="126" priority="34">
      <formula>F243="n/a"</formula>
    </cfRule>
    <cfRule type="expression" dxfId="125" priority="35">
      <formula>F243="No"</formula>
    </cfRule>
    <cfRule type="expression" dxfId="124" priority="36">
      <formula>F243="Yes"</formula>
    </cfRule>
  </conditionalFormatting>
  <conditionalFormatting sqref="F270">
    <cfRule type="expression" dxfId="123" priority="31">
      <formula>F270="n/a"</formula>
    </cfRule>
    <cfRule type="expression" dxfId="122" priority="32">
      <formula>F270="No"</formula>
    </cfRule>
    <cfRule type="expression" dxfId="121" priority="33">
      <formula>F270="Yes"</formula>
    </cfRule>
  </conditionalFormatting>
  <conditionalFormatting sqref="F305">
    <cfRule type="expression" dxfId="120" priority="28">
      <formula>F305="n/a"</formula>
    </cfRule>
    <cfRule type="expression" dxfId="119" priority="29">
      <formula>F305="No"</formula>
    </cfRule>
    <cfRule type="expression" dxfId="118" priority="30">
      <formula>F305="Yes"</formula>
    </cfRule>
  </conditionalFormatting>
  <conditionalFormatting sqref="F307">
    <cfRule type="expression" dxfId="117" priority="25">
      <formula>F307="n/a"</formula>
    </cfRule>
    <cfRule type="expression" dxfId="116" priority="26">
      <formula>F307="No"</formula>
    </cfRule>
    <cfRule type="expression" dxfId="115" priority="27">
      <formula>F307="Yes"</formula>
    </cfRule>
  </conditionalFormatting>
  <conditionalFormatting sqref="F306">
    <cfRule type="expression" dxfId="114" priority="22">
      <formula>F306="n/a"</formula>
    </cfRule>
    <cfRule type="expression" dxfId="113" priority="23">
      <formula>F306="No"</formula>
    </cfRule>
    <cfRule type="expression" dxfId="112" priority="24">
      <formula>F306="Yes"</formula>
    </cfRule>
  </conditionalFormatting>
  <conditionalFormatting sqref="F114">
    <cfRule type="expression" dxfId="111" priority="19">
      <formula>F114="n/a"</formula>
    </cfRule>
    <cfRule type="expression" dxfId="110" priority="20">
      <formula>F114="No"</formula>
    </cfRule>
    <cfRule type="expression" dxfId="109" priority="21">
      <formula>F114="Yes"</formula>
    </cfRule>
  </conditionalFormatting>
  <conditionalFormatting sqref="F41">
    <cfRule type="expression" dxfId="108" priority="16">
      <formula>F41="n/a"</formula>
    </cfRule>
    <cfRule type="expression" dxfId="107" priority="17">
      <formula>F41="No"</formula>
    </cfRule>
    <cfRule type="expression" dxfId="106" priority="18">
      <formula>F41="Yes"</formula>
    </cfRule>
  </conditionalFormatting>
  <conditionalFormatting sqref="F40">
    <cfRule type="expression" dxfId="105" priority="13">
      <formula>F40="n/a"</formula>
    </cfRule>
    <cfRule type="expression" dxfId="104" priority="14">
      <formula>F40="No"</formula>
    </cfRule>
    <cfRule type="expression" dxfId="103" priority="15">
      <formula>F40="Yes"</formula>
    </cfRule>
  </conditionalFormatting>
  <conditionalFormatting sqref="F192">
    <cfRule type="expression" dxfId="102" priority="10">
      <formula>F192="n/a"</formula>
    </cfRule>
    <cfRule type="expression" dxfId="101" priority="11">
      <formula>F192="No"</formula>
    </cfRule>
    <cfRule type="expression" dxfId="100" priority="12">
      <formula>F192="Yes"</formula>
    </cfRule>
  </conditionalFormatting>
  <conditionalFormatting sqref="F191">
    <cfRule type="expression" dxfId="99" priority="7">
      <formula>F191="n/a"</formula>
    </cfRule>
    <cfRule type="expression" dxfId="98" priority="8">
      <formula>F191="No"</formula>
    </cfRule>
    <cfRule type="expression" dxfId="97" priority="9">
      <formula>F191="Yes"</formula>
    </cfRule>
  </conditionalFormatting>
  <conditionalFormatting sqref="F190:F193">
    <cfRule type="expression" dxfId="96" priority="4">
      <formula>F190="n/a"</formula>
    </cfRule>
    <cfRule type="expression" dxfId="95" priority="5">
      <formula>F190="No"</formula>
    </cfRule>
    <cfRule type="expression" dxfId="94" priority="6">
      <formula>F190="Yes"</formula>
    </cfRule>
  </conditionalFormatting>
  <conditionalFormatting sqref="F189">
    <cfRule type="expression" dxfId="93" priority="1">
      <formula>F189="n/a"</formula>
    </cfRule>
    <cfRule type="expression" dxfId="92" priority="2">
      <formula>F189="No"</formula>
    </cfRule>
    <cfRule type="expression" dxfId="91" priority="3">
      <formula>F189="Yes"</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D889F-D07C-4C63-B90D-63A25ADD8714}">
  <dimension ref="A1:CQ236"/>
  <sheetViews>
    <sheetView zoomScale="90" zoomScaleNormal="90" workbookViewId="0">
      <pane xSplit="9" ySplit="7" topLeftCell="J119" activePane="bottomRight" state="frozen"/>
      <selection pane="topRight" activeCell="E1" sqref="E1"/>
      <selection pane="bottomLeft" activeCell="A6" sqref="A6"/>
      <selection pane="bottomRight" activeCell="E134" sqref="E134"/>
    </sheetView>
  </sheetViews>
  <sheetFormatPr defaultColWidth="8.625" defaultRowHeight="13.5"/>
  <cols>
    <col min="1" max="1" width="4.875" customWidth="1"/>
    <col min="2" max="2" width="22.875" customWidth="1"/>
    <col min="3" max="3" width="19.5" customWidth="1"/>
    <col min="4" max="4" width="13.5" customWidth="1"/>
    <col min="5" max="7" width="9" customWidth="1"/>
    <col min="8" max="8" width="4.625" bestFit="1" customWidth="1"/>
    <col min="9" max="90" width="9" customWidth="1"/>
  </cols>
  <sheetData>
    <row r="1" spans="1:90" s="225" customFormat="1" ht="15">
      <c r="A1" s="266" t="s">
        <v>583</v>
      </c>
      <c r="J1" s="226" t="s">
        <v>461</v>
      </c>
      <c r="K1" s="226" t="s">
        <v>461</v>
      </c>
      <c r="L1" s="226" t="s">
        <v>461</v>
      </c>
      <c r="M1" s="226" t="s">
        <v>461</v>
      </c>
      <c r="N1" s="226" t="s">
        <v>461</v>
      </c>
      <c r="O1" s="226" t="s">
        <v>461</v>
      </c>
      <c r="P1" s="226" t="s">
        <v>462</v>
      </c>
      <c r="Q1" s="226" t="s">
        <v>462</v>
      </c>
      <c r="R1" s="226" t="s">
        <v>462</v>
      </c>
      <c r="S1" s="226" t="s">
        <v>462</v>
      </c>
      <c r="T1" s="226" t="s">
        <v>462</v>
      </c>
      <c r="U1" s="226" t="s">
        <v>462</v>
      </c>
      <c r="V1" s="226" t="s">
        <v>463</v>
      </c>
      <c r="W1" s="226" t="s">
        <v>463</v>
      </c>
      <c r="X1" s="226" t="s">
        <v>463</v>
      </c>
      <c r="Y1" s="226" t="s">
        <v>463</v>
      </c>
      <c r="Z1" s="226" t="s">
        <v>463</v>
      </c>
      <c r="AA1" s="226" t="s">
        <v>463</v>
      </c>
      <c r="AB1" s="226" t="s">
        <v>464</v>
      </c>
      <c r="AC1" s="226" t="s">
        <v>464</v>
      </c>
      <c r="AD1" s="226" t="s">
        <v>464</v>
      </c>
      <c r="AE1" s="226" t="s">
        <v>464</v>
      </c>
      <c r="AF1" s="226" t="s">
        <v>464</v>
      </c>
      <c r="AG1" s="226" t="s">
        <v>464</v>
      </c>
      <c r="AH1" s="226" t="s">
        <v>465</v>
      </c>
      <c r="AI1" s="226" t="s">
        <v>465</v>
      </c>
      <c r="AJ1" s="226" t="s">
        <v>465</v>
      </c>
      <c r="AK1" s="226" t="s">
        <v>465</v>
      </c>
      <c r="AL1" s="226" t="s">
        <v>465</v>
      </c>
      <c r="AM1" s="226" t="s">
        <v>465</v>
      </c>
      <c r="AN1" s="226" t="s">
        <v>466</v>
      </c>
      <c r="AO1" s="226" t="s">
        <v>466</v>
      </c>
      <c r="AP1" s="226" t="s">
        <v>466</v>
      </c>
      <c r="AQ1" s="226" t="s">
        <v>466</v>
      </c>
      <c r="AR1" s="226" t="s">
        <v>466</v>
      </c>
      <c r="AS1" s="226" t="s">
        <v>466</v>
      </c>
      <c r="AT1" s="226" t="s">
        <v>467</v>
      </c>
      <c r="AU1" s="226" t="s">
        <v>467</v>
      </c>
      <c r="AV1" s="226" t="s">
        <v>467</v>
      </c>
      <c r="AW1" s="226" t="s">
        <v>467</v>
      </c>
      <c r="AX1" s="226" t="s">
        <v>467</v>
      </c>
      <c r="AY1" s="226" t="s">
        <v>467</v>
      </c>
      <c r="AZ1" s="226" t="s">
        <v>467</v>
      </c>
      <c r="BA1" s="226" t="s">
        <v>467</v>
      </c>
      <c r="BB1" s="226" t="s">
        <v>467</v>
      </c>
      <c r="BC1" s="226" t="s">
        <v>468</v>
      </c>
      <c r="BD1" s="226" t="s">
        <v>468</v>
      </c>
      <c r="BE1" s="226" t="s">
        <v>468</v>
      </c>
      <c r="BF1" s="226" t="s">
        <v>468</v>
      </c>
      <c r="BG1" s="226" t="s">
        <v>468</v>
      </c>
      <c r="BH1" s="226" t="s">
        <v>468</v>
      </c>
      <c r="BI1" s="226" t="s">
        <v>468</v>
      </c>
      <c r="BJ1" s="226" t="s">
        <v>468</v>
      </c>
      <c r="BK1" s="226" t="s">
        <v>468</v>
      </c>
      <c r="BL1" s="226" t="s">
        <v>469</v>
      </c>
      <c r="BM1" s="226" t="s">
        <v>469</v>
      </c>
      <c r="BN1" s="226" t="s">
        <v>469</v>
      </c>
      <c r="BO1" s="226" t="s">
        <v>469</v>
      </c>
      <c r="BP1" s="226" t="s">
        <v>469</v>
      </c>
      <c r="BQ1" s="226" t="s">
        <v>469</v>
      </c>
      <c r="BR1" s="226" t="s">
        <v>469</v>
      </c>
      <c r="BS1" s="226" t="s">
        <v>469</v>
      </c>
      <c r="BT1" s="226" t="s">
        <v>469</v>
      </c>
      <c r="BU1" s="226" t="s">
        <v>470</v>
      </c>
      <c r="BV1" s="226" t="s">
        <v>470</v>
      </c>
      <c r="BW1" s="226" t="s">
        <v>470</v>
      </c>
      <c r="BX1" s="226" t="s">
        <v>470</v>
      </c>
      <c r="BY1" s="226" t="s">
        <v>470</v>
      </c>
      <c r="BZ1" s="226" t="s">
        <v>470</v>
      </c>
      <c r="CA1" s="226" t="s">
        <v>470</v>
      </c>
      <c r="CB1" s="226" t="s">
        <v>470</v>
      </c>
      <c r="CC1" s="226" t="s">
        <v>470</v>
      </c>
      <c r="CD1" s="226" t="s">
        <v>580</v>
      </c>
      <c r="CE1" s="226" t="s">
        <v>580</v>
      </c>
      <c r="CF1" s="226" t="s">
        <v>580</v>
      </c>
      <c r="CG1" s="226" t="s">
        <v>580</v>
      </c>
      <c r="CH1" s="226" t="s">
        <v>580</v>
      </c>
      <c r="CI1" s="226" t="s">
        <v>580</v>
      </c>
      <c r="CJ1" s="226" t="s">
        <v>580</v>
      </c>
      <c r="CK1" s="226" t="s">
        <v>580</v>
      </c>
      <c r="CL1" s="226" t="s">
        <v>580</v>
      </c>
    </row>
    <row r="2" spans="1:90" s="220" customFormat="1">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row>
    <row r="3" spans="1:90" ht="13.9">
      <c r="A3" s="33" t="s">
        <v>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167" t="s">
        <v>240</v>
      </c>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row>
    <row r="4" spans="1:90" ht="16.5" customHeight="1">
      <c r="A4" s="23"/>
      <c r="B4" s="23"/>
      <c r="C4" s="23"/>
      <c r="D4" s="23"/>
      <c r="E4" s="188"/>
      <c r="F4" s="188"/>
      <c r="G4" s="188"/>
      <c r="H4" s="23"/>
      <c r="I4" s="23"/>
      <c r="J4" s="312" t="s">
        <v>1</v>
      </c>
      <c r="K4" s="312"/>
      <c r="L4" s="312"/>
      <c r="M4" s="312"/>
      <c r="N4" s="312"/>
      <c r="O4" s="312"/>
      <c r="P4" s="313" t="s">
        <v>2</v>
      </c>
      <c r="Q4" s="305"/>
      <c r="R4" s="305"/>
      <c r="S4" s="305"/>
      <c r="T4" s="305"/>
      <c r="U4" s="305"/>
      <c r="V4" s="305" t="s">
        <v>3</v>
      </c>
      <c r="W4" s="305"/>
      <c r="X4" s="305"/>
      <c r="Y4" s="305"/>
      <c r="Z4" s="305"/>
      <c r="AA4" s="305"/>
      <c r="AB4" s="305" t="s">
        <v>4</v>
      </c>
      <c r="AC4" s="305"/>
      <c r="AD4" s="305"/>
      <c r="AE4" s="305"/>
      <c r="AF4" s="305"/>
      <c r="AG4" s="305"/>
      <c r="AH4" s="305" t="s">
        <v>5</v>
      </c>
      <c r="AI4" s="305"/>
      <c r="AJ4" s="305"/>
      <c r="AK4" s="305"/>
      <c r="AL4" s="305"/>
      <c r="AM4" s="305"/>
      <c r="AN4" s="305" t="s">
        <v>6</v>
      </c>
      <c r="AO4" s="305"/>
      <c r="AP4" s="305"/>
      <c r="AQ4" s="305"/>
      <c r="AR4" s="305"/>
      <c r="AS4" s="305"/>
      <c r="AT4" s="309" t="s">
        <v>7</v>
      </c>
      <c r="AU4" s="310"/>
      <c r="AV4" s="310"/>
      <c r="AW4" s="310"/>
      <c r="AX4" s="310"/>
      <c r="AY4" s="310"/>
      <c r="AZ4" s="310"/>
      <c r="BA4" s="310"/>
      <c r="BB4" s="311"/>
      <c r="BC4" s="309" t="s">
        <v>8</v>
      </c>
      <c r="BD4" s="310"/>
      <c r="BE4" s="310"/>
      <c r="BF4" s="310"/>
      <c r="BG4" s="310"/>
      <c r="BH4" s="310"/>
      <c r="BI4" s="310"/>
      <c r="BJ4" s="310"/>
      <c r="BK4" s="311"/>
      <c r="BL4" s="309" t="s">
        <v>9</v>
      </c>
      <c r="BM4" s="310"/>
      <c r="BN4" s="310"/>
      <c r="BO4" s="310"/>
      <c r="BP4" s="310"/>
      <c r="BQ4" s="310"/>
      <c r="BR4" s="310"/>
      <c r="BS4" s="310"/>
      <c r="BT4" s="311"/>
      <c r="BU4" s="309" t="s">
        <v>10</v>
      </c>
      <c r="BV4" s="310"/>
      <c r="BW4" s="310"/>
      <c r="BX4" s="310"/>
      <c r="BY4" s="310"/>
      <c r="BZ4" s="310"/>
      <c r="CA4" s="310"/>
      <c r="CB4" s="310"/>
      <c r="CC4" s="311"/>
      <c r="CD4" s="309" t="s">
        <v>581</v>
      </c>
      <c r="CE4" s="310"/>
      <c r="CF4" s="310"/>
      <c r="CG4" s="310"/>
      <c r="CH4" s="310"/>
      <c r="CI4" s="310"/>
      <c r="CJ4" s="310"/>
      <c r="CK4" s="310"/>
      <c r="CL4" s="311"/>
    </row>
    <row r="5" spans="1:90" ht="27" customHeight="1">
      <c r="A5" s="23"/>
      <c r="B5" s="23"/>
      <c r="C5" s="23"/>
      <c r="D5" s="23"/>
      <c r="E5" s="188"/>
      <c r="F5" s="188"/>
      <c r="G5" s="188"/>
      <c r="H5" s="23"/>
      <c r="I5" s="23"/>
      <c r="J5" s="27"/>
      <c r="K5" s="28"/>
      <c r="L5" s="28"/>
      <c r="M5" s="28"/>
      <c r="N5" s="28"/>
      <c r="O5" s="29"/>
      <c r="P5" s="25"/>
      <c r="Q5" s="25"/>
      <c r="R5" s="25"/>
      <c r="S5" s="25"/>
      <c r="T5" s="25"/>
      <c r="U5" s="25"/>
      <c r="V5" s="25"/>
      <c r="W5" s="25"/>
      <c r="X5" s="25"/>
      <c r="Y5" s="25"/>
      <c r="Z5" s="25"/>
      <c r="AA5" s="251"/>
      <c r="AB5" s="25"/>
      <c r="AC5" s="25"/>
      <c r="AD5" s="25"/>
      <c r="AE5" s="25"/>
      <c r="AF5" s="25"/>
      <c r="AG5" s="251"/>
      <c r="AH5" s="25"/>
      <c r="AI5" s="25"/>
      <c r="AJ5" s="25"/>
      <c r="AK5" s="25"/>
      <c r="AL5" s="25"/>
      <c r="AM5" s="251"/>
      <c r="AN5" s="25"/>
      <c r="AO5" s="25"/>
      <c r="AP5" s="25"/>
      <c r="AQ5" s="25"/>
      <c r="AR5" s="25"/>
      <c r="AS5" s="25"/>
      <c r="AT5" s="305" t="s">
        <v>179</v>
      </c>
      <c r="AU5" s="305"/>
      <c r="AV5" s="305"/>
      <c r="AW5" s="305" t="s">
        <v>180</v>
      </c>
      <c r="AX5" s="305"/>
      <c r="AY5" s="305" t="s">
        <v>181</v>
      </c>
      <c r="AZ5" s="305"/>
      <c r="BA5" s="305"/>
      <c r="BB5" s="249" t="s">
        <v>13</v>
      </c>
      <c r="BC5" s="305" t="s">
        <v>179</v>
      </c>
      <c r="BD5" s="305"/>
      <c r="BE5" s="305"/>
      <c r="BF5" s="305" t="s">
        <v>180</v>
      </c>
      <c r="BG5" s="305"/>
      <c r="BH5" s="305" t="s">
        <v>181</v>
      </c>
      <c r="BI5" s="305"/>
      <c r="BJ5" s="305"/>
      <c r="BK5" s="249" t="s">
        <v>13</v>
      </c>
      <c r="BL5" s="305" t="s">
        <v>179</v>
      </c>
      <c r="BM5" s="305"/>
      <c r="BN5" s="305"/>
      <c r="BO5" s="305" t="s">
        <v>180</v>
      </c>
      <c r="BP5" s="305"/>
      <c r="BQ5" s="305" t="s">
        <v>181</v>
      </c>
      <c r="BR5" s="305"/>
      <c r="BS5" s="305"/>
      <c r="BT5" s="249" t="s">
        <v>13</v>
      </c>
      <c r="BU5" s="305" t="s">
        <v>179</v>
      </c>
      <c r="BV5" s="305"/>
      <c r="BW5" s="305"/>
      <c r="BX5" s="305" t="s">
        <v>180</v>
      </c>
      <c r="BY5" s="305"/>
      <c r="BZ5" s="305" t="s">
        <v>181</v>
      </c>
      <c r="CA5" s="305"/>
      <c r="CB5" s="305"/>
      <c r="CC5" s="249" t="s">
        <v>13</v>
      </c>
      <c r="CD5" s="305" t="s">
        <v>179</v>
      </c>
      <c r="CE5" s="305"/>
      <c r="CF5" s="305"/>
      <c r="CG5" s="305" t="s">
        <v>180</v>
      </c>
      <c r="CH5" s="305"/>
      <c r="CI5" s="305" t="s">
        <v>181</v>
      </c>
      <c r="CJ5" s="305"/>
      <c r="CK5" s="305"/>
      <c r="CL5" s="288" t="s">
        <v>13</v>
      </c>
    </row>
    <row r="6" spans="1:90" ht="51.75" customHeight="1">
      <c r="A6" s="24" t="s">
        <v>14</v>
      </c>
      <c r="B6" s="79" t="s">
        <v>182</v>
      </c>
      <c r="C6" s="179" t="s">
        <v>547</v>
      </c>
      <c r="D6" s="179" t="s">
        <v>548</v>
      </c>
      <c r="E6" s="246" t="s">
        <v>241</v>
      </c>
      <c r="F6" s="191" t="s">
        <v>258</v>
      </c>
      <c r="G6" s="230" t="s">
        <v>497</v>
      </c>
      <c r="H6" s="15" t="s">
        <v>16</v>
      </c>
      <c r="I6" s="15" t="s">
        <v>17</v>
      </c>
      <c r="J6" s="15" t="s">
        <v>183</v>
      </c>
      <c r="K6" s="15" t="s">
        <v>184</v>
      </c>
      <c r="L6" s="15" t="s">
        <v>185</v>
      </c>
      <c r="M6" s="15" t="s">
        <v>186</v>
      </c>
      <c r="N6" s="15" t="s">
        <v>187</v>
      </c>
      <c r="O6" s="15" t="s">
        <v>13</v>
      </c>
      <c r="P6" s="15" t="s">
        <v>183</v>
      </c>
      <c r="Q6" s="15" t="s">
        <v>184</v>
      </c>
      <c r="R6" s="15" t="s">
        <v>185</v>
      </c>
      <c r="S6" s="15" t="s">
        <v>186</v>
      </c>
      <c r="T6" s="15" t="s">
        <v>187</v>
      </c>
      <c r="U6" s="15" t="s">
        <v>13</v>
      </c>
      <c r="V6" s="15" t="s">
        <v>183</v>
      </c>
      <c r="W6" s="15" t="s">
        <v>184</v>
      </c>
      <c r="X6" s="15" t="s">
        <v>185</v>
      </c>
      <c r="Y6" s="15" t="s">
        <v>186</v>
      </c>
      <c r="Z6" s="15" t="s">
        <v>187</v>
      </c>
      <c r="AA6" s="15" t="s">
        <v>13</v>
      </c>
      <c r="AB6" s="15" t="s">
        <v>183</v>
      </c>
      <c r="AC6" s="15" t="s">
        <v>184</v>
      </c>
      <c r="AD6" s="15" t="s">
        <v>185</v>
      </c>
      <c r="AE6" s="15" t="s">
        <v>186</v>
      </c>
      <c r="AF6" s="15" t="s">
        <v>187</v>
      </c>
      <c r="AG6" s="15" t="s">
        <v>13</v>
      </c>
      <c r="AH6" s="15" t="s">
        <v>183</v>
      </c>
      <c r="AI6" s="15" t="s">
        <v>184</v>
      </c>
      <c r="AJ6" s="15" t="s">
        <v>185</v>
      </c>
      <c r="AK6" s="15" t="s">
        <v>186</v>
      </c>
      <c r="AL6" s="15" t="s">
        <v>187</v>
      </c>
      <c r="AM6" s="15" t="s">
        <v>13</v>
      </c>
      <c r="AN6" s="15" t="s">
        <v>183</v>
      </c>
      <c r="AO6" s="15" t="s">
        <v>184</v>
      </c>
      <c r="AP6" s="15" t="s">
        <v>185</v>
      </c>
      <c r="AQ6" s="15" t="s">
        <v>186</v>
      </c>
      <c r="AR6" s="15" t="s">
        <v>187</v>
      </c>
      <c r="AS6" s="31" t="s">
        <v>13</v>
      </c>
      <c r="AT6" s="15" t="s">
        <v>188</v>
      </c>
      <c r="AU6" s="15" t="s">
        <v>189</v>
      </c>
      <c r="AV6" s="15" t="s">
        <v>190</v>
      </c>
      <c r="AW6" s="15" t="s">
        <v>191</v>
      </c>
      <c r="AX6" s="15" t="s">
        <v>192</v>
      </c>
      <c r="AY6" s="15" t="s">
        <v>185</v>
      </c>
      <c r="AZ6" s="15" t="s">
        <v>186</v>
      </c>
      <c r="BA6" s="15" t="s">
        <v>187</v>
      </c>
      <c r="BB6" s="249" t="s">
        <v>13</v>
      </c>
      <c r="BC6" s="15" t="s">
        <v>188</v>
      </c>
      <c r="BD6" s="15" t="s">
        <v>189</v>
      </c>
      <c r="BE6" s="15" t="s">
        <v>190</v>
      </c>
      <c r="BF6" s="15" t="s">
        <v>191</v>
      </c>
      <c r="BG6" s="15" t="s">
        <v>192</v>
      </c>
      <c r="BH6" s="15" t="s">
        <v>185</v>
      </c>
      <c r="BI6" s="15" t="s">
        <v>186</v>
      </c>
      <c r="BJ6" s="15" t="s">
        <v>187</v>
      </c>
      <c r="BK6" s="249" t="s">
        <v>13</v>
      </c>
      <c r="BL6" s="15" t="s">
        <v>188</v>
      </c>
      <c r="BM6" s="15" t="s">
        <v>189</v>
      </c>
      <c r="BN6" s="15" t="s">
        <v>190</v>
      </c>
      <c r="BO6" s="15" t="s">
        <v>191</v>
      </c>
      <c r="BP6" s="15" t="s">
        <v>192</v>
      </c>
      <c r="BQ6" s="15" t="s">
        <v>185</v>
      </c>
      <c r="BR6" s="15" t="s">
        <v>186</v>
      </c>
      <c r="BS6" s="15" t="s">
        <v>187</v>
      </c>
      <c r="BT6" s="249" t="s">
        <v>13</v>
      </c>
      <c r="BU6" s="15" t="s">
        <v>188</v>
      </c>
      <c r="BV6" s="15" t="s">
        <v>189</v>
      </c>
      <c r="BW6" s="15" t="s">
        <v>190</v>
      </c>
      <c r="BX6" s="15" t="s">
        <v>191</v>
      </c>
      <c r="BY6" s="15" t="s">
        <v>192</v>
      </c>
      <c r="BZ6" s="15" t="s">
        <v>185</v>
      </c>
      <c r="CA6" s="15" t="s">
        <v>186</v>
      </c>
      <c r="CB6" s="15" t="s">
        <v>187</v>
      </c>
      <c r="CC6" s="249" t="s">
        <v>13</v>
      </c>
      <c r="CD6" s="288" t="s">
        <v>188</v>
      </c>
      <c r="CE6" s="288" t="s">
        <v>189</v>
      </c>
      <c r="CF6" s="288" t="s">
        <v>190</v>
      </c>
      <c r="CG6" s="288" t="s">
        <v>191</v>
      </c>
      <c r="CH6" s="288" t="s">
        <v>192</v>
      </c>
      <c r="CI6" s="288" t="s">
        <v>185</v>
      </c>
      <c r="CJ6" s="288" t="s">
        <v>186</v>
      </c>
      <c r="CK6" s="288" t="s">
        <v>187</v>
      </c>
      <c r="CL6" s="288" t="s">
        <v>13</v>
      </c>
    </row>
    <row r="7" spans="1:90" s="96" customFormat="1" ht="15.4">
      <c r="A7" s="82" t="s">
        <v>25</v>
      </c>
      <c r="B7" s="83" t="s">
        <v>26</v>
      </c>
      <c r="C7" s="180"/>
      <c r="D7" s="180"/>
      <c r="E7" s="53"/>
      <c r="F7" s="53"/>
      <c r="G7" s="53"/>
      <c r="H7" s="53"/>
      <c r="I7" s="53"/>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row>
    <row r="8" spans="1:90" s="164" customFormat="1" ht="13.9">
      <c r="A8" s="60">
        <v>25</v>
      </c>
      <c r="B8" s="37" t="s">
        <v>27</v>
      </c>
      <c r="C8" s="37" t="s">
        <v>242</v>
      </c>
      <c r="D8" s="37" t="s">
        <v>173</v>
      </c>
      <c r="E8" s="185">
        <f>O8+U8+AA8+AG8+AM8+AS8+BB8+BK8+BT8+CC8+CL8</f>
        <v>-14.5</v>
      </c>
      <c r="F8" s="259" t="s">
        <v>259</v>
      </c>
      <c r="G8" s="232" t="s">
        <v>498</v>
      </c>
      <c r="H8" s="60" t="s">
        <v>28</v>
      </c>
      <c r="I8" s="60">
        <v>3</v>
      </c>
      <c r="J8" s="37">
        <v>-0.71264367816091956</v>
      </c>
      <c r="K8" s="37">
        <v>-1.9954022988505749</v>
      </c>
      <c r="L8" s="37">
        <v>0</v>
      </c>
      <c r="M8" s="37">
        <v>-0.39195402298850573</v>
      </c>
      <c r="N8" s="37">
        <v>0</v>
      </c>
      <c r="O8" s="38">
        <f>SUM(J8:N8)</f>
        <v>-3.1</v>
      </c>
      <c r="P8" s="37">
        <v>-1.1020833333333331</v>
      </c>
      <c r="Q8" s="37">
        <v>-2.9876041666666664</v>
      </c>
      <c r="R8" s="37">
        <v>0</v>
      </c>
      <c r="S8" s="37">
        <v>-0.51031249999999972</v>
      </c>
      <c r="T8" s="37">
        <v>0</v>
      </c>
      <c r="U8" s="38">
        <f>SUM(P8:T8)</f>
        <v>-4.5999999999999988</v>
      </c>
      <c r="V8" s="37">
        <v>-0.82389078498293511</v>
      </c>
      <c r="W8" s="37">
        <v>-2.4204982935153585</v>
      </c>
      <c r="X8" s="37">
        <v>0</v>
      </c>
      <c r="Y8" s="37">
        <v>-0.1556109215017065</v>
      </c>
      <c r="Z8" s="37">
        <v>0</v>
      </c>
      <c r="AA8" s="38">
        <f>SUM(V8:Z8)</f>
        <v>-3.4</v>
      </c>
      <c r="AB8" s="37">
        <v>-0.75439189189189193</v>
      </c>
      <c r="AC8" s="37">
        <v>-2.1734324324324321</v>
      </c>
      <c r="AD8" s="37">
        <v>0</v>
      </c>
      <c r="AE8" s="37">
        <v>2.7824324324324308E-2</v>
      </c>
      <c r="AF8" s="37">
        <v>0</v>
      </c>
      <c r="AG8" s="38">
        <f>SUM(AB8:AF8)</f>
        <v>-2.9</v>
      </c>
      <c r="AH8" s="37">
        <v>0.33054099391906067</v>
      </c>
      <c r="AI8" s="37">
        <v>0.87710211784441183</v>
      </c>
      <c r="AJ8" s="37">
        <v>1.2046550639547076E-2</v>
      </c>
      <c r="AK8" s="37">
        <v>-1.9689662403019503E-2</v>
      </c>
      <c r="AL8" s="37">
        <v>0</v>
      </c>
      <c r="AM8" s="38">
        <f>SUM(AH8:AL8)</f>
        <v>1.2000000000000002</v>
      </c>
      <c r="AN8" s="155">
        <v>-0.47110780158093718</v>
      </c>
      <c r="AO8" s="155">
        <v>-1.2300120288692864</v>
      </c>
      <c r="AP8" s="155">
        <v>1.4606484133348612E-4</v>
      </c>
      <c r="AQ8" s="155">
        <v>9.7376560888990738E-4</v>
      </c>
      <c r="AR8" s="155">
        <v>0</v>
      </c>
      <c r="AS8" s="38">
        <f>SUM(AN8:AR8)</f>
        <v>-1.7000000000000002</v>
      </c>
      <c r="AT8" s="155"/>
      <c r="AU8" s="155"/>
      <c r="AV8" s="155"/>
      <c r="AW8" s="155"/>
      <c r="AX8" s="155"/>
      <c r="AY8" s="155"/>
      <c r="AZ8" s="155"/>
      <c r="BA8" s="155"/>
      <c r="BB8" s="38">
        <f>SUM(AT8:BA8)</f>
        <v>0</v>
      </c>
      <c r="BC8" s="155"/>
      <c r="BD8" s="155"/>
      <c r="BE8" s="155"/>
      <c r="BF8" s="155"/>
      <c r="BG8" s="155"/>
      <c r="BH8" s="155"/>
      <c r="BI8" s="155"/>
      <c r="BJ8" s="155"/>
      <c r="BK8" s="38">
        <f>SUM(BC8:BJ8)</f>
        <v>0</v>
      </c>
      <c r="BL8" s="155"/>
      <c r="BM8" s="155"/>
      <c r="BN8" s="155"/>
      <c r="BO8" s="155"/>
      <c r="BP8" s="155"/>
      <c r="BQ8" s="155"/>
      <c r="BR8" s="155"/>
      <c r="BS8" s="155"/>
      <c r="BT8" s="38">
        <f>SUM(BL8:BS8)</f>
        <v>0</v>
      </c>
      <c r="BU8" s="155"/>
      <c r="BV8" s="155"/>
      <c r="BW8" s="155"/>
      <c r="BX8" s="155"/>
      <c r="BY8" s="155"/>
      <c r="BZ8" s="155"/>
      <c r="CA8" s="155"/>
      <c r="CB8" s="155"/>
      <c r="CC8" s="69">
        <f>SUM(BU8:CB8)</f>
        <v>0</v>
      </c>
      <c r="CD8" s="155"/>
      <c r="CE8" s="155"/>
      <c r="CF8" s="155"/>
      <c r="CG8" s="155"/>
      <c r="CH8" s="155"/>
      <c r="CI8" s="155"/>
      <c r="CJ8" s="155"/>
      <c r="CK8" s="155"/>
      <c r="CL8" s="69">
        <f>SUM(CD8:CK8)</f>
        <v>0</v>
      </c>
    </row>
    <row r="9" spans="1:90" s="164" customFormat="1" ht="13.9">
      <c r="A9" s="60">
        <v>26</v>
      </c>
      <c r="B9" s="37" t="s">
        <v>29</v>
      </c>
      <c r="C9" s="37" t="s">
        <v>248</v>
      </c>
      <c r="D9" s="37" t="s">
        <v>254</v>
      </c>
      <c r="E9" s="185">
        <f t="shared" ref="E9:E16" si="0">O9+U9+AA9+AG9+AM9+AS9+BB9+BK9+BT9+CC9+CL9</f>
        <v>1.4009999999999998</v>
      </c>
      <c r="F9" s="259" t="s">
        <v>259</v>
      </c>
      <c r="G9" s="232" t="s">
        <v>499</v>
      </c>
      <c r="H9" s="60" t="s">
        <v>28</v>
      </c>
      <c r="I9" s="60">
        <v>3</v>
      </c>
      <c r="J9" s="37">
        <v>0.34799999999999998</v>
      </c>
      <c r="K9" s="37">
        <v>0.56299999999999994</v>
      </c>
      <c r="L9" s="37">
        <v>0.16500000000000001</v>
      </c>
      <c r="M9" s="37">
        <v>0.25700000000000001</v>
      </c>
      <c r="N9" s="37">
        <v>6.8000000000000005E-2</v>
      </c>
      <c r="O9" s="38">
        <f t="shared" ref="O9:O16" si="1">SUM(J9:N9)</f>
        <v>1.4009999999999998</v>
      </c>
      <c r="P9" s="37"/>
      <c r="Q9" s="37"/>
      <c r="R9" s="37"/>
      <c r="S9" s="37"/>
      <c r="T9" s="37"/>
      <c r="U9" s="38">
        <f t="shared" ref="U9:U16" si="2">SUM(P9:T9)</f>
        <v>0</v>
      </c>
      <c r="V9" s="37"/>
      <c r="W9" s="37"/>
      <c r="X9" s="37"/>
      <c r="Y9" s="37"/>
      <c r="Z9" s="37"/>
      <c r="AA9" s="38">
        <f t="shared" ref="AA9:AA16" si="3">SUM(V9:Z9)</f>
        <v>0</v>
      </c>
      <c r="AB9" s="37"/>
      <c r="AC9" s="37"/>
      <c r="AD9" s="37"/>
      <c r="AE9" s="37"/>
      <c r="AF9" s="37"/>
      <c r="AG9" s="38">
        <f t="shared" ref="AG9:AG16" si="4">SUM(AB9:AF9)</f>
        <v>0</v>
      </c>
      <c r="AH9" s="37"/>
      <c r="AI9" s="37"/>
      <c r="AJ9" s="37"/>
      <c r="AK9" s="37"/>
      <c r="AL9" s="37"/>
      <c r="AM9" s="38">
        <f t="shared" ref="AM9:AM16" si="5">SUM(AH9:AL9)</f>
        <v>0</v>
      </c>
      <c r="AN9" s="37"/>
      <c r="AO9" s="37"/>
      <c r="AP9" s="37"/>
      <c r="AQ9" s="37"/>
      <c r="AR9" s="37"/>
      <c r="AS9" s="38">
        <f t="shared" ref="AS9:AS16" si="6">SUM(AN9:AR9)</f>
        <v>0</v>
      </c>
      <c r="AT9" s="37"/>
      <c r="AU9" s="37"/>
      <c r="AV9" s="37"/>
      <c r="AW9" s="37"/>
      <c r="AX9" s="37"/>
      <c r="AY9" s="37"/>
      <c r="AZ9" s="37"/>
      <c r="BA9" s="37"/>
      <c r="BB9" s="38">
        <f t="shared" ref="BB9:BB16" si="7">SUM(AT9:BA9)</f>
        <v>0</v>
      </c>
      <c r="BC9" s="37"/>
      <c r="BD9" s="37"/>
      <c r="BE9" s="37"/>
      <c r="BF9" s="37"/>
      <c r="BG9" s="37"/>
      <c r="BH9" s="37"/>
      <c r="BI9" s="37"/>
      <c r="BJ9" s="37"/>
      <c r="BK9" s="38">
        <f t="shared" ref="BK9:BK16" si="8">SUM(BC9:BJ9)</f>
        <v>0</v>
      </c>
      <c r="BL9" s="37"/>
      <c r="BM9" s="37"/>
      <c r="BN9" s="37"/>
      <c r="BO9" s="37"/>
      <c r="BP9" s="37"/>
      <c r="BQ9" s="37"/>
      <c r="BR9" s="37"/>
      <c r="BS9" s="37"/>
      <c r="BT9" s="38">
        <f t="shared" ref="BT9:BT16" si="9">SUM(BL9:BS9)</f>
        <v>0</v>
      </c>
      <c r="BU9" s="37"/>
      <c r="BV9" s="37"/>
      <c r="BW9" s="37"/>
      <c r="BX9" s="37"/>
      <c r="BY9" s="37"/>
      <c r="BZ9" s="37"/>
      <c r="CA9" s="37"/>
      <c r="CB9" s="37"/>
      <c r="CC9" s="69">
        <f t="shared" ref="CC9:CC16" si="10">SUM(BU9:CB9)</f>
        <v>0</v>
      </c>
      <c r="CD9" s="37"/>
      <c r="CE9" s="37"/>
      <c r="CF9" s="37"/>
      <c r="CG9" s="37"/>
      <c r="CH9" s="37"/>
      <c r="CI9" s="37"/>
      <c r="CJ9" s="37"/>
      <c r="CK9" s="37"/>
      <c r="CL9" s="69">
        <f t="shared" ref="CL9:CL16" si="11">SUM(CD9:CK9)</f>
        <v>0</v>
      </c>
    </row>
    <row r="10" spans="1:90" s="164" customFormat="1" ht="13.9">
      <c r="A10" s="60">
        <v>27</v>
      </c>
      <c r="B10" s="37" t="s">
        <v>193</v>
      </c>
      <c r="C10" s="37" t="s">
        <v>249</v>
      </c>
      <c r="D10" s="37" t="s">
        <v>257</v>
      </c>
      <c r="E10" s="185">
        <f t="shared" si="0"/>
        <v>-2</v>
      </c>
      <c r="F10" s="259" t="s">
        <v>261</v>
      </c>
      <c r="G10" s="233" t="s">
        <v>552</v>
      </c>
      <c r="H10" s="60" t="s">
        <v>28</v>
      </c>
      <c r="I10" s="60">
        <v>3</v>
      </c>
      <c r="J10" s="37"/>
      <c r="K10" s="37"/>
      <c r="L10" s="37"/>
      <c r="M10" s="37"/>
      <c r="N10" s="37"/>
      <c r="O10" s="38">
        <f t="shared" si="1"/>
        <v>0</v>
      </c>
      <c r="P10" s="37">
        <v>-3.032272038119991E-3</v>
      </c>
      <c r="Q10" s="37">
        <v>-0.58522850335715826</v>
      </c>
      <c r="R10" s="37">
        <v>-4.1147931557288277E-2</v>
      </c>
      <c r="S10" s="37">
        <v>-7.059129304743339E-2</v>
      </c>
      <c r="T10" s="37">
        <v>0</v>
      </c>
      <c r="U10" s="38">
        <f t="shared" si="2"/>
        <v>-0.69999999999999984</v>
      </c>
      <c r="V10" s="37"/>
      <c r="W10" s="37"/>
      <c r="X10" s="37"/>
      <c r="Y10" s="37"/>
      <c r="Z10" s="37"/>
      <c r="AA10" s="38">
        <f t="shared" si="3"/>
        <v>0</v>
      </c>
      <c r="AB10" s="37"/>
      <c r="AC10" s="37"/>
      <c r="AD10" s="37"/>
      <c r="AE10" s="37"/>
      <c r="AF10" s="37"/>
      <c r="AG10" s="38">
        <f t="shared" si="4"/>
        <v>0</v>
      </c>
      <c r="AH10" s="37"/>
      <c r="AI10" s="37"/>
      <c r="AJ10" s="37"/>
      <c r="AK10" s="37"/>
      <c r="AL10" s="37"/>
      <c r="AM10" s="38">
        <f t="shared" si="5"/>
        <v>0</v>
      </c>
      <c r="AN10" s="155">
        <v>-2.7770718768478767E-3</v>
      </c>
      <c r="AO10" s="155">
        <v>-1.1300348974492642</v>
      </c>
      <c r="AP10" s="155">
        <v>-1.1275414391636769E-3</v>
      </c>
      <c r="AQ10" s="155">
        <v>-0.16552337590038194</v>
      </c>
      <c r="AR10" s="155">
        <v>-5.3711333434234079E-4</v>
      </c>
      <c r="AS10" s="38">
        <f t="shared" si="6"/>
        <v>-1.3</v>
      </c>
      <c r="AT10" s="155"/>
      <c r="AU10" s="155"/>
      <c r="AV10" s="155"/>
      <c r="AW10" s="155"/>
      <c r="AX10" s="155"/>
      <c r="AY10" s="155"/>
      <c r="AZ10" s="155"/>
      <c r="BA10" s="155"/>
      <c r="BB10" s="38">
        <f t="shared" si="7"/>
        <v>0</v>
      </c>
      <c r="BC10" s="155"/>
      <c r="BD10" s="155"/>
      <c r="BE10" s="155"/>
      <c r="BF10" s="155"/>
      <c r="BG10" s="155"/>
      <c r="BH10" s="155"/>
      <c r="BI10" s="155"/>
      <c r="BJ10" s="155"/>
      <c r="BK10" s="38">
        <f t="shared" si="8"/>
        <v>0</v>
      </c>
      <c r="BL10" s="155"/>
      <c r="BM10" s="155"/>
      <c r="BN10" s="155"/>
      <c r="BO10" s="155"/>
      <c r="BP10" s="155"/>
      <c r="BQ10" s="155"/>
      <c r="BR10" s="155"/>
      <c r="BS10" s="155"/>
      <c r="BT10" s="38">
        <f t="shared" si="9"/>
        <v>0</v>
      </c>
      <c r="BU10" s="155"/>
      <c r="BV10" s="155"/>
      <c r="BW10" s="155"/>
      <c r="BX10" s="155"/>
      <c r="BY10" s="155"/>
      <c r="BZ10" s="155"/>
      <c r="CA10" s="155"/>
      <c r="CB10" s="155"/>
      <c r="CC10" s="69">
        <f t="shared" si="10"/>
        <v>0</v>
      </c>
      <c r="CD10" s="155"/>
      <c r="CE10" s="155"/>
      <c r="CF10" s="155"/>
      <c r="CG10" s="155"/>
      <c r="CH10" s="155"/>
      <c r="CI10" s="155"/>
      <c r="CJ10" s="155"/>
      <c r="CK10" s="155"/>
      <c r="CL10" s="69">
        <f t="shared" si="11"/>
        <v>0</v>
      </c>
    </row>
    <row r="11" spans="1:90" s="164" customFormat="1" ht="13.9">
      <c r="A11" s="60">
        <v>28</v>
      </c>
      <c r="B11" s="37" t="s">
        <v>194</v>
      </c>
      <c r="C11" s="37" t="s">
        <v>250</v>
      </c>
      <c r="D11" s="37" t="s">
        <v>173</v>
      </c>
      <c r="E11" s="185">
        <f t="shared" si="0"/>
        <v>2.5829999999999997</v>
      </c>
      <c r="F11" s="259" t="s">
        <v>259</v>
      </c>
      <c r="G11" s="232" t="s">
        <v>500</v>
      </c>
      <c r="H11" s="60" t="s">
        <v>28</v>
      </c>
      <c r="I11" s="60">
        <v>3</v>
      </c>
      <c r="J11" s="37"/>
      <c r="K11" s="37"/>
      <c r="L11" s="37"/>
      <c r="M11" s="37"/>
      <c r="N11" s="37"/>
      <c r="O11" s="38">
        <f t="shared" si="1"/>
        <v>0</v>
      </c>
      <c r="P11" s="37"/>
      <c r="Q11" s="37"/>
      <c r="R11" s="37"/>
      <c r="S11" s="37"/>
      <c r="T11" s="37"/>
      <c r="U11" s="38">
        <f t="shared" si="2"/>
        <v>0</v>
      </c>
      <c r="V11" s="37"/>
      <c r="W11" s="37"/>
      <c r="X11" s="37"/>
      <c r="Y11" s="37"/>
      <c r="Z11" s="37"/>
      <c r="AA11" s="38">
        <f t="shared" si="3"/>
        <v>0</v>
      </c>
      <c r="AB11" s="37"/>
      <c r="AC11" s="37"/>
      <c r="AD11" s="37"/>
      <c r="AE11" s="37"/>
      <c r="AF11" s="37"/>
      <c r="AG11" s="38">
        <f t="shared" si="4"/>
        <v>0</v>
      </c>
      <c r="AH11" s="37">
        <v>0.71399999999999997</v>
      </c>
      <c r="AI11" s="37">
        <v>1.944</v>
      </c>
      <c r="AJ11" s="37">
        <v>0</v>
      </c>
      <c r="AK11" s="37">
        <v>-7.4999999999999997E-2</v>
      </c>
      <c r="AL11" s="37">
        <v>0</v>
      </c>
      <c r="AM11" s="38">
        <f t="shared" si="5"/>
        <v>2.5829999999999997</v>
      </c>
      <c r="AN11" s="37"/>
      <c r="AO11" s="37"/>
      <c r="AP11" s="37"/>
      <c r="AQ11" s="37"/>
      <c r="AR11" s="37"/>
      <c r="AS11" s="38">
        <f t="shared" si="6"/>
        <v>0</v>
      </c>
      <c r="AT11" s="37"/>
      <c r="AU11" s="37"/>
      <c r="AV11" s="37"/>
      <c r="AW11" s="37"/>
      <c r="AX11" s="37"/>
      <c r="AY11" s="37"/>
      <c r="AZ11" s="37"/>
      <c r="BA11" s="37"/>
      <c r="BB11" s="38">
        <f t="shared" si="7"/>
        <v>0</v>
      </c>
      <c r="BC11" s="37"/>
      <c r="BD11" s="37"/>
      <c r="BE11" s="37"/>
      <c r="BF11" s="37"/>
      <c r="BG11" s="37"/>
      <c r="BH11" s="37"/>
      <c r="BI11" s="37"/>
      <c r="BJ11" s="37"/>
      <c r="BK11" s="38">
        <f t="shared" si="8"/>
        <v>0</v>
      </c>
      <c r="BL11" s="37"/>
      <c r="BM11" s="37"/>
      <c r="BN11" s="37"/>
      <c r="BO11" s="37"/>
      <c r="BP11" s="37"/>
      <c r="BQ11" s="37"/>
      <c r="BR11" s="37"/>
      <c r="BS11" s="37"/>
      <c r="BT11" s="38">
        <f t="shared" si="9"/>
        <v>0</v>
      </c>
      <c r="BU11" s="37"/>
      <c r="BV11" s="37"/>
      <c r="BW11" s="37"/>
      <c r="BX11" s="37"/>
      <c r="BY11" s="37"/>
      <c r="BZ11" s="37"/>
      <c r="CA11" s="37"/>
      <c r="CB11" s="37"/>
      <c r="CC11" s="69">
        <f t="shared" si="10"/>
        <v>0</v>
      </c>
      <c r="CD11" s="37"/>
      <c r="CE11" s="37"/>
      <c r="CF11" s="37"/>
      <c r="CG11" s="37"/>
      <c r="CH11" s="37"/>
      <c r="CI11" s="37"/>
      <c r="CJ11" s="37"/>
      <c r="CK11" s="37"/>
      <c r="CL11" s="69">
        <f t="shared" si="11"/>
        <v>0</v>
      </c>
    </row>
    <row r="12" spans="1:90" s="164" customFormat="1" ht="13.9">
      <c r="A12" s="60" t="s">
        <v>195</v>
      </c>
      <c r="B12" s="74" t="s">
        <v>34</v>
      </c>
      <c r="C12" s="74" t="s">
        <v>246</v>
      </c>
      <c r="D12" s="74" t="s">
        <v>254</v>
      </c>
      <c r="E12" s="185">
        <f t="shared" si="0"/>
        <v>1.2739999999999998</v>
      </c>
      <c r="F12" s="259" t="s">
        <v>259</v>
      </c>
      <c r="G12" s="257" t="s">
        <v>573</v>
      </c>
      <c r="H12" s="60" t="s">
        <v>28</v>
      </c>
      <c r="I12" s="60">
        <v>3</v>
      </c>
      <c r="J12" s="37"/>
      <c r="K12" s="37"/>
      <c r="L12" s="37"/>
      <c r="M12" s="37"/>
      <c r="N12" s="37"/>
      <c r="O12" s="38">
        <f t="shared" si="1"/>
        <v>0</v>
      </c>
      <c r="P12" s="37"/>
      <c r="Q12" s="37"/>
      <c r="R12" s="37"/>
      <c r="S12" s="37"/>
      <c r="T12" s="37"/>
      <c r="U12" s="38">
        <f t="shared" si="2"/>
        <v>0</v>
      </c>
      <c r="V12" s="37"/>
      <c r="W12" s="37"/>
      <c r="X12" s="37"/>
      <c r="Y12" s="37"/>
      <c r="Z12" s="37"/>
      <c r="AA12" s="38">
        <f t="shared" si="3"/>
        <v>0</v>
      </c>
      <c r="AB12" s="37"/>
      <c r="AC12" s="37"/>
      <c r="AD12" s="37"/>
      <c r="AE12" s="37"/>
      <c r="AF12" s="37"/>
      <c r="AG12" s="38">
        <f t="shared" si="4"/>
        <v>0</v>
      </c>
      <c r="AH12" s="37"/>
      <c r="AI12" s="37"/>
      <c r="AJ12" s="37"/>
      <c r="AK12" s="37"/>
      <c r="AL12" s="37"/>
      <c r="AM12" s="38">
        <f t="shared" si="5"/>
        <v>0</v>
      </c>
      <c r="AN12" s="37"/>
      <c r="AO12" s="37"/>
      <c r="AP12" s="37"/>
      <c r="AQ12" s="37"/>
      <c r="AR12" s="37"/>
      <c r="AS12" s="38">
        <f t="shared" si="6"/>
        <v>0</v>
      </c>
      <c r="AT12" s="37">
        <v>0.25</v>
      </c>
      <c r="AU12" s="37">
        <v>0.108</v>
      </c>
      <c r="AV12" s="37">
        <v>4.8000000000000001E-2</v>
      </c>
      <c r="AW12" s="37">
        <v>0.56599999999999995</v>
      </c>
      <c r="AX12" s="37">
        <v>3.1E-2</v>
      </c>
      <c r="AY12" s="37">
        <v>0.106</v>
      </c>
      <c r="AZ12" s="37">
        <v>0.126</v>
      </c>
      <c r="BA12" s="37">
        <v>3.9E-2</v>
      </c>
      <c r="BB12" s="38">
        <f t="shared" si="7"/>
        <v>1.2739999999999998</v>
      </c>
      <c r="BC12" s="37"/>
      <c r="BD12" s="37"/>
      <c r="BE12" s="37"/>
      <c r="BF12" s="37"/>
      <c r="BG12" s="37"/>
      <c r="BH12" s="37"/>
      <c r="BI12" s="37"/>
      <c r="BJ12" s="37"/>
      <c r="BK12" s="38">
        <f t="shared" si="8"/>
        <v>0</v>
      </c>
      <c r="BL12" s="37"/>
      <c r="BM12" s="37"/>
      <c r="BN12" s="37"/>
      <c r="BO12" s="37"/>
      <c r="BP12" s="37"/>
      <c r="BQ12" s="37"/>
      <c r="BR12" s="37"/>
      <c r="BS12" s="37"/>
      <c r="BT12" s="38">
        <f t="shared" si="9"/>
        <v>0</v>
      </c>
      <c r="BU12" s="37"/>
      <c r="BV12" s="37"/>
      <c r="BW12" s="37"/>
      <c r="BX12" s="37"/>
      <c r="BY12" s="37"/>
      <c r="BZ12" s="37"/>
      <c r="CA12" s="37"/>
      <c r="CB12" s="37"/>
      <c r="CC12" s="69">
        <f t="shared" si="10"/>
        <v>0</v>
      </c>
      <c r="CD12" s="37"/>
      <c r="CE12" s="37"/>
      <c r="CF12" s="37"/>
      <c r="CG12" s="37"/>
      <c r="CH12" s="37"/>
      <c r="CI12" s="37"/>
      <c r="CJ12" s="37"/>
      <c r="CK12" s="37"/>
      <c r="CL12" s="69">
        <f t="shared" si="11"/>
        <v>0</v>
      </c>
    </row>
    <row r="13" spans="1:90" s="164" customFormat="1" ht="13.9">
      <c r="A13" s="60" t="s">
        <v>196</v>
      </c>
      <c r="B13" s="74" t="s">
        <v>36</v>
      </c>
      <c r="C13" s="74" t="s">
        <v>251</v>
      </c>
      <c r="D13" s="74" t="s">
        <v>254</v>
      </c>
      <c r="E13" s="185">
        <f t="shared" si="0"/>
        <v>1.0449999999999999</v>
      </c>
      <c r="F13" s="259" t="s">
        <v>259</v>
      </c>
      <c r="G13" s="255" t="s">
        <v>544</v>
      </c>
      <c r="H13" s="60" t="s">
        <v>28</v>
      </c>
      <c r="I13" s="60">
        <v>3</v>
      </c>
      <c r="J13" s="37"/>
      <c r="K13" s="37"/>
      <c r="L13" s="37"/>
      <c r="M13" s="37"/>
      <c r="N13" s="37"/>
      <c r="O13" s="38">
        <f t="shared" si="1"/>
        <v>0</v>
      </c>
      <c r="P13" s="37"/>
      <c r="Q13" s="37"/>
      <c r="R13" s="37"/>
      <c r="S13" s="37"/>
      <c r="T13" s="37"/>
      <c r="U13" s="38">
        <f t="shared" si="2"/>
        <v>0</v>
      </c>
      <c r="V13" s="37"/>
      <c r="W13" s="37"/>
      <c r="X13" s="37"/>
      <c r="Y13" s="37"/>
      <c r="Z13" s="37"/>
      <c r="AA13" s="38">
        <f t="shared" si="3"/>
        <v>0</v>
      </c>
      <c r="AB13" s="37"/>
      <c r="AC13" s="37"/>
      <c r="AD13" s="37"/>
      <c r="AE13" s="37"/>
      <c r="AF13" s="37"/>
      <c r="AG13" s="38">
        <f t="shared" si="4"/>
        <v>0</v>
      </c>
      <c r="AH13" s="37"/>
      <c r="AI13" s="37"/>
      <c r="AJ13" s="37"/>
      <c r="AK13" s="37"/>
      <c r="AL13" s="37"/>
      <c r="AM13" s="38">
        <f t="shared" si="5"/>
        <v>0</v>
      </c>
      <c r="AN13" s="37"/>
      <c r="AO13" s="37"/>
      <c r="AP13" s="37"/>
      <c r="AQ13" s="37"/>
      <c r="AR13" s="37"/>
      <c r="AS13" s="38">
        <f t="shared" si="6"/>
        <v>0</v>
      </c>
      <c r="AT13" s="37">
        <v>0.23300000000000001</v>
      </c>
      <c r="AU13" s="37">
        <v>8.2000000000000003E-2</v>
      </c>
      <c r="AV13" s="37">
        <v>3.5000000000000003E-2</v>
      </c>
      <c r="AW13" s="37">
        <v>0.38100000000000001</v>
      </c>
      <c r="AX13" s="37">
        <v>2.1000000000000001E-2</v>
      </c>
      <c r="AY13" s="37">
        <v>0.129</v>
      </c>
      <c r="AZ13" s="37">
        <v>0.107</v>
      </c>
      <c r="BA13" s="37">
        <v>5.7000000000000002E-2</v>
      </c>
      <c r="BB13" s="38">
        <f t="shared" si="7"/>
        <v>1.0449999999999999</v>
      </c>
      <c r="BC13" s="37"/>
      <c r="BD13" s="37"/>
      <c r="BE13" s="37"/>
      <c r="BF13" s="37"/>
      <c r="BG13" s="37"/>
      <c r="BH13" s="37"/>
      <c r="BI13" s="37"/>
      <c r="BJ13" s="37"/>
      <c r="BK13" s="38">
        <f t="shared" si="8"/>
        <v>0</v>
      </c>
      <c r="BL13" s="37"/>
      <c r="BM13" s="37"/>
      <c r="BN13" s="37"/>
      <c r="BO13" s="37"/>
      <c r="BP13" s="37"/>
      <c r="BQ13" s="37"/>
      <c r="BR13" s="37"/>
      <c r="BS13" s="37"/>
      <c r="BT13" s="38">
        <f t="shared" si="9"/>
        <v>0</v>
      </c>
      <c r="BU13" s="37"/>
      <c r="BV13" s="37"/>
      <c r="BW13" s="37"/>
      <c r="BX13" s="37"/>
      <c r="BY13" s="37"/>
      <c r="BZ13" s="37"/>
      <c r="CA13" s="37"/>
      <c r="CB13" s="37"/>
      <c r="CC13" s="69">
        <f t="shared" si="10"/>
        <v>0</v>
      </c>
      <c r="CD13" s="37"/>
      <c r="CE13" s="37"/>
      <c r="CF13" s="37"/>
      <c r="CG13" s="37"/>
      <c r="CH13" s="37"/>
      <c r="CI13" s="37"/>
      <c r="CJ13" s="37"/>
      <c r="CK13" s="37"/>
      <c r="CL13" s="69">
        <f t="shared" si="11"/>
        <v>0</v>
      </c>
    </row>
    <row r="14" spans="1:90" s="164" customFormat="1" ht="13.9">
      <c r="A14" s="60" t="s">
        <v>197</v>
      </c>
      <c r="B14" s="37" t="s">
        <v>38</v>
      </c>
      <c r="C14" s="74" t="s">
        <v>252</v>
      </c>
      <c r="D14" s="74" t="s">
        <v>173</v>
      </c>
      <c r="E14" s="185">
        <f t="shared" si="0"/>
        <v>-1.68</v>
      </c>
      <c r="F14" s="259" t="s">
        <v>259</v>
      </c>
      <c r="G14" s="232" t="s">
        <v>551</v>
      </c>
      <c r="H14" s="60" t="s">
        <v>28</v>
      </c>
      <c r="I14" s="60">
        <v>3</v>
      </c>
      <c r="J14" s="37"/>
      <c r="K14" s="37"/>
      <c r="L14" s="37"/>
      <c r="M14" s="37"/>
      <c r="N14" s="37"/>
      <c r="O14" s="38">
        <f t="shared" si="1"/>
        <v>0</v>
      </c>
      <c r="P14" s="37"/>
      <c r="Q14" s="37"/>
      <c r="R14" s="37"/>
      <c r="S14" s="37"/>
      <c r="T14" s="37"/>
      <c r="U14" s="38">
        <f t="shared" si="2"/>
        <v>0</v>
      </c>
      <c r="V14" s="37"/>
      <c r="W14" s="37"/>
      <c r="X14" s="37"/>
      <c r="Y14" s="37"/>
      <c r="Z14" s="37"/>
      <c r="AA14" s="38">
        <f t="shared" si="3"/>
        <v>0</v>
      </c>
      <c r="AB14" s="37"/>
      <c r="AC14" s="37"/>
      <c r="AD14" s="37"/>
      <c r="AE14" s="37"/>
      <c r="AF14" s="37"/>
      <c r="AG14" s="38">
        <f t="shared" si="4"/>
        <v>0</v>
      </c>
      <c r="AH14" s="37"/>
      <c r="AI14" s="37"/>
      <c r="AJ14" s="37"/>
      <c r="AK14" s="37"/>
      <c r="AL14" s="37"/>
      <c r="AM14" s="38">
        <f t="shared" si="5"/>
        <v>0</v>
      </c>
      <c r="AN14" s="37"/>
      <c r="AO14" s="37"/>
      <c r="AP14" s="37"/>
      <c r="AQ14" s="37"/>
      <c r="AR14" s="37"/>
      <c r="AS14" s="38">
        <f t="shared" si="6"/>
        <v>0</v>
      </c>
      <c r="AT14" s="37">
        <v>-0.28100000000000003</v>
      </c>
      <c r="AU14" s="37">
        <v>-0.127</v>
      </c>
      <c r="AV14" s="37">
        <v>-5.3999999999999999E-2</v>
      </c>
      <c r="AW14" s="37">
        <v>-1.127</v>
      </c>
      <c r="AX14" s="37">
        <v>-6.6000000000000003E-2</v>
      </c>
      <c r="AY14" s="37">
        <v>0</v>
      </c>
      <c r="AZ14" s="37">
        <v>-2.5000000000000001E-2</v>
      </c>
      <c r="BA14" s="37">
        <v>0</v>
      </c>
      <c r="BB14" s="38">
        <f t="shared" si="7"/>
        <v>-1.68</v>
      </c>
      <c r="BC14" s="37"/>
      <c r="BD14" s="37"/>
      <c r="BE14" s="37"/>
      <c r="BF14" s="37"/>
      <c r="BG14" s="37"/>
      <c r="BH14" s="37"/>
      <c r="BI14" s="37"/>
      <c r="BJ14" s="37"/>
      <c r="BK14" s="38">
        <f t="shared" si="8"/>
        <v>0</v>
      </c>
      <c r="BL14" s="37"/>
      <c r="BM14" s="37"/>
      <c r="BN14" s="37"/>
      <c r="BO14" s="37"/>
      <c r="BP14" s="37"/>
      <c r="BQ14" s="37"/>
      <c r="BR14" s="37"/>
      <c r="BS14" s="37"/>
      <c r="BT14" s="38">
        <f t="shared" si="9"/>
        <v>0</v>
      </c>
      <c r="BU14" s="37"/>
      <c r="BV14" s="37"/>
      <c r="BW14" s="37"/>
      <c r="BX14" s="37"/>
      <c r="BY14" s="37"/>
      <c r="BZ14" s="37"/>
      <c r="CA14" s="37"/>
      <c r="CB14" s="37"/>
      <c r="CC14" s="69">
        <f t="shared" si="10"/>
        <v>0</v>
      </c>
      <c r="CD14" s="37"/>
      <c r="CE14" s="37"/>
      <c r="CF14" s="37"/>
      <c r="CG14" s="37"/>
      <c r="CH14" s="37"/>
      <c r="CI14" s="37"/>
      <c r="CJ14" s="37"/>
      <c r="CK14" s="37"/>
      <c r="CL14" s="69">
        <f t="shared" si="11"/>
        <v>0</v>
      </c>
    </row>
    <row r="15" spans="1:90" s="164" customFormat="1" ht="13.9">
      <c r="A15" s="60" t="s">
        <v>198</v>
      </c>
      <c r="B15" s="74" t="s">
        <v>199</v>
      </c>
      <c r="C15" s="74" t="s">
        <v>253</v>
      </c>
      <c r="D15" s="74" t="s">
        <v>257</v>
      </c>
      <c r="E15" s="185">
        <f t="shared" si="0"/>
        <v>-1.8349999999999997</v>
      </c>
      <c r="F15" s="259" t="s">
        <v>261</v>
      </c>
      <c r="G15" s="233" t="s">
        <v>552</v>
      </c>
      <c r="H15" s="60" t="s">
        <v>28</v>
      </c>
      <c r="I15" s="60">
        <v>3</v>
      </c>
      <c r="J15" s="37"/>
      <c r="K15" s="37"/>
      <c r="L15" s="37"/>
      <c r="M15" s="37"/>
      <c r="N15" s="37"/>
      <c r="O15" s="38">
        <f t="shared" si="1"/>
        <v>0</v>
      </c>
      <c r="P15" s="37"/>
      <c r="Q15" s="37"/>
      <c r="R15" s="37"/>
      <c r="S15" s="37"/>
      <c r="T15" s="37"/>
      <c r="U15" s="38">
        <f t="shared" si="2"/>
        <v>0</v>
      </c>
      <c r="V15" s="37"/>
      <c r="W15" s="37"/>
      <c r="X15" s="37"/>
      <c r="Y15" s="37"/>
      <c r="Z15" s="37"/>
      <c r="AA15" s="38">
        <f t="shared" si="3"/>
        <v>0</v>
      </c>
      <c r="AB15" s="37"/>
      <c r="AC15" s="37"/>
      <c r="AD15" s="37"/>
      <c r="AE15" s="37"/>
      <c r="AF15" s="37"/>
      <c r="AG15" s="38">
        <f t="shared" si="4"/>
        <v>0</v>
      </c>
      <c r="AH15" s="37"/>
      <c r="AI15" s="37"/>
      <c r="AJ15" s="37"/>
      <c r="AK15" s="37"/>
      <c r="AL15" s="37"/>
      <c r="AM15" s="38">
        <f t="shared" si="5"/>
        <v>0</v>
      </c>
      <c r="AN15" s="37"/>
      <c r="AO15" s="37"/>
      <c r="AP15" s="37"/>
      <c r="AQ15" s="37"/>
      <c r="AR15" s="37"/>
      <c r="AS15" s="38">
        <f t="shared" si="6"/>
        <v>0</v>
      </c>
      <c r="AT15" s="37">
        <v>-7.0000000000000001E-3</v>
      </c>
      <c r="AU15" s="37">
        <v>-3.0000000000000001E-3</v>
      </c>
      <c r="AV15" s="37">
        <v>-1E-3</v>
      </c>
      <c r="AW15" s="37">
        <v>-1.5009999999999999</v>
      </c>
      <c r="AX15" s="37">
        <v>-7.9000000000000001E-2</v>
      </c>
      <c r="AY15" s="37">
        <v>-5.0000000000000001E-3</v>
      </c>
      <c r="AZ15" s="37">
        <v>-0.23699999999999999</v>
      </c>
      <c r="BA15" s="37">
        <v>-2E-3</v>
      </c>
      <c r="BB15" s="38">
        <f t="shared" si="7"/>
        <v>-1.8349999999999997</v>
      </c>
      <c r="BC15" s="37"/>
      <c r="BD15" s="37"/>
      <c r="BE15" s="37"/>
      <c r="BF15" s="37"/>
      <c r="BG15" s="37"/>
      <c r="BH15" s="37"/>
      <c r="BI15" s="37"/>
      <c r="BJ15" s="37"/>
      <c r="BK15" s="38">
        <f t="shared" si="8"/>
        <v>0</v>
      </c>
      <c r="BL15" s="37"/>
      <c r="BM15" s="37"/>
      <c r="BN15" s="37"/>
      <c r="BO15" s="37"/>
      <c r="BP15" s="37"/>
      <c r="BQ15" s="37"/>
      <c r="BR15" s="37"/>
      <c r="BS15" s="37"/>
      <c r="BT15" s="38">
        <f t="shared" si="9"/>
        <v>0</v>
      </c>
      <c r="BU15" s="37"/>
      <c r="BV15" s="37"/>
      <c r="BW15" s="37"/>
      <c r="BX15" s="37"/>
      <c r="BY15" s="37"/>
      <c r="BZ15" s="37"/>
      <c r="CA15" s="37"/>
      <c r="CB15" s="37"/>
      <c r="CC15" s="69">
        <f t="shared" si="10"/>
        <v>0</v>
      </c>
      <c r="CD15" s="37"/>
      <c r="CE15" s="37"/>
      <c r="CF15" s="37"/>
      <c r="CG15" s="37"/>
      <c r="CH15" s="37"/>
      <c r="CI15" s="37"/>
      <c r="CJ15" s="37"/>
      <c r="CK15" s="37"/>
      <c r="CL15" s="69">
        <f t="shared" si="11"/>
        <v>0</v>
      </c>
    </row>
    <row r="16" spans="1:90" s="164" customFormat="1" ht="13.9">
      <c r="A16" s="60" t="s">
        <v>195</v>
      </c>
      <c r="B16" s="74" t="s">
        <v>39</v>
      </c>
      <c r="C16" s="74" t="s">
        <v>248</v>
      </c>
      <c r="D16" s="74" t="s">
        <v>254</v>
      </c>
      <c r="E16" s="185">
        <f t="shared" si="0"/>
        <v>2.9290000000000003</v>
      </c>
      <c r="F16" s="259" t="s">
        <v>259</v>
      </c>
      <c r="G16" s="232" t="s">
        <v>500</v>
      </c>
      <c r="H16" s="60" t="s">
        <v>28</v>
      </c>
      <c r="I16" s="60">
        <v>3</v>
      </c>
      <c r="J16" s="37"/>
      <c r="K16" s="37"/>
      <c r="L16" s="37"/>
      <c r="M16" s="37"/>
      <c r="N16" s="37"/>
      <c r="O16" s="38">
        <f t="shared" si="1"/>
        <v>0</v>
      </c>
      <c r="P16" s="37"/>
      <c r="Q16" s="37"/>
      <c r="R16" s="37"/>
      <c r="S16" s="37"/>
      <c r="T16" s="37"/>
      <c r="U16" s="38">
        <f t="shared" si="2"/>
        <v>0</v>
      </c>
      <c r="V16" s="37"/>
      <c r="W16" s="37"/>
      <c r="X16" s="37"/>
      <c r="Y16" s="37"/>
      <c r="Z16" s="37"/>
      <c r="AA16" s="38">
        <f t="shared" si="3"/>
        <v>0</v>
      </c>
      <c r="AB16" s="37"/>
      <c r="AC16" s="37"/>
      <c r="AD16" s="37"/>
      <c r="AE16" s="37"/>
      <c r="AF16" s="37"/>
      <c r="AG16" s="38">
        <f t="shared" si="4"/>
        <v>0</v>
      </c>
      <c r="AH16" s="37"/>
      <c r="AI16" s="37"/>
      <c r="AJ16" s="37"/>
      <c r="AK16" s="37"/>
      <c r="AL16" s="37"/>
      <c r="AM16" s="38">
        <f t="shared" si="5"/>
        <v>0</v>
      </c>
      <c r="AN16" s="37"/>
      <c r="AO16" s="37"/>
      <c r="AP16" s="37"/>
      <c r="AQ16" s="37"/>
      <c r="AR16" s="37"/>
      <c r="AS16" s="38">
        <f t="shared" si="6"/>
        <v>0</v>
      </c>
      <c r="AT16" s="37"/>
      <c r="AU16" s="37"/>
      <c r="AV16" s="37"/>
      <c r="AW16" s="37"/>
      <c r="AX16" s="37"/>
      <c r="AY16" s="37"/>
      <c r="AZ16" s="37"/>
      <c r="BA16" s="37"/>
      <c r="BB16" s="38">
        <f t="shared" si="7"/>
        <v>0</v>
      </c>
      <c r="BC16" s="37"/>
      <c r="BD16" s="37"/>
      <c r="BE16" s="37"/>
      <c r="BF16" s="37"/>
      <c r="BG16" s="37"/>
      <c r="BH16" s="37"/>
      <c r="BI16" s="37"/>
      <c r="BJ16" s="37"/>
      <c r="BK16" s="38">
        <f t="shared" si="8"/>
        <v>0</v>
      </c>
      <c r="BL16" s="37">
        <v>0.59799999999999998</v>
      </c>
      <c r="BM16" s="37">
        <v>0.184</v>
      </c>
      <c r="BN16" s="37">
        <v>8.5000000000000006E-2</v>
      </c>
      <c r="BO16" s="37">
        <v>1.272</v>
      </c>
      <c r="BP16" s="37">
        <v>7.2999999999999995E-2</v>
      </c>
      <c r="BQ16" s="37">
        <v>0.29899999999999999</v>
      </c>
      <c r="BR16" s="37">
        <v>0.314</v>
      </c>
      <c r="BS16" s="37">
        <v>0.104</v>
      </c>
      <c r="BT16" s="38">
        <f t="shared" si="9"/>
        <v>2.9290000000000003</v>
      </c>
      <c r="BU16" s="37"/>
      <c r="BV16" s="37"/>
      <c r="BW16" s="37"/>
      <c r="BX16" s="37"/>
      <c r="BY16" s="37"/>
      <c r="BZ16" s="37"/>
      <c r="CA16" s="37"/>
      <c r="CB16" s="37"/>
      <c r="CC16" s="69">
        <f t="shared" si="10"/>
        <v>0</v>
      </c>
      <c r="CD16" s="37"/>
      <c r="CE16" s="37"/>
      <c r="CF16" s="37"/>
      <c r="CG16" s="37"/>
      <c r="CH16" s="37"/>
      <c r="CI16" s="37"/>
      <c r="CJ16" s="37"/>
      <c r="CK16" s="37"/>
      <c r="CL16" s="69">
        <f t="shared" si="11"/>
        <v>0</v>
      </c>
    </row>
    <row r="17" spans="1:91" s="164" customFormat="1" ht="13.9">
      <c r="A17" s="60">
        <v>30</v>
      </c>
      <c r="B17" s="65" t="s">
        <v>40</v>
      </c>
      <c r="C17" s="65"/>
      <c r="D17" s="65"/>
      <c r="E17" s="185"/>
      <c r="F17" s="185">
        <f>SUMIF(F8:F16, "=Yes", E8:E16)</f>
        <v>-6.9480000000000004</v>
      </c>
      <c r="G17" s="60"/>
      <c r="H17" s="60" t="s">
        <v>28</v>
      </c>
      <c r="I17" s="60">
        <v>3</v>
      </c>
      <c r="J17" s="63">
        <f t="shared" ref="J17:AO17" si="12">SUM(J8:J16)</f>
        <v>-0.36464367816091958</v>
      </c>
      <c r="K17" s="63">
        <f t="shared" si="12"/>
        <v>-1.4324022988505749</v>
      </c>
      <c r="L17" s="63">
        <f t="shared" si="12"/>
        <v>0.16500000000000001</v>
      </c>
      <c r="M17" s="63">
        <f t="shared" si="12"/>
        <v>-0.13495402298850573</v>
      </c>
      <c r="N17" s="63">
        <f t="shared" si="12"/>
        <v>6.8000000000000005E-2</v>
      </c>
      <c r="O17" s="63">
        <f t="shared" si="12"/>
        <v>-1.6990000000000003</v>
      </c>
      <c r="P17" s="63">
        <f t="shared" si="12"/>
        <v>-1.105115605371453</v>
      </c>
      <c r="Q17" s="63">
        <f t="shared" si="12"/>
        <v>-3.5728326700238249</v>
      </c>
      <c r="R17" s="63">
        <f t="shared" si="12"/>
        <v>-4.1147931557288277E-2</v>
      </c>
      <c r="S17" s="63">
        <f t="shared" si="12"/>
        <v>-0.58090379304743311</v>
      </c>
      <c r="T17" s="63">
        <f t="shared" si="12"/>
        <v>0</v>
      </c>
      <c r="U17" s="63">
        <f t="shared" si="12"/>
        <v>-5.2999999999999989</v>
      </c>
      <c r="V17" s="63">
        <f t="shared" si="12"/>
        <v>-0.82389078498293511</v>
      </c>
      <c r="W17" s="63">
        <f t="shared" si="12"/>
        <v>-2.4204982935153585</v>
      </c>
      <c r="X17" s="63">
        <f t="shared" si="12"/>
        <v>0</v>
      </c>
      <c r="Y17" s="63">
        <f t="shared" si="12"/>
        <v>-0.1556109215017065</v>
      </c>
      <c r="Z17" s="63">
        <f t="shared" si="12"/>
        <v>0</v>
      </c>
      <c r="AA17" s="63">
        <f t="shared" si="12"/>
        <v>-3.4</v>
      </c>
      <c r="AB17" s="63">
        <f t="shared" si="12"/>
        <v>-0.75439189189189193</v>
      </c>
      <c r="AC17" s="63">
        <f t="shared" si="12"/>
        <v>-2.1734324324324321</v>
      </c>
      <c r="AD17" s="63">
        <f t="shared" si="12"/>
        <v>0</v>
      </c>
      <c r="AE17" s="63">
        <f t="shared" si="12"/>
        <v>2.7824324324324308E-2</v>
      </c>
      <c r="AF17" s="63">
        <f t="shared" si="12"/>
        <v>0</v>
      </c>
      <c r="AG17" s="63">
        <f t="shared" si="12"/>
        <v>-2.9</v>
      </c>
      <c r="AH17" s="63">
        <f t="shared" si="12"/>
        <v>1.0445409939190606</v>
      </c>
      <c r="AI17" s="63">
        <f t="shared" si="12"/>
        <v>2.8211021178444118</v>
      </c>
      <c r="AJ17" s="63">
        <f t="shared" si="12"/>
        <v>1.2046550639547076E-2</v>
      </c>
      <c r="AK17" s="63">
        <f t="shared" si="12"/>
        <v>-9.4689662403019501E-2</v>
      </c>
      <c r="AL17" s="63">
        <f t="shared" si="12"/>
        <v>0</v>
      </c>
      <c r="AM17" s="63">
        <f t="shared" si="12"/>
        <v>3.7829999999999999</v>
      </c>
      <c r="AN17" s="63">
        <f t="shared" si="12"/>
        <v>-0.47388487345778507</v>
      </c>
      <c r="AO17" s="63">
        <f t="shared" si="12"/>
        <v>-2.3600469263185504</v>
      </c>
      <c r="AP17" s="63">
        <f t="shared" ref="AP17:BU17" si="13">SUM(AP8:AP16)</f>
        <v>-9.8147659783019074E-4</v>
      </c>
      <c r="AQ17" s="63">
        <f t="shared" si="13"/>
        <v>-0.16454961029149204</v>
      </c>
      <c r="AR17" s="63">
        <f t="shared" si="13"/>
        <v>-5.3711333434234079E-4</v>
      </c>
      <c r="AS17" s="63">
        <f t="shared" si="13"/>
        <v>-3</v>
      </c>
      <c r="AT17" s="63">
        <f t="shared" si="13"/>
        <v>0.19499999999999995</v>
      </c>
      <c r="AU17" s="63">
        <f t="shared" si="13"/>
        <v>0.06</v>
      </c>
      <c r="AV17" s="63">
        <f t="shared" si="13"/>
        <v>2.8000000000000004E-2</v>
      </c>
      <c r="AW17" s="63">
        <f t="shared" si="13"/>
        <v>-1.681</v>
      </c>
      <c r="AX17" s="63">
        <f t="shared" si="13"/>
        <v>-9.2999999999999999E-2</v>
      </c>
      <c r="AY17" s="63">
        <f t="shared" si="13"/>
        <v>0.22999999999999998</v>
      </c>
      <c r="AZ17" s="63">
        <f t="shared" si="13"/>
        <v>-2.8999999999999998E-2</v>
      </c>
      <c r="BA17" s="63">
        <f t="shared" si="13"/>
        <v>9.4E-2</v>
      </c>
      <c r="BB17" s="63">
        <f t="shared" si="13"/>
        <v>-1.1959999999999997</v>
      </c>
      <c r="BC17" s="63">
        <f t="shared" si="13"/>
        <v>0</v>
      </c>
      <c r="BD17" s="63">
        <f t="shared" si="13"/>
        <v>0</v>
      </c>
      <c r="BE17" s="63">
        <f t="shared" si="13"/>
        <v>0</v>
      </c>
      <c r="BF17" s="63">
        <f t="shared" si="13"/>
        <v>0</v>
      </c>
      <c r="BG17" s="63">
        <f t="shared" si="13"/>
        <v>0</v>
      </c>
      <c r="BH17" s="63">
        <f t="shared" si="13"/>
        <v>0</v>
      </c>
      <c r="BI17" s="63">
        <f t="shared" si="13"/>
        <v>0</v>
      </c>
      <c r="BJ17" s="63">
        <f t="shared" si="13"/>
        <v>0</v>
      </c>
      <c r="BK17" s="63">
        <f t="shared" si="13"/>
        <v>0</v>
      </c>
      <c r="BL17" s="63">
        <f t="shared" si="13"/>
        <v>0.59799999999999998</v>
      </c>
      <c r="BM17" s="63">
        <f t="shared" si="13"/>
        <v>0.184</v>
      </c>
      <c r="BN17" s="63">
        <f t="shared" si="13"/>
        <v>8.5000000000000006E-2</v>
      </c>
      <c r="BO17" s="63">
        <f t="shared" si="13"/>
        <v>1.272</v>
      </c>
      <c r="BP17" s="63">
        <f t="shared" si="13"/>
        <v>7.2999999999999995E-2</v>
      </c>
      <c r="BQ17" s="63">
        <f t="shared" si="13"/>
        <v>0.29899999999999999</v>
      </c>
      <c r="BR17" s="63">
        <f t="shared" si="13"/>
        <v>0.314</v>
      </c>
      <c r="BS17" s="63">
        <f t="shared" si="13"/>
        <v>0.104</v>
      </c>
      <c r="BT17" s="63">
        <f t="shared" si="13"/>
        <v>2.9290000000000003</v>
      </c>
      <c r="BU17" s="63">
        <f t="shared" si="13"/>
        <v>0</v>
      </c>
      <c r="BV17" s="63">
        <f t="shared" ref="BV17:CD17" si="14">SUM(BV8:BV16)</f>
        <v>0</v>
      </c>
      <c r="BW17" s="63">
        <f t="shared" si="14"/>
        <v>0</v>
      </c>
      <c r="BX17" s="63">
        <f t="shared" si="14"/>
        <v>0</v>
      </c>
      <c r="BY17" s="63">
        <f t="shared" si="14"/>
        <v>0</v>
      </c>
      <c r="BZ17" s="63">
        <f t="shared" si="14"/>
        <v>0</v>
      </c>
      <c r="CA17" s="63">
        <f t="shared" si="14"/>
        <v>0</v>
      </c>
      <c r="CB17" s="63">
        <f t="shared" si="14"/>
        <v>0</v>
      </c>
      <c r="CC17" s="63">
        <f t="shared" si="14"/>
        <v>0</v>
      </c>
      <c r="CD17" s="63">
        <f t="shared" si="14"/>
        <v>0</v>
      </c>
      <c r="CE17" s="63">
        <f t="shared" ref="CE17:CL17" si="15">SUM(CE8:CE16)</f>
        <v>0</v>
      </c>
      <c r="CF17" s="63">
        <f t="shared" si="15"/>
        <v>0</v>
      </c>
      <c r="CG17" s="63">
        <f t="shared" si="15"/>
        <v>0</v>
      </c>
      <c r="CH17" s="63">
        <f t="shared" si="15"/>
        <v>0</v>
      </c>
      <c r="CI17" s="63">
        <f t="shared" si="15"/>
        <v>0</v>
      </c>
      <c r="CJ17" s="63">
        <f t="shared" si="15"/>
        <v>0</v>
      </c>
      <c r="CK17" s="63">
        <f t="shared" si="15"/>
        <v>0</v>
      </c>
      <c r="CL17" s="63">
        <f t="shared" si="15"/>
        <v>0</v>
      </c>
    </row>
    <row r="18" spans="1:91" s="164" customFormat="1" ht="1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row>
    <row r="19" spans="1:91">
      <c r="A19" s="205"/>
      <c r="B19" s="209" t="s">
        <v>553</v>
      </c>
      <c r="C19" s="276" t="s">
        <v>208</v>
      </c>
      <c r="D19" s="209"/>
      <c r="E19" s="205"/>
      <c r="F19" s="273">
        <f>SUMIF(J6:CL6, "&lt;&gt;Total", J19:CL19)</f>
        <v>-6.9479999999999968</v>
      </c>
      <c r="G19" s="205"/>
      <c r="H19" s="205"/>
      <c r="I19" s="205"/>
      <c r="J19" s="206">
        <f>IF(J$1&lt;"2020-21",SUMIF($F$8:$F$16,"=Yes",J$8:J$16),(SUMIF($F$8:$F$16,"=No",J$8:J$16)*(-1)))</f>
        <v>-0.36464367816091958</v>
      </c>
      <c r="K19" s="206">
        <f t="shared" ref="K19:BV19" si="16">IF(K$1&lt;"2020-21",SUMIF($F$8:$F$16,"=Yes",K$8:K$16),(SUMIF($F$8:$F$16,"=No",K$8:K$16)*(-1)))</f>
        <v>-1.4324022988505749</v>
      </c>
      <c r="L19" s="206">
        <f t="shared" si="16"/>
        <v>0.16500000000000001</v>
      </c>
      <c r="M19" s="206">
        <f t="shared" si="16"/>
        <v>-0.13495402298850573</v>
      </c>
      <c r="N19" s="206">
        <f t="shared" si="16"/>
        <v>6.8000000000000005E-2</v>
      </c>
      <c r="O19" s="206">
        <f t="shared" si="16"/>
        <v>-1.6990000000000003</v>
      </c>
      <c r="P19" s="206">
        <f t="shared" si="16"/>
        <v>-1.1020833333333331</v>
      </c>
      <c r="Q19" s="206">
        <f t="shared" si="16"/>
        <v>-2.9876041666666664</v>
      </c>
      <c r="R19" s="206">
        <f t="shared" si="16"/>
        <v>0</v>
      </c>
      <c r="S19" s="206">
        <f t="shared" si="16"/>
        <v>-0.51031249999999972</v>
      </c>
      <c r="T19" s="206">
        <f t="shared" si="16"/>
        <v>0</v>
      </c>
      <c r="U19" s="206">
        <f t="shared" si="16"/>
        <v>-4.5999999999999988</v>
      </c>
      <c r="V19" s="206">
        <f t="shared" si="16"/>
        <v>-0.82389078498293511</v>
      </c>
      <c r="W19" s="206">
        <f t="shared" si="16"/>
        <v>-2.4204982935153585</v>
      </c>
      <c r="X19" s="206">
        <f t="shared" si="16"/>
        <v>0</v>
      </c>
      <c r="Y19" s="206">
        <f t="shared" si="16"/>
        <v>-0.1556109215017065</v>
      </c>
      <c r="Z19" s="206">
        <f t="shared" si="16"/>
        <v>0</v>
      </c>
      <c r="AA19" s="206">
        <f t="shared" si="16"/>
        <v>-3.4</v>
      </c>
      <c r="AB19" s="206">
        <f t="shared" si="16"/>
        <v>-0.75439189189189193</v>
      </c>
      <c r="AC19" s="206">
        <f t="shared" si="16"/>
        <v>-2.1734324324324321</v>
      </c>
      <c r="AD19" s="206">
        <f t="shared" si="16"/>
        <v>0</v>
      </c>
      <c r="AE19" s="206">
        <f t="shared" si="16"/>
        <v>2.7824324324324308E-2</v>
      </c>
      <c r="AF19" s="206">
        <f t="shared" si="16"/>
        <v>0</v>
      </c>
      <c r="AG19" s="206">
        <f t="shared" si="16"/>
        <v>-2.9</v>
      </c>
      <c r="AH19" s="206">
        <f t="shared" si="16"/>
        <v>1.0445409939190606</v>
      </c>
      <c r="AI19" s="206">
        <f t="shared" si="16"/>
        <v>2.8211021178444118</v>
      </c>
      <c r="AJ19" s="206">
        <f t="shared" si="16"/>
        <v>1.2046550639547076E-2</v>
      </c>
      <c r="AK19" s="206">
        <f t="shared" si="16"/>
        <v>-9.4689662403019501E-2</v>
      </c>
      <c r="AL19" s="206">
        <f t="shared" si="16"/>
        <v>0</v>
      </c>
      <c r="AM19" s="206">
        <f t="shared" si="16"/>
        <v>3.7829999999999999</v>
      </c>
      <c r="AN19" s="206">
        <f t="shared" si="16"/>
        <v>-0.47110780158093718</v>
      </c>
      <c r="AO19" s="206">
        <f t="shared" si="16"/>
        <v>-1.2300120288692864</v>
      </c>
      <c r="AP19" s="206">
        <f t="shared" si="16"/>
        <v>1.4606484133348612E-4</v>
      </c>
      <c r="AQ19" s="206">
        <f t="shared" si="16"/>
        <v>9.7376560888990738E-4</v>
      </c>
      <c r="AR19" s="206">
        <f t="shared" si="16"/>
        <v>0</v>
      </c>
      <c r="AS19" s="206">
        <f t="shared" si="16"/>
        <v>-1.7000000000000002</v>
      </c>
      <c r="AT19" s="206">
        <f t="shared" si="16"/>
        <v>0.20199999999999996</v>
      </c>
      <c r="AU19" s="206">
        <f t="shared" si="16"/>
        <v>6.3E-2</v>
      </c>
      <c r="AV19" s="206">
        <f t="shared" si="16"/>
        <v>2.9000000000000005E-2</v>
      </c>
      <c r="AW19" s="206">
        <f t="shared" si="16"/>
        <v>-0.18000000000000005</v>
      </c>
      <c r="AX19" s="206">
        <f t="shared" si="16"/>
        <v>-1.3999999999999999E-2</v>
      </c>
      <c r="AY19" s="206">
        <f t="shared" si="16"/>
        <v>0.23499999999999999</v>
      </c>
      <c r="AZ19" s="206">
        <f t="shared" si="16"/>
        <v>0.20799999999999999</v>
      </c>
      <c r="BA19" s="206">
        <f t="shared" si="16"/>
        <v>9.6000000000000002E-2</v>
      </c>
      <c r="BB19" s="206">
        <f t="shared" si="16"/>
        <v>0.63900000000000001</v>
      </c>
      <c r="BC19" s="206">
        <f t="shared" si="16"/>
        <v>0</v>
      </c>
      <c r="BD19" s="206">
        <f t="shared" si="16"/>
        <v>0</v>
      </c>
      <c r="BE19" s="206">
        <f t="shared" si="16"/>
        <v>0</v>
      </c>
      <c r="BF19" s="206">
        <f t="shared" si="16"/>
        <v>0</v>
      </c>
      <c r="BG19" s="206">
        <f t="shared" si="16"/>
        <v>0</v>
      </c>
      <c r="BH19" s="206">
        <f t="shared" si="16"/>
        <v>0</v>
      </c>
      <c r="BI19" s="206">
        <f t="shared" si="16"/>
        <v>0</v>
      </c>
      <c r="BJ19" s="206">
        <f t="shared" si="16"/>
        <v>0</v>
      </c>
      <c r="BK19" s="206">
        <f t="shared" si="16"/>
        <v>0</v>
      </c>
      <c r="BL19" s="206">
        <f t="shared" si="16"/>
        <v>0.59799999999999998</v>
      </c>
      <c r="BM19" s="206">
        <f t="shared" si="16"/>
        <v>0.184</v>
      </c>
      <c r="BN19" s="206">
        <f t="shared" si="16"/>
        <v>8.5000000000000006E-2</v>
      </c>
      <c r="BO19" s="206">
        <f t="shared" si="16"/>
        <v>1.272</v>
      </c>
      <c r="BP19" s="206">
        <f t="shared" si="16"/>
        <v>7.2999999999999995E-2</v>
      </c>
      <c r="BQ19" s="206">
        <f t="shared" si="16"/>
        <v>0.29899999999999999</v>
      </c>
      <c r="BR19" s="206">
        <f t="shared" si="16"/>
        <v>0.314</v>
      </c>
      <c r="BS19" s="206">
        <f t="shared" si="16"/>
        <v>0.104</v>
      </c>
      <c r="BT19" s="206">
        <f t="shared" si="16"/>
        <v>2.9290000000000003</v>
      </c>
      <c r="BU19" s="206">
        <f t="shared" si="16"/>
        <v>0</v>
      </c>
      <c r="BV19" s="206">
        <f t="shared" si="16"/>
        <v>0</v>
      </c>
      <c r="BW19" s="206">
        <f t="shared" ref="BW19:CL19" si="17">IF(BW$1&lt;"2020-21",SUMIF($F$8:$F$16,"=Yes",BW$8:BW$16),(SUMIF($F$8:$F$16,"=No",BW$8:BW$16)*(-1)))</f>
        <v>0</v>
      </c>
      <c r="BX19" s="206">
        <f t="shared" si="17"/>
        <v>0</v>
      </c>
      <c r="BY19" s="206">
        <f t="shared" si="17"/>
        <v>0</v>
      </c>
      <c r="BZ19" s="206">
        <f t="shared" si="17"/>
        <v>0</v>
      </c>
      <c r="CA19" s="206">
        <f t="shared" si="17"/>
        <v>0</v>
      </c>
      <c r="CB19" s="206">
        <f t="shared" si="17"/>
        <v>0</v>
      </c>
      <c r="CC19" s="206">
        <f t="shared" si="17"/>
        <v>0</v>
      </c>
      <c r="CD19" s="206">
        <f t="shared" si="17"/>
        <v>0</v>
      </c>
      <c r="CE19" s="206">
        <f t="shared" si="17"/>
        <v>0</v>
      </c>
      <c r="CF19" s="206">
        <f t="shared" si="17"/>
        <v>0</v>
      </c>
      <c r="CG19" s="206">
        <f t="shared" si="17"/>
        <v>0</v>
      </c>
      <c r="CH19" s="206">
        <f t="shared" si="17"/>
        <v>0</v>
      </c>
      <c r="CI19" s="206">
        <f t="shared" si="17"/>
        <v>0</v>
      </c>
      <c r="CJ19" s="206">
        <f t="shared" si="17"/>
        <v>0</v>
      </c>
      <c r="CK19" s="206">
        <f t="shared" si="17"/>
        <v>0</v>
      </c>
      <c r="CL19" s="206">
        <f t="shared" si="17"/>
        <v>0</v>
      </c>
    </row>
    <row r="20" spans="1:91" s="220" customFormat="1" ht="13.9">
      <c r="B20" s="267"/>
      <c r="C20" s="281"/>
      <c r="D20" s="267"/>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c r="BB20" s="282"/>
      <c r="BC20" s="282"/>
      <c r="BD20" s="282"/>
      <c r="BE20" s="282"/>
      <c r="BF20" s="282"/>
      <c r="BG20" s="282"/>
      <c r="BH20" s="282"/>
      <c r="BI20" s="282"/>
      <c r="BJ20" s="282"/>
      <c r="BK20" s="282"/>
      <c r="BL20" s="282"/>
      <c r="BM20" s="282"/>
      <c r="BN20" s="282"/>
      <c r="BO20" s="282"/>
      <c r="BP20" s="282"/>
      <c r="BQ20" s="282"/>
      <c r="BR20" s="282"/>
      <c r="BS20" s="282"/>
      <c r="BT20" s="282"/>
      <c r="BU20" s="282"/>
      <c r="BV20" s="282"/>
      <c r="BW20" s="282"/>
      <c r="BX20" s="282"/>
      <c r="BY20" s="282"/>
      <c r="BZ20" s="282"/>
      <c r="CA20" s="282"/>
      <c r="CB20" s="282"/>
      <c r="CC20" s="282"/>
      <c r="CD20" s="282"/>
      <c r="CE20" s="282"/>
      <c r="CF20" s="282"/>
      <c r="CG20" s="282"/>
      <c r="CH20" s="282"/>
      <c r="CI20" s="282"/>
      <c r="CJ20" s="282"/>
      <c r="CK20" s="282"/>
      <c r="CL20" s="282"/>
    </row>
    <row r="21" spans="1:91" ht="13.9">
      <c r="A21" s="33" t="s">
        <v>41</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row>
    <row r="22" spans="1:91" ht="16.5" customHeight="1">
      <c r="A22" s="23"/>
      <c r="B22" s="23"/>
      <c r="C22" s="23"/>
      <c r="D22" s="23"/>
      <c r="E22" s="188"/>
      <c r="F22" s="188"/>
      <c r="G22" s="188"/>
      <c r="H22" s="23"/>
      <c r="I22" s="23"/>
      <c r="J22" s="313" t="s">
        <v>1</v>
      </c>
      <c r="K22" s="305"/>
      <c r="L22" s="305"/>
      <c r="M22" s="305"/>
      <c r="N22" s="305"/>
      <c r="O22" s="305"/>
      <c r="P22" s="305" t="s">
        <v>2</v>
      </c>
      <c r="Q22" s="305"/>
      <c r="R22" s="305"/>
      <c r="S22" s="305"/>
      <c r="T22" s="305"/>
      <c r="U22" s="305"/>
      <c r="V22" s="305" t="s">
        <v>3</v>
      </c>
      <c r="W22" s="305"/>
      <c r="X22" s="305"/>
      <c r="Y22" s="305"/>
      <c r="Z22" s="305"/>
      <c r="AA22" s="305"/>
      <c r="AB22" s="305" t="s">
        <v>4</v>
      </c>
      <c r="AC22" s="305"/>
      <c r="AD22" s="305"/>
      <c r="AE22" s="305"/>
      <c r="AF22" s="305"/>
      <c r="AG22" s="305"/>
      <c r="AH22" s="305" t="s">
        <v>5</v>
      </c>
      <c r="AI22" s="305"/>
      <c r="AJ22" s="305"/>
      <c r="AK22" s="305"/>
      <c r="AL22" s="305"/>
      <c r="AM22" s="305"/>
      <c r="AN22" s="305" t="s">
        <v>6</v>
      </c>
      <c r="AO22" s="305"/>
      <c r="AP22" s="305"/>
      <c r="AQ22" s="305"/>
      <c r="AR22" s="305"/>
      <c r="AS22" s="305"/>
      <c r="AT22" s="305" t="s">
        <v>7</v>
      </c>
      <c r="AU22" s="305"/>
      <c r="AV22" s="305"/>
      <c r="AW22" s="305"/>
      <c r="AX22" s="305"/>
      <c r="AY22" s="305"/>
      <c r="AZ22" s="305"/>
      <c r="BA22" s="305"/>
      <c r="BB22" s="305"/>
      <c r="BC22" s="305" t="s">
        <v>8</v>
      </c>
      <c r="BD22" s="305"/>
      <c r="BE22" s="305"/>
      <c r="BF22" s="305"/>
      <c r="BG22" s="305"/>
      <c r="BH22" s="305"/>
      <c r="BI22" s="305"/>
      <c r="BJ22" s="305"/>
      <c r="BK22" s="305"/>
      <c r="BL22" s="305" t="s">
        <v>9</v>
      </c>
      <c r="BM22" s="305"/>
      <c r="BN22" s="305"/>
      <c r="BO22" s="305"/>
      <c r="BP22" s="305"/>
      <c r="BQ22" s="305"/>
      <c r="BR22" s="305"/>
      <c r="BS22" s="305"/>
      <c r="BT22" s="305"/>
      <c r="BU22" s="305" t="s">
        <v>10</v>
      </c>
      <c r="BV22" s="305"/>
      <c r="BW22" s="305"/>
      <c r="BX22" s="305"/>
      <c r="BY22" s="305"/>
      <c r="BZ22" s="305"/>
      <c r="CA22" s="305"/>
      <c r="CB22" s="305"/>
      <c r="CC22" s="305"/>
      <c r="CD22" s="309" t="s">
        <v>581</v>
      </c>
      <c r="CE22" s="310"/>
      <c r="CF22" s="310"/>
      <c r="CG22" s="310"/>
      <c r="CH22" s="310"/>
      <c r="CI22" s="310"/>
      <c r="CJ22" s="310"/>
      <c r="CK22" s="310"/>
      <c r="CL22" s="311"/>
    </row>
    <row r="23" spans="1:91" ht="27" customHeight="1">
      <c r="A23" s="23"/>
      <c r="B23" s="23"/>
      <c r="C23" s="23"/>
      <c r="D23" s="23"/>
      <c r="E23" s="188"/>
      <c r="F23" s="188"/>
      <c r="G23" s="188"/>
      <c r="H23" s="23"/>
      <c r="I23" s="23"/>
      <c r="J23" s="252"/>
      <c r="K23" s="253"/>
      <c r="L23" s="253"/>
      <c r="M23" s="253"/>
      <c r="N23" s="253"/>
      <c r="O23" s="254"/>
      <c r="P23" s="25"/>
      <c r="Q23" s="25"/>
      <c r="R23" s="25"/>
      <c r="S23" s="25"/>
      <c r="T23" s="25"/>
      <c r="U23" s="25"/>
      <c r="V23" s="25"/>
      <c r="W23" s="25"/>
      <c r="X23" s="25"/>
      <c r="Y23" s="25"/>
      <c r="Z23" s="25"/>
      <c r="AA23" s="251"/>
      <c r="AB23" s="25"/>
      <c r="AC23" s="25"/>
      <c r="AD23" s="25"/>
      <c r="AE23" s="25"/>
      <c r="AF23" s="25"/>
      <c r="AG23" s="251"/>
      <c r="AH23" s="25"/>
      <c r="AI23" s="25"/>
      <c r="AJ23" s="25"/>
      <c r="AK23" s="25"/>
      <c r="AL23" s="25"/>
      <c r="AM23" s="251"/>
      <c r="AN23" s="25"/>
      <c r="AO23" s="25"/>
      <c r="AP23" s="25"/>
      <c r="AQ23" s="25"/>
      <c r="AR23" s="25"/>
      <c r="AS23" s="25"/>
      <c r="AT23" s="305" t="s">
        <v>179</v>
      </c>
      <c r="AU23" s="305"/>
      <c r="AV23" s="305"/>
      <c r="AW23" s="305" t="s">
        <v>180</v>
      </c>
      <c r="AX23" s="305"/>
      <c r="AY23" s="305" t="s">
        <v>181</v>
      </c>
      <c r="AZ23" s="305"/>
      <c r="BA23" s="305"/>
      <c r="BB23" s="249" t="s">
        <v>13</v>
      </c>
      <c r="BC23" s="305" t="s">
        <v>179</v>
      </c>
      <c r="BD23" s="305"/>
      <c r="BE23" s="305"/>
      <c r="BF23" s="305" t="s">
        <v>180</v>
      </c>
      <c r="BG23" s="305"/>
      <c r="BH23" s="305" t="s">
        <v>181</v>
      </c>
      <c r="BI23" s="305"/>
      <c r="BJ23" s="305"/>
      <c r="BK23" s="249" t="s">
        <v>13</v>
      </c>
      <c r="BL23" s="305" t="s">
        <v>179</v>
      </c>
      <c r="BM23" s="305"/>
      <c r="BN23" s="305"/>
      <c r="BO23" s="305" t="s">
        <v>180</v>
      </c>
      <c r="BP23" s="305"/>
      <c r="BQ23" s="305" t="s">
        <v>181</v>
      </c>
      <c r="BR23" s="305"/>
      <c r="BS23" s="305"/>
      <c r="BT23" s="249" t="s">
        <v>13</v>
      </c>
      <c r="BU23" s="305" t="s">
        <v>179</v>
      </c>
      <c r="BV23" s="305"/>
      <c r="BW23" s="305"/>
      <c r="BX23" s="305" t="s">
        <v>180</v>
      </c>
      <c r="BY23" s="305"/>
      <c r="BZ23" s="305" t="s">
        <v>181</v>
      </c>
      <c r="CA23" s="305"/>
      <c r="CB23" s="305"/>
      <c r="CC23" s="249" t="s">
        <v>13</v>
      </c>
      <c r="CD23" s="305" t="s">
        <v>179</v>
      </c>
      <c r="CE23" s="305"/>
      <c r="CF23" s="305"/>
      <c r="CG23" s="305" t="s">
        <v>180</v>
      </c>
      <c r="CH23" s="305"/>
      <c r="CI23" s="305" t="s">
        <v>181</v>
      </c>
      <c r="CJ23" s="305"/>
      <c r="CK23" s="305"/>
      <c r="CL23" s="288" t="s">
        <v>13</v>
      </c>
    </row>
    <row r="24" spans="1:91" ht="51.75" customHeight="1">
      <c r="A24" s="24" t="s">
        <v>14</v>
      </c>
      <c r="B24" s="79" t="s">
        <v>182</v>
      </c>
      <c r="C24" s="179" t="s">
        <v>547</v>
      </c>
      <c r="D24" s="179" t="s">
        <v>548</v>
      </c>
      <c r="E24" s="246" t="s">
        <v>241</v>
      </c>
      <c r="F24" s="191" t="s">
        <v>258</v>
      </c>
      <c r="G24" s="230" t="s">
        <v>497</v>
      </c>
      <c r="H24" s="15" t="s">
        <v>16</v>
      </c>
      <c r="I24" s="31" t="s">
        <v>17</v>
      </c>
      <c r="J24" s="249" t="s">
        <v>183</v>
      </c>
      <c r="K24" s="249" t="s">
        <v>184</v>
      </c>
      <c r="L24" s="249" t="s">
        <v>185</v>
      </c>
      <c r="M24" s="249" t="s">
        <v>186</v>
      </c>
      <c r="N24" s="249" t="s">
        <v>187</v>
      </c>
      <c r="O24" s="249" t="s">
        <v>13</v>
      </c>
      <c r="P24" s="249" t="s">
        <v>183</v>
      </c>
      <c r="Q24" s="249" t="s">
        <v>184</v>
      </c>
      <c r="R24" s="249" t="s">
        <v>185</v>
      </c>
      <c r="S24" s="249" t="s">
        <v>186</v>
      </c>
      <c r="T24" s="249" t="s">
        <v>187</v>
      </c>
      <c r="U24" s="249" t="s">
        <v>13</v>
      </c>
      <c r="V24" s="249" t="s">
        <v>183</v>
      </c>
      <c r="W24" s="249" t="s">
        <v>184</v>
      </c>
      <c r="X24" s="249" t="s">
        <v>185</v>
      </c>
      <c r="Y24" s="249" t="s">
        <v>186</v>
      </c>
      <c r="Z24" s="249" t="s">
        <v>187</v>
      </c>
      <c r="AA24" s="249" t="s">
        <v>13</v>
      </c>
      <c r="AB24" s="249" t="s">
        <v>183</v>
      </c>
      <c r="AC24" s="249" t="s">
        <v>184</v>
      </c>
      <c r="AD24" s="249" t="s">
        <v>185</v>
      </c>
      <c r="AE24" s="249" t="s">
        <v>186</v>
      </c>
      <c r="AF24" s="249" t="s">
        <v>187</v>
      </c>
      <c r="AG24" s="249" t="s">
        <v>13</v>
      </c>
      <c r="AH24" s="249" t="s">
        <v>183</v>
      </c>
      <c r="AI24" s="249" t="s">
        <v>184</v>
      </c>
      <c r="AJ24" s="249" t="s">
        <v>185</v>
      </c>
      <c r="AK24" s="249" t="s">
        <v>186</v>
      </c>
      <c r="AL24" s="249" t="s">
        <v>187</v>
      </c>
      <c r="AM24" s="249" t="s">
        <v>13</v>
      </c>
      <c r="AN24" s="249" t="s">
        <v>183</v>
      </c>
      <c r="AO24" s="249" t="s">
        <v>184</v>
      </c>
      <c r="AP24" s="249" t="s">
        <v>185</v>
      </c>
      <c r="AQ24" s="249" t="s">
        <v>186</v>
      </c>
      <c r="AR24" s="249" t="s">
        <v>187</v>
      </c>
      <c r="AS24" s="248" t="s">
        <v>13</v>
      </c>
      <c r="AT24" s="249" t="s">
        <v>188</v>
      </c>
      <c r="AU24" s="249" t="s">
        <v>189</v>
      </c>
      <c r="AV24" s="249" t="s">
        <v>190</v>
      </c>
      <c r="AW24" s="249" t="s">
        <v>191</v>
      </c>
      <c r="AX24" s="249" t="s">
        <v>192</v>
      </c>
      <c r="AY24" s="249" t="s">
        <v>185</v>
      </c>
      <c r="AZ24" s="249" t="s">
        <v>186</v>
      </c>
      <c r="BA24" s="249" t="s">
        <v>187</v>
      </c>
      <c r="BB24" s="249" t="s">
        <v>13</v>
      </c>
      <c r="BC24" s="249" t="s">
        <v>188</v>
      </c>
      <c r="BD24" s="249" t="s">
        <v>189</v>
      </c>
      <c r="BE24" s="249" t="s">
        <v>190</v>
      </c>
      <c r="BF24" s="249" t="s">
        <v>191</v>
      </c>
      <c r="BG24" s="249" t="s">
        <v>192</v>
      </c>
      <c r="BH24" s="249" t="s">
        <v>185</v>
      </c>
      <c r="BI24" s="249" t="s">
        <v>186</v>
      </c>
      <c r="BJ24" s="249" t="s">
        <v>187</v>
      </c>
      <c r="BK24" s="249" t="s">
        <v>13</v>
      </c>
      <c r="BL24" s="249" t="s">
        <v>188</v>
      </c>
      <c r="BM24" s="249" t="s">
        <v>189</v>
      </c>
      <c r="BN24" s="249" t="s">
        <v>190</v>
      </c>
      <c r="BO24" s="249" t="s">
        <v>191</v>
      </c>
      <c r="BP24" s="249" t="s">
        <v>192</v>
      </c>
      <c r="BQ24" s="249" t="s">
        <v>185</v>
      </c>
      <c r="BR24" s="249" t="s">
        <v>186</v>
      </c>
      <c r="BS24" s="249" t="s">
        <v>187</v>
      </c>
      <c r="BT24" s="249" t="s">
        <v>13</v>
      </c>
      <c r="BU24" s="249" t="s">
        <v>188</v>
      </c>
      <c r="BV24" s="249" t="s">
        <v>189</v>
      </c>
      <c r="BW24" s="249" t="s">
        <v>190</v>
      </c>
      <c r="BX24" s="249" t="s">
        <v>191</v>
      </c>
      <c r="BY24" s="249" t="s">
        <v>192</v>
      </c>
      <c r="BZ24" s="249" t="s">
        <v>185</v>
      </c>
      <c r="CA24" s="249" t="s">
        <v>186</v>
      </c>
      <c r="CB24" s="249" t="s">
        <v>187</v>
      </c>
      <c r="CC24" s="249" t="s">
        <v>13</v>
      </c>
      <c r="CD24" s="288" t="s">
        <v>188</v>
      </c>
      <c r="CE24" s="288" t="s">
        <v>189</v>
      </c>
      <c r="CF24" s="288" t="s">
        <v>190</v>
      </c>
      <c r="CG24" s="288" t="s">
        <v>191</v>
      </c>
      <c r="CH24" s="288" t="s">
        <v>192</v>
      </c>
      <c r="CI24" s="288" t="s">
        <v>185</v>
      </c>
      <c r="CJ24" s="288" t="s">
        <v>186</v>
      </c>
      <c r="CK24" s="288" t="s">
        <v>187</v>
      </c>
      <c r="CL24" s="288" t="s">
        <v>13</v>
      </c>
    </row>
    <row r="25" spans="1:91" s="96" customFormat="1" ht="15.4">
      <c r="A25" s="75" t="s">
        <v>25</v>
      </c>
      <c r="B25" s="87" t="s">
        <v>26</v>
      </c>
      <c r="C25" s="181"/>
      <c r="D25" s="181"/>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row>
    <row r="26" spans="1:91" s="164" customFormat="1" ht="13.9">
      <c r="A26" s="60">
        <v>25</v>
      </c>
      <c r="B26" s="74" t="s">
        <v>152</v>
      </c>
      <c r="C26" s="74" t="s">
        <v>419</v>
      </c>
      <c r="D26" s="74" t="s">
        <v>278</v>
      </c>
      <c r="E26" s="185">
        <f t="shared" ref="E26:E38" si="18">O26+U26+AA26+AG26+AM26+AS26+BB26+BK26+BT26+CC26+CL26</f>
        <v>5.3249999999999993</v>
      </c>
      <c r="F26" s="259" t="s">
        <v>259</v>
      </c>
      <c r="G26" s="232" t="s">
        <v>499</v>
      </c>
      <c r="H26" s="60" t="s">
        <v>28</v>
      </c>
      <c r="I26" s="60">
        <v>3</v>
      </c>
      <c r="J26" s="37"/>
      <c r="K26" s="37"/>
      <c r="L26" s="37"/>
      <c r="M26" s="37"/>
      <c r="N26" s="37"/>
      <c r="O26" s="38">
        <f>SUM(J26:N26)</f>
        <v>0</v>
      </c>
      <c r="P26" s="37"/>
      <c r="Q26" s="37"/>
      <c r="R26" s="37"/>
      <c r="S26" s="37"/>
      <c r="T26" s="37"/>
      <c r="U26" s="38">
        <f>SUM(P26:T26)</f>
        <v>0</v>
      </c>
      <c r="V26" s="37"/>
      <c r="W26" s="37"/>
      <c r="X26" s="37"/>
      <c r="Y26" s="37"/>
      <c r="Z26" s="37"/>
      <c r="AA26" s="38">
        <f>SUM(V26:Z26)</f>
        <v>0</v>
      </c>
      <c r="AB26" s="37">
        <v>1.7350000000000001</v>
      </c>
      <c r="AC26" s="37">
        <v>3.1549999999999998</v>
      </c>
      <c r="AD26" s="37">
        <v>0</v>
      </c>
      <c r="AE26" s="37">
        <v>0.39300000000000002</v>
      </c>
      <c r="AF26" s="37">
        <v>4.2000000000000003E-2</v>
      </c>
      <c r="AG26" s="38">
        <f>SUM(AB26:AF26)</f>
        <v>5.3249999999999993</v>
      </c>
      <c r="AH26" s="37"/>
      <c r="AI26" s="37"/>
      <c r="AJ26" s="37"/>
      <c r="AK26" s="37"/>
      <c r="AL26" s="37"/>
      <c r="AM26" s="38">
        <f>SUM(AH26:AL26)</f>
        <v>0</v>
      </c>
      <c r="AN26" s="155"/>
      <c r="AO26" s="155"/>
      <c r="AP26" s="155"/>
      <c r="AQ26" s="155"/>
      <c r="AR26" s="155"/>
      <c r="AS26" s="38">
        <f>SUM(AN26:AR26)</f>
        <v>0</v>
      </c>
      <c r="AT26" s="155"/>
      <c r="AU26" s="155"/>
      <c r="AV26" s="155"/>
      <c r="AW26" s="155"/>
      <c r="AX26" s="155"/>
      <c r="AY26" s="155"/>
      <c r="AZ26" s="155"/>
      <c r="BA26" s="155"/>
      <c r="BB26" s="38">
        <f>SUM(AT26:BA26)</f>
        <v>0</v>
      </c>
      <c r="BC26" s="155"/>
      <c r="BD26" s="155"/>
      <c r="BE26" s="155"/>
      <c r="BF26" s="155"/>
      <c r="BG26" s="155"/>
      <c r="BH26" s="155"/>
      <c r="BI26" s="155"/>
      <c r="BJ26" s="155"/>
      <c r="BK26" s="38">
        <f>SUM(BC26:BJ26)</f>
        <v>0</v>
      </c>
      <c r="BL26" s="155"/>
      <c r="BM26" s="155"/>
      <c r="BN26" s="155"/>
      <c r="BO26" s="155"/>
      <c r="BP26" s="155"/>
      <c r="BQ26" s="155"/>
      <c r="BR26" s="155"/>
      <c r="BS26" s="155"/>
      <c r="BT26" s="38">
        <f>SUM(BL26:BS26)</f>
        <v>0</v>
      </c>
      <c r="BU26" s="155"/>
      <c r="BV26" s="155"/>
      <c r="BW26" s="155"/>
      <c r="BX26" s="155"/>
      <c r="BY26" s="155"/>
      <c r="BZ26" s="155"/>
      <c r="CA26" s="155"/>
      <c r="CB26" s="155"/>
      <c r="CC26" s="69">
        <f>SUM(BU26:CB26)</f>
        <v>0</v>
      </c>
      <c r="CD26" s="155"/>
      <c r="CE26" s="155"/>
      <c r="CF26" s="155"/>
      <c r="CG26" s="155"/>
      <c r="CH26" s="155"/>
      <c r="CI26" s="155"/>
      <c r="CJ26" s="155"/>
      <c r="CK26" s="155"/>
      <c r="CL26" s="69">
        <f>SUM(CD26:CK26)</f>
        <v>0</v>
      </c>
    </row>
    <row r="27" spans="1:91" s="164" customFormat="1" ht="13.9">
      <c r="A27" s="60" t="s">
        <v>195</v>
      </c>
      <c r="B27" s="61" t="s">
        <v>200</v>
      </c>
      <c r="C27" s="61" t="s">
        <v>420</v>
      </c>
      <c r="D27" s="61" t="s">
        <v>442</v>
      </c>
      <c r="E27" s="185">
        <f t="shared" si="18"/>
        <v>0.91399999999999992</v>
      </c>
      <c r="F27" s="259" t="s">
        <v>259</v>
      </c>
      <c r="G27" s="232" t="s">
        <v>501</v>
      </c>
      <c r="H27" s="60" t="s">
        <v>28</v>
      </c>
      <c r="I27" s="60">
        <v>3</v>
      </c>
      <c r="J27" s="37"/>
      <c r="K27" s="37"/>
      <c r="L27" s="37"/>
      <c r="M27" s="37"/>
      <c r="N27" s="37"/>
      <c r="O27" s="38">
        <f t="shared" ref="O27:O38" si="19">SUM(J27:N27)</f>
        <v>0</v>
      </c>
      <c r="P27" s="37"/>
      <c r="Q27" s="37"/>
      <c r="R27" s="37"/>
      <c r="S27" s="37"/>
      <c r="T27" s="37"/>
      <c r="U27" s="38">
        <f t="shared" ref="U27:U38" si="20">SUM(P27:T27)</f>
        <v>0</v>
      </c>
      <c r="V27" s="37"/>
      <c r="W27" s="37"/>
      <c r="X27" s="37"/>
      <c r="Y27" s="37"/>
      <c r="Z27" s="37"/>
      <c r="AA27" s="38">
        <f t="shared" ref="AA27:AA38" si="21">SUM(V27:Z27)</f>
        <v>0</v>
      </c>
      <c r="AB27" s="37"/>
      <c r="AC27" s="37"/>
      <c r="AD27" s="37"/>
      <c r="AE27" s="37"/>
      <c r="AF27" s="37"/>
      <c r="AG27" s="38">
        <f t="shared" ref="AG27:AG38" si="22">SUM(AB27:AF27)</f>
        <v>0</v>
      </c>
      <c r="AH27" s="37"/>
      <c r="AI27" s="37"/>
      <c r="AJ27" s="37"/>
      <c r="AK27" s="37"/>
      <c r="AL27" s="37"/>
      <c r="AM27" s="38">
        <f t="shared" ref="AM27:AM38" si="23">SUM(AH27:AL27)</f>
        <v>0</v>
      </c>
      <c r="AN27" s="37"/>
      <c r="AO27" s="37"/>
      <c r="AP27" s="37"/>
      <c r="AQ27" s="37"/>
      <c r="AR27" s="37"/>
      <c r="AS27" s="38">
        <f t="shared" ref="AS27:AS38" si="24">SUM(AN27:AR27)</f>
        <v>0</v>
      </c>
      <c r="AT27" s="37"/>
      <c r="AU27" s="37"/>
      <c r="AV27" s="37"/>
      <c r="AW27" s="37"/>
      <c r="AX27" s="37"/>
      <c r="AY27" s="37"/>
      <c r="AZ27" s="37"/>
      <c r="BA27" s="37"/>
      <c r="BB27" s="38">
        <f t="shared" ref="BB27:BB38" si="25">SUM(AT27:BA27)</f>
        <v>0</v>
      </c>
      <c r="BC27" s="37">
        <v>0</v>
      </c>
      <c r="BD27" s="37">
        <v>0</v>
      </c>
      <c r="BE27" s="37">
        <v>0</v>
      </c>
      <c r="BF27" s="37">
        <v>0.57899999999999996</v>
      </c>
      <c r="BG27" s="37">
        <v>0</v>
      </c>
      <c r="BH27" s="37">
        <v>0</v>
      </c>
      <c r="BI27" s="37">
        <v>0.33500000000000002</v>
      </c>
      <c r="BJ27" s="37">
        <v>0</v>
      </c>
      <c r="BK27" s="38">
        <f t="shared" ref="BK27:BK38" si="26">SUM(BC27:BJ27)</f>
        <v>0.91399999999999992</v>
      </c>
      <c r="BL27" s="37"/>
      <c r="BM27" s="37"/>
      <c r="BN27" s="37"/>
      <c r="BO27" s="37"/>
      <c r="BP27" s="37"/>
      <c r="BQ27" s="37"/>
      <c r="BR27" s="37"/>
      <c r="BS27" s="37"/>
      <c r="BT27" s="38">
        <f t="shared" ref="BT27:BT38" si="27">SUM(BL27:BS27)</f>
        <v>0</v>
      </c>
      <c r="BU27" s="37"/>
      <c r="BV27" s="37"/>
      <c r="BW27" s="37"/>
      <c r="BX27" s="37"/>
      <c r="BY27" s="37"/>
      <c r="BZ27" s="37"/>
      <c r="CA27" s="37"/>
      <c r="CB27" s="37"/>
      <c r="CC27" s="69">
        <f t="shared" ref="CC27:CC35" si="28">SUM(BU27:CB27)</f>
        <v>0</v>
      </c>
      <c r="CD27" s="37"/>
      <c r="CE27" s="37"/>
      <c r="CF27" s="37"/>
      <c r="CG27" s="37"/>
      <c r="CH27" s="37"/>
      <c r="CI27" s="37"/>
      <c r="CJ27" s="37"/>
      <c r="CK27" s="37"/>
      <c r="CL27" s="69">
        <f t="shared" ref="CL27:CL35" si="29">SUM(CD27:CK27)</f>
        <v>0</v>
      </c>
    </row>
    <row r="28" spans="1:91" s="164" customFormat="1" ht="13.9">
      <c r="A28" s="60" t="s">
        <v>196</v>
      </c>
      <c r="B28" s="61" t="s">
        <v>201</v>
      </c>
      <c r="C28" s="61" t="s">
        <v>421</v>
      </c>
      <c r="D28" s="61" t="s">
        <v>173</v>
      </c>
      <c r="E28" s="185">
        <f t="shared" si="18"/>
        <v>0.6</v>
      </c>
      <c r="F28" s="259" t="s">
        <v>259</v>
      </c>
      <c r="G28" s="232" t="s">
        <v>501</v>
      </c>
      <c r="H28" s="60" t="s">
        <v>28</v>
      </c>
      <c r="I28" s="60">
        <v>3</v>
      </c>
      <c r="J28" s="37"/>
      <c r="K28" s="37"/>
      <c r="L28" s="37"/>
      <c r="M28" s="37"/>
      <c r="N28" s="37"/>
      <c r="O28" s="38">
        <f t="shared" si="19"/>
        <v>0</v>
      </c>
      <c r="P28" s="37"/>
      <c r="Q28" s="37"/>
      <c r="R28" s="37"/>
      <c r="S28" s="37"/>
      <c r="T28" s="37"/>
      <c r="U28" s="38">
        <f t="shared" si="20"/>
        <v>0</v>
      </c>
      <c r="V28" s="37"/>
      <c r="W28" s="37"/>
      <c r="X28" s="37"/>
      <c r="Y28" s="37"/>
      <c r="Z28" s="37"/>
      <c r="AA28" s="38">
        <f t="shared" si="21"/>
        <v>0</v>
      </c>
      <c r="AB28" s="37"/>
      <c r="AC28" s="37"/>
      <c r="AD28" s="37"/>
      <c r="AE28" s="37"/>
      <c r="AF28" s="37"/>
      <c r="AG28" s="38">
        <f t="shared" si="22"/>
        <v>0</v>
      </c>
      <c r="AH28" s="37"/>
      <c r="AI28" s="37"/>
      <c r="AJ28" s="37"/>
      <c r="AK28" s="37"/>
      <c r="AL28" s="37"/>
      <c r="AM28" s="38">
        <f t="shared" si="23"/>
        <v>0</v>
      </c>
      <c r="AN28" s="37"/>
      <c r="AO28" s="37"/>
      <c r="AP28" s="37"/>
      <c r="AQ28" s="37"/>
      <c r="AR28" s="37"/>
      <c r="AS28" s="38">
        <f t="shared" si="24"/>
        <v>0</v>
      </c>
      <c r="AT28" s="37"/>
      <c r="AU28" s="37"/>
      <c r="AV28" s="37"/>
      <c r="AW28" s="37"/>
      <c r="AX28" s="37"/>
      <c r="AY28" s="37"/>
      <c r="AZ28" s="37"/>
      <c r="BA28" s="37"/>
      <c r="BB28" s="38">
        <f t="shared" si="25"/>
        <v>0</v>
      </c>
      <c r="BC28" s="37">
        <v>0</v>
      </c>
      <c r="BD28" s="37">
        <v>0</v>
      </c>
      <c r="BE28" s="37">
        <v>0</v>
      </c>
      <c r="BF28" s="37">
        <v>0.6</v>
      </c>
      <c r="BG28" s="37">
        <v>0</v>
      </c>
      <c r="BH28" s="37">
        <v>0</v>
      </c>
      <c r="BI28" s="37">
        <v>0</v>
      </c>
      <c r="BJ28" s="37">
        <v>0</v>
      </c>
      <c r="BK28" s="38">
        <f t="shared" si="26"/>
        <v>0.6</v>
      </c>
      <c r="BL28" s="37"/>
      <c r="BM28" s="37"/>
      <c r="BN28" s="37"/>
      <c r="BO28" s="37"/>
      <c r="BP28" s="37"/>
      <c r="BQ28" s="37"/>
      <c r="BR28" s="37"/>
      <c r="BS28" s="37"/>
      <c r="BT28" s="38">
        <f t="shared" si="27"/>
        <v>0</v>
      </c>
      <c r="BU28" s="37"/>
      <c r="BV28" s="37"/>
      <c r="BW28" s="37"/>
      <c r="BX28" s="37"/>
      <c r="BY28" s="37"/>
      <c r="BZ28" s="37"/>
      <c r="CA28" s="37"/>
      <c r="CB28" s="37"/>
      <c r="CC28" s="69">
        <f t="shared" si="28"/>
        <v>0</v>
      </c>
      <c r="CD28" s="37"/>
      <c r="CE28" s="37"/>
      <c r="CF28" s="37"/>
      <c r="CG28" s="37"/>
      <c r="CH28" s="37"/>
      <c r="CI28" s="37"/>
      <c r="CJ28" s="37"/>
      <c r="CK28" s="37"/>
      <c r="CL28" s="69">
        <f t="shared" si="29"/>
        <v>0</v>
      </c>
    </row>
    <row r="29" spans="1:91" s="164" customFormat="1" ht="13.9">
      <c r="A29" s="60" t="s">
        <v>197</v>
      </c>
      <c r="B29" s="61" t="s">
        <v>202</v>
      </c>
      <c r="C29" s="61" t="s">
        <v>422</v>
      </c>
      <c r="D29" s="61" t="s">
        <v>255</v>
      </c>
      <c r="E29" s="185">
        <f t="shared" si="18"/>
        <v>-2</v>
      </c>
      <c r="F29" s="259" t="s">
        <v>261</v>
      </c>
      <c r="G29" s="233" t="s">
        <v>552</v>
      </c>
      <c r="H29" s="60" t="s">
        <v>28</v>
      </c>
      <c r="I29" s="60">
        <v>3</v>
      </c>
      <c r="J29" s="37"/>
      <c r="K29" s="37"/>
      <c r="L29" s="37"/>
      <c r="M29" s="37"/>
      <c r="N29" s="37"/>
      <c r="O29" s="38">
        <f t="shared" si="19"/>
        <v>0</v>
      </c>
      <c r="P29" s="37"/>
      <c r="Q29" s="37"/>
      <c r="R29" s="37"/>
      <c r="S29" s="37"/>
      <c r="T29" s="37"/>
      <c r="U29" s="38">
        <f t="shared" si="20"/>
        <v>0</v>
      </c>
      <c r="V29" s="37"/>
      <c r="W29" s="37"/>
      <c r="X29" s="37"/>
      <c r="Y29" s="37"/>
      <c r="Z29" s="37"/>
      <c r="AA29" s="38">
        <f t="shared" si="21"/>
        <v>0</v>
      </c>
      <c r="AB29" s="37"/>
      <c r="AC29" s="37"/>
      <c r="AD29" s="37"/>
      <c r="AE29" s="37"/>
      <c r="AF29" s="37"/>
      <c r="AG29" s="38">
        <f t="shared" si="22"/>
        <v>0</v>
      </c>
      <c r="AH29" s="37"/>
      <c r="AI29" s="37"/>
      <c r="AJ29" s="37"/>
      <c r="AK29" s="37"/>
      <c r="AL29" s="37"/>
      <c r="AM29" s="38">
        <f t="shared" si="23"/>
        <v>0</v>
      </c>
      <c r="AN29" s="37"/>
      <c r="AO29" s="37"/>
      <c r="AP29" s="37"/>
      <c r="AQ29" s="37"/>
      <c r="AR29" s="37"/>
      <c r="AS29" s="38">
        <f t="shared" si="24"/>
        <v>0</v>
      </c>
      <c r="AT29" s="37"/>
      <c r="AU29" s="37"/>
      <c r="AV29" s="37"/>
      <c r="AW29" s="37"/>
      <c r="AX29" s="37"/>
      <c r="AY29" s="37"/>
      <c r="AZ29" s="37"/>
      <c r="BA29" s="37"/>
      <c r="BB29" s="38">
        <f t="shared" si="25"/>
        <v>0</v>
      </c>
      <c r="BC29" s="37">
        <v>0</v>
      </c>
      <c r="BD29" s="37">
        <v>0</v>
      </c>
      <c r="BE29" s="37">
        <v>0</v>
      </c>
      <c r="BF29" s="37">
        <v>-1.891</v>
      </c>
      <c r="BG29" s="37">
        <v>0</v>
      </c>
      <c r="BH29" s="37">
        <v>0</v>
      </c>
      <c r="BI29" s="37">
        <v>-0.109</v>
      </c>
      <c r="BJ29" s="37">
        <v>0</v>
      </c>
      <c r="BK29" s="38">
        <f t="shared" si="26"/>
        <v>-2</v>
      </c>
      <c r="BL29" s="37"/>
      <c r="BM29" s="37"/>
      <c r="BN29" s="37"/>
      <c r="BO29" s="37"/>
      <c r="BP29" s="37"/>
      <c r="BQ29" s="37"/>
      <c r="BR29" s="37"/>
      <c r="BS29" s="37"/>
      <c r="BT29" s="38">
        <f t="shared" si="27"/>
        <v>0</v>
      </c>
      <c r="BU29" s="37"/>
      <c r="BV29" s="37"/>
      <c r="BW29" s="37"/>
      <c r="BX29" s="37"/>
      <c r="BY29" s="37"/>
      <c r="BZ29" s="37"/>
      <c r="CA29" s="37"/>
      <c r="CB29" s="37"/>
      <c r="CC29" s="69">
        <f t="shared" si="28"/>
        <v>0</v>
      </c>
      <c r="CD29" s="37"/>
      <c r="CE29" s="37"/>
      <c r="CF29" s="37"/>
      <c r="CG29" s="37"/>
      <c r="CH29" s="37"/>
      <c r="CI29" s="37"/>
      <c r="CJ29" s="37"/>
      <c r="CK29" s="37"/>
      <c r="CL29" s="69">
        <f t="shared" si="29"/>
        <v>0</v>
      </c>
    </row>
    <row r="30" spans="1:91" s="164" customFormat="1" ht="13.9">
      <c r="A30" s="60" t="s">
        <v>195</v>
      </c>
      <c r="B30" s="61" t="s">
        <v>49</v>
      </c>
      <c r="C30" s="61" t="s">
        <v>423</v>
      </c>
      <c r="D30" s="61" t="s">
        <v>503</v>
      </c>
      <c r="E30" s="185">
        <f t="shared" si="18"/>
        <v>2.3340000000000001</v>
      </c>
      <c r="F30" s="259" t="s">
        <v>259</v>
      </c>
      <c r="G30" s="232" t="s">
        <v>501</v>
      </c>
      <c r="H30" s="60" t="s">
        <v>28</v>
      </c>
      <c r="I30" s="60">
        <v>3</v>
      </c>
      <c r="J30" s="37"/>
      <c r="K30" s="37"/>
      <c r="L30" s="37"/>
      <c r="M30" s="37"/>
      <c r="N30" s="37"/>
      <c r="O30" s="38">
        <f t="shared" si="19"/>
        <v>0</v>
      </c>
      <c r="P30" s="37"/>
      <c r="Q30" s="37"/>
      <c r="R30" s="37"/>
      <c r="S30" s="37"/>
      <c r="T30" s="37"/>
      <c r="U30" s="38">
        <f t="shared" si="20"/>
        <v>0</v>
      </c>
      <c r="V30" s="37"/>
      <c r="W30" s="37"/>
      <c r="X30" s="37"/>
      <c r="Y30" s="37"/>
      <c r="Z30" s="37"/>
      <c r="AA30" s="38">
        <f t="shared" si="21"/>
        <v>0</v>
      </c>
      <c r="AB30" s="37"/>
      <c r="AC30" s="37"/>
      <c r="AD30" s="37"/>
      <c r="AE30" s="37"/>
      <c r="AF30" s="37"/>
      <c r="AG30" s="38">
        <f t="shared" si="22"/>
        <v>0</v>
      </c>
      <c r="AH30" s="37"/>
      <c r="AI30" s="37"/>
      <c r="AJ30" s="37"/>
      <c r="AK30" s="37"/>
      <c r="AL30" s="37"/>
      <c r="AM30" s="38">
        <f t="shared" si="23"/>
        <v>0</v>
      </c>
      <c r="AN30" s="37"/>
      <c r="AO30" s="37"/>
      <c r="AP30" s="37"/>
      <c r="AQ30" s="37"/>
      <c r="AR30" s="37"/>
      <c r="AS30" s="38">
        <f t="shared" si="24"/>
        <v>0</v>
      </c>
      <c r="AT30" s="37"/>
      <c r="AU30" s="37"/>
      <c r="AV30" s="37"/>
      <c r="AW30" s="37"/>
      <c r="AX30" s="37"/>
      <c r="AY30" s="37"/>
      <c r="AZ30" s="37"/>
      <c r="BA30" s="37"/>
      <c r="BB30" s="38">
        <f t="shared" si="25"/>
        <v>0</v>
      </c>
      <c r="BC30" s="37"/>
      <c r="BD30" s="37"/>
      <c r="BE30" s="37"/>
      <c r="BF30" s="37"/>
      <c r="BG30" s="37"/>
      <c r="BH30" s="37"/>
      <c r="BI30" s="37"/>
      <c r="BJ30" s="37"/>
      <c r="BK30" s="38">
        <f t="shared" si="26"/>
        <v>0</v>
      </c>
      <c r="BL30" s="37">
        <v>0.89400000000000002</v>
      </c>
      <c r="BM30" s="37">
        <v>5.2999999999999999E-2</v>
      </c>
      <c r="BN30" s="37">
        <v>3.2000000000000001E-2</v>
      </c>
      <c r="BO30" s="37">
        <v>0.76800000000000002</v>
      </c>
      <c r="BP30" s="37">
        <v>0.02</v>
      </c>
      <c r="BQ30" s="37">
        <v>5.3999999999999999E-2</v>
      </c>
      <c r="BR30" s="37">
        <v>0.34699999999999998</v>
      </c>
      <c r="BS30" s="37">
        <v>0.16600000000000001</v>
      </c>
      <c r="BT30" s="38">
        <f t="shared" si="27"/>
        <v>2.3340000000000001</v>
      </c>
      <c r="BU30" s="37"/>
      <c r="BV30" s="37"/>
      <c r="BW30" s="37"/>
      <c r="BX30" s="37"/>
      <c r="BY30" s="37"/>
      <c r="BZ30" s="37"/>
      <c r="CA30" s="37"/>
      <c r="CB30" s="37"/>
      <c r="CC30" s="69">
        <f t="shared" si="28"/>
        <v>0</v>
      </c>
      <c r="CD30" s="37"/>
      <c r="CE30" s="37"/>
      <c r="CF30" s="37"/>
      <c r="CG30" s="37"/>
      <c r="CH30" s="37"/>
      <c r="CI30" s="37"/>
      <c r="CJ30" s="37"/>
      <c r="CK30" s="37"/>
      <c r="CL30" s="69">
        <f t="shared" si="29"/>
        <v>0</v>
      </c>
    </row>
    <row r="31" spans="1:91" s="164" customFormat="1" ht="13.9">
      <c r="A31" s="60" t="s">
        <v>196</v>
      </c>
      <c r="B31" s="64" t="s">
        <v>42</v>
      </c>
      <c r="C31" s="61" t="s">
        <v>424</v>
      </c>
      <c r="D31" s="61" t="s">
        <v>278</v>
      </c>
      <c r="E31" s="185">
        <f t="shared" si="18"/>
        <v>4.1379999999999999</v>
      </c>
      <c r="F31" s="259" t="s">
        <v>259</v>
      </c>
      <c r="G31" s="232" t="s">
        <v>504</v>
      </c>
      <c r="H31" s="60" t="s">
        <v>28</v>
      </c>
      <c r="I31" s="60">
        <v>3</v>
      </c>
      <c r="J31" s="37"/>
      <c r="K31" s="37"/>
      <c r="L31" s="37"/>
      <c r="M31" s="37"/>
      <c r="N31" s="37"/>
      <c r="O31" s="38">
        <f t="shared" si="19"/>
        <v>0</v>
      </c>
      <c r="P31" s="37"/>
      <c r="Q31" s="37"/>
      <c r="R31" s="37"/>
      <c r="S31" s="37"/>
      <c r="T31" s="37"/>
      <c r="U31" s="38">
        <f t="shared" si="20"/>
        <v>0</v>
      </c>
      <c r="V31" s="37"/>
      <c r="W31" s="37"/>
      <c r="X31" s="37"/>
      <c r="Y31" s="37"/>
      <c r="Z31" s="37"/>
      <c r="AA31" s="38">
        <f t="shared" si="21"/>
        <v>0</v>
      </c>
      <c r="AB31" s="37"/>
      <c r="AC31" s="37"/>
      <c r="AD31" s="37"/>
      <c r="AE31" s="37"/>
      <c r="AF31" s="37"/>
      <c r="AG31" s="38">
        <f t="shared" si="22"/>
        <v>0</v>
      </c>
      <c r="AH31" s="37"/>
      <c r="AI31" s="37"/>
      <c r="AJ31" s="37"/>
      <c r="AK31" s="37"/>
      <c r="AL31" s="37"/>
      <c r="AM31" s="38">
        <f t="shared" si="23"/>
        <v>0</v>
      </c>
      <c r="AN31" s="37"/>
      <c r="AO31" s="37"/>
      <c r="AP31" s="37"/>
      <c r="AQ31" s="37"/>
      <c r="AR31" s="37"/>
      <c r="AS31" s="38">
        <f t="shared" si="24"/>
        <v>0</v>
      </c>
      <c r="AT31" s="37"/>
      <c r="AU31" s="37"/>
      <c r="AV31" s="37"/>
      <c r="AW31" s="37"/>
      <c r="AX31" s="37"/>
      <c r="AY31" s="37"/>
      <c r="AZ31" s="37"/>
      <c r="BA31" s="37"/>
      <c r="BB31" s="38">
        <f t="shared" si="25"/>
        <v>0</v>
      </c>
      <c r="BC31" s="37"/>
      <c r="BD31" s="37"/>
      <c r="BE31" s="37"/>
      <c r="BF31" s="37"/>
      <c r="BG31" s="37"/>
      <c r="BH31" s="37"/>
      <c r="BI31" s="37"/>
      <c r="BJ31" s="37"/>
      <c r="BK31" s="38">
        <f t="shared" si="26"/>
        <v>0</v>
      </c>
      <c r="BL31" s="37">
        <v>1.002</v>
      </c>
      <c r="BM31" s="37">
        <v>0.29699999999999999</v>
      </c>
      <c r="BN31" s="37">
        <v>0.16200000000000001</v>
      </c>
      <c r="BO31" s="37">
        <v>1.958</v>
      </c>
      <c r="BP31" s="37">
        <v>4.0000000000000001E-3</v>
      </c>
      <c r="BQ31" s="37">
        <v>0.128</v>
      </c>
      <c r="BR31" s="37">
        <v>0.48499999999999999</v>
      </c>
      <c r="BS31" s="37">
        <v>0.10199999999999999</v>
      </c>
      <c r="BT31" s="38">
        <f t="shared" si="27"/>
        <v>4.1379999999999999</v>
      </c>
      <c r="BU31" s="37"/>
      <c r="BV31" s="37"/>
      <c r="BW31" s="37"/>
      <c r="BX31" s="37"/>
      <c r="BY31" s="37"/>
      <c r="BZ31" s="37"/>
      <c r="CA31" s="37"/>
      <c r="CB31" s="37"/>
      <c r="CC31" s="69">
        <f t="shared" si="28"/>
        <v>0</v>
      </c>
      <c r="CD31" s="37"/>
      <c r="CE31" s="37"/>
      <c r="CF31" s="37"/>
      <c r="CG31" s="37"/>
      <c r="CH31" s="37"/>
      <c r="CI31" s="37"/>
      <c r="CJ31" s="37"/>
      <c r="CK31" s="37"/>
      <c r="CL31" s="69">
        <f t="shared" si="29"/>
        <v>0</v>
      </c>
    </row>
    <row r="32" spans="1:91" s="164" customFormat="1" ht="13.9">
      <c r="A32" s="60" t="s">
        <v>197</v>
      </c>
      <c r="B32" s="64" t="s">
        <v>51</v>
      </c>
      <c r="C32" s="61" t="s">
        <v>425</v>
      </c>
      <c r="D32" s="61" t="s">
        <v>278</v>
      </c>
      <c r="E32" s="185">
        <f t="shared" si="18"/>
        <v>8.8999999999999996E-2</v>
      </c>
      <c r="F32" s="259" t="s">
        <v>260</v>
      </c>
      <c r="G32" s="232" t="s">
        <v>502</v>
      </c>
      <c r="H32" s="60" t="s">
        <v>28</v>
      </c>
      <c r="I32" s="60">
        <v>3</v>
      </c>
      <c r="J32" s="37"/>
      <c r="K32" s="37"/>
      <c r="L32" s="37"/>
      <c r="M32" s="37"/>
      <c r="N32" s="37"/>
      <c r="O32" s="38">
        <f t="shared" si="19"/>
        <v>0</v>
      </c>
      <c r="P32" s="37"/>
      <c r="Q32" s="37"/>
      <c r="R32" s="37"/>
      <c r="S32" s="37"/>
      <c r="T32" s="37"/>
      <c r="U32" s="38">
        <f t="shared" si="20"/>
        <v>0</v>
      </c>
      <c r="V32" s="37"/>
      <c r="W32" s="37"/>
      <c r="X32" s="37"/>
      <c r="Y32" s="37"/>
      <c r="Z32" s="37"/>
      <c r="AA32" s="38">
        <f t="shared" si="21"/>
        <v>0</v>
      </c>
      <c r="AB32" s="37"/>
      <c r="AC32" s="37"/>
      <c r="AD32" s="37"/>
      <c r="AE32" s="37"/>
      <c r="AF32" s="37"/>
      <c r="AG32" s="38">
        <f t="shared" si="22"/>
        <v>0</v>
      </c>
      <c r="AH32" s="37"/>
      <c r="AI32" s="37"/>
      <c r="AJ32" s="37"/>
      <c r="AK32" s="37"/>
      <c r="AL32" s="37"/>
      <c r="AM32" s="38">
        <f t="shared" si="23"/>
        <v>0</v>
      </c>
      <c r="AN32" s="37"/>
      <c r="AO32" s="37"/>
      <c r="AP32" s="37"/>
      <c r="AQ32" s="37"/>
      <c r="AR32" s="37"/>
      <c r="AS32" s="38">
        <f t="shared" si="24"/>
        <v>0</v>
      </c>
      <c r="AT32" s="37"/>
      <c r="AU32" s="37"/>
      <c r="AV32" s="37"/>
      <c r="AW32" s="37"/>
      <c r="AX32" s="37"/>
      <c r="AY32" s="37"/>
      <c r="AZ32" s="37"/>
      <c r="BA32" s="37"/>
      <c r="BB32" s="38">
        <f t="shared" si="25"/>
        <v>0</v>
      </c>
      <c r="BC32" s="37"/>
      <c r="BD32" s="37"/>
      <c r="BE32" s="37"/>
      <c r="BF32" s="37"/>
      <c r="BG32" s="37"/>
      <c r="BH32" s="37"/>
      <c r="BI32" s="37"/>
      <c r="BJ32" s="37"/>
      <c r="BK32" s="38">
        <f t="shared" si="26"/>
        <v>0</v>
      </c>
      <c r="BL32" s="37">
        <v>3.5999999999999997E-2</v>
      </c>
      <c r="BM32" s="37">
        <v>5.0000000000000001E-3</v>
      </c>
      <c r="BN32" s="37">
        <v>6.0000000000000001E-3</v>
      </c>
      <c r="BO32" s="37">
        <v>2.9000000000000001E-2</v>
      </c>
      <c r="BP32" s="37">
        <v>0</v>
      </c>
      <c r="BQ32" s="37">
        <v>3.0000000000000001E-3</v>
      </c>
      <c r="BR32" s="37">
        <v>8.0000000000000002E-3</v>
      </c>
      <c r="BS32" s="37">
        <v>2E-3</v>
      </c>
      <c r="BT32" s="38">
        <f t="shared" si="27"/>
        <v>8.8999999999999996E-2</v>
      </c>
      <c r="BU32" s="37"/>
      <c r="BV32" s="37"/>
      <c r="BW32" s="37"/>
      <c r="BX32" s="37"/>
      <c r="BY32" s="37"/>
      <c r="BZ32" s="37"/>
      <c r="CA32" s="37"/>
      <c r="CB32" s="37"/>
      <c r="CC32" s="69">
        <f t="shared" si="28"/>
        <v>0</v>
      </c>
      <c r="CD32" s="37"/>
      <c r="CE32" s="37"/>
      <c r="CF32" s="37"/>
      <c r="CG32" s="37"/>
      <c r="CH32" s="37"/>
      <c r="CI32" s="37"/>
      <c r="CJ32" s="37"/>
      <c r="CK32" s="37"/>
      <c r="CL32" s="69">
        <f t="shared" si="29"/>
        <v>0</v>
      </c>
    </row>
    <row r="33" spans="1:90" s="164" customFormat="1" ht="13.9">
      <c r="A33" s="60" t="s">
        <v>198</v>
      </c>
      <c r="B33" s="64" t="s">
        <v>203</v>
      </c>
      <c r="C33" s="61" t="s">
        <v>426</v>
      </c>
      <c r="D33" s="61" t="s">
        <v>255</v>
      </c>
      <c r="E33" s="185">
        <f t="shared" si="18"/>
        <v>-2.5</v>
      </c>
      <c r="F33" s="259" t="s">
        <v>261</v>
      </c>
      <c r="G33" s="233" t="s">
        <v>552</v>
      </c>
      <c r="H33" s="60" t="s">
        <v>28</v>
      </c>
      <c r="I33" s="60">
        <v>3</v>
      </c>
      <c r="J33" s="37"/>
      <c r="K33" s="37"/>
      <c r="L33" s="37"/>
      <c r="M33" s="37"/>
      <c r="N33" s="37"/>
      <c r="O33" s="38">
        <f t="shared" si="19"/>
        <v>0</v>
      </c>
      <c r="P33" s="37"/>
      <c r="Q33" s="37"/>
      <c r="R33" s="37"/>
      <c r="S33" s="37"/>
      <c r="T33" s="37"/>
      <c r="U33" s="38">
        <f t="shared" si="20"/>
        <v>0</v>
      </c>
      <c r="V33" s="37"/>
      <c r="W33" s="37"/>
      <c r="X33" s="37"/>
      <c r="Y33" s="37"/>
      <c r="Z33" s="37"/>
      <c r="AA33" s="38">
        <f t="shared" si="21"/>
        <v>0</v>
      </c>
      <c r="AB33" s="37"/>
      <c r="AC33" s="37"/>
      <c r="AD33" s="37"/>
      <c r="AE33" s="37"/>
      <c r="AF33" s="37"/>
      <c r="AG33" s="38">
        <f t="shared" si="22"/>
        <v>0</v>
      </c>
      <c r="AH33" s="37"/>
      <c r="AI33" s="37"/>
      <c r="AJ33" s="37"/>
      <c r="AK33" s="37"/>
      <c r="AL33" s="37"/>
      <c r="AM33" s="38">
        <f t="shared" si="23"/>
        <v>0</v>
      </c>
      <c r="AN33" s="37"/>
      <c r="AO33" s="37"/>
      <c r="AP33" s="37"/>
      <c r="AQ33" s="37"/>
      <c r="AR33" s="37"/>
      <c r="AS33" s="38">
        <f t="shared" si="24"/>
        <v>0</v>
      </c>
      <c r="AT33" s="37"/>
      <c r="AU33" s="37"/>
      <c r="AV33" s="37"/>
      <c r="AW33" s="37"/>
      <c r="AX33" s="37"/>
      <c r="AY33" s="37"/>
      <c r="AZ33" s="37"/>
      <c r="BA33" s="37"/>
      <c r="BB33" s="38">
        <f t="shared" si="25"/>
        <v>0</v>
      </c>
      <c r="BC33" s="37"/>
      <c r="BD33" s="37"/>
      <c r="BE33" s="37"/>
      <c r="BF33" s="37"/>
      <c r="BG33" s="37"/>
      <c r="BH33" s="37"/>
      <c r="BI33" s="37"/>
      <c r="BJ33" s="37"/>
      <c r="BK33" s="38">
        <f t="shared" si="26"/>
        <v>0</v>
      </c>
      <c r="BL33" s="37">
        <v>0</v>
      </c>
      <c r="BM33" s="37">
        <v>0</v>
      </c>
      <c r="BN33" s="37">
        <v>0</v>
      </c>
      <c r="BO33" s="37">
        <v>-2.35</v>
      </c>
      <c r="BP33" s="37">
        <v>0</v>
      </c>
      <c r="BQ33" s="37">
        <v>0</v>
      </c>
      <c r="BR33" s="37">
        <v>-0.15</v>
      </c>
      <c r="BS33" s="37">
        <v>0</v>
      </c>
      <c r="BT33" s="38">
        <f t="shared" si="27"/>
        <v>-2.5</v>
      </c>
      <c r="BU33" s="37"/>
      <c r="BV33" s="37"/>
      <c r="BW33" s="37"/>
      <c r="BX33" s="37"/>
      <c r="BY33" s="37"/>
      <c r="BZ33" s="37"/>
      <c r="CA33" s="37"/>
      <c r="CB33" s="37"/>
      <c r="CC33" s="69">
        <f t="shared" si="28"/>
        <v>0</v>
      </c>
      <c r="CD33" s="37"/>
      <c r="CE33" s="37"/>
      <c r="CF33" s="37"/>
      <c r="CG33" s="37"/>
      <c r="CH33" s="37"/>
      <c r="CI33" s="37"/>
      <c r="CJ33" s="37"/>
      <c r="CK33" s="37"/>
      <c r="CL33" s="69">
        <f t="shared" si="29"/>
        <v>0</v>
      </c>
    </row>
    <row r="34" spans="1:90" s="164" customFormat="1" ht="13.9">
      <c r="A34" s="60" t="s">
        <v>204</v>
      </c>
      <c r="B34" s="64" t="s">
        <v>53</v>
      </c>
      <c r="C34" s="61" t="s">
        <v>425</v>
      </c>
      <c r="D34" s="61" t="s">
        <v>443</v>
      </c>
      <c r="E34" s="185">
        <f t="shared" si="18"/>
        <v>7.3350000000000009</v>
      </c>
      <c r="F34" s="259" t="s">
        <v>260</v>
      </c>
      <c r="G34" s="232" t="s">
        <v>502</v>
      </c>
      <c r="H34" s="60" t="s">
        <v>28</v>
      </c>
      <c r="I34" s="60">
        <v>3</v>
      </c>
      <c r="J34" s="37"/>
      <c r="K34" s="37"/>
      <c r="L34" s="37"/>
      <c r="M34" s="37"/>
      <c r="N34" s="37"/>
      <c r="O34" s="38">
        <f t="shared" si="19"/>
        <v>0</v>
      </c>
      <c r="P34" s="37"/>
      <c r="Q34" s="37"/>
      <c r="R34" s="37"/>
      <c r="S34" s="37"/>
      <c r="T34" s="37"/>
      <c r="U34" s="38">
        <f t="shared" si="20"/>
        <v>0</v>
      </c>
      <c r="V34" s="37"/>
      <c r="W34" s="37"/>
      <c r="X34" s="37"/>
      <c r="Y34" s="37"/>
      <c r="Z34" s="37"/>
      <c r="AA34" s="38">
        <f t="shared" si="21"/>
        <v>0</v>
      </c>
      <c r="AB34" s="37"/>
      <c r="AC34" s="37"/>
      <c r="AD34" s="37"/>
      <c r="AE34" s="37"/>
      <c r="AF34" s="37"/>
      <c r="AG34" s="38">
        <f t="shared" si="22"/>
        <v>0</v>
      </c>
      <c r="AH34" s="37"/>
      <c r="AI34" s="37"/>
      <c r="AJ34" s="37"/>
      <c r="AK34" s="37"/>
      <c r="AL34" s="37"/>
      <c r="AM34" s="38">
        <f t="shared" si="23"/>
        <v>0</v>
      </c>
      <c r="AN34" s="37"/>
      <c r="AO34" s="37"/>
      <c r="AP34" s="37"/>
      <c r="AQ34" s="37"/>
      <c r="AR34" s="37"/>
      <c r="AS34" s="38">
        <f t="shared" si="24"/>
        <v>0</v>
      </c>
      <c r="AT34" s="37"/>
      <c r="AU34" s="37"/>
      <c r="AV34" s="37"/>
      <c r="AW34" s="37"/>
      <c r="AX34" s="37"/>
      <c r="AY34" s="37"/>
      <c r="AZ34" s="37"/>
      <c r="BA34" s="37"/>
      <c r="BB34" s="38">
        <f t="shared" si="25"/>
        <v>0</v>
      </c>
      <c r="BC34" s="37"/>
      <c r="BD34" s="37"/>
      <c r="BE34" s="37"/>
      <c r="BF34" s="37"/>
      <c r="BG34" s="37"/>
      <c r="BH34" s="37"/>
      <c r="BI34" s="37"/>
      <c r="BJ34" s="37"/>
      <c r="BK34" s="38">
        <f t="shared" si="26"/>
        <v>0</v>
      </c>
      <c r="BL34" s="37"/>
      <c r="BM34" s="37"/>
      <c r="BN34" s="37"/>
      <c r="BO34" s="37"/>
      <c r="BP34" s="37"/>
      <c r="BQ34" s="37"/>
      <c r="BR34" s="37"/>
      <c r="BS34" s="37"/>
      <c r="BT34" s="38">
        <f t="shared" si="27"/>
        <v>0</v>
      </c>
      <c r="BU34" s="37">
        <v>3.302</v>
      </c>
      <c r="BV34" s="37">
        <v>0.22600000000000001</v>
      </c>
      <c r="BW34" s="37">
        <v>0.14099999999999999</v>
      </c>
      <c r="BX34" s="37">
        <v>3.2330000000000001</v>
      </c>
      <c r="BY34" s="37">
        <v>0.11700000000000001</v>
      </c>
      <c r="BZ34" s="37">
        <v>5.3999999999999999E-2</v>
      </c>
      <c r="CA34" s="37">
        <v>0.219</v>
      </c>
      <c r="CB34" s="37">
        <v>4.2999999999999997E-2</v>
      </c>
      <c r="CC34" s="69">
        <f t="shared" si="28"/>
        <v>7.3350000000000009</v>
      </c>
      <c r="CD34" s="37"/>
      <c r="CE34" s="37"/>
      <c r="CF34" s="37"/>
      <c r="CG34" s="37"/>
      <c r="CH34" s="37"/>
      <c r="CI34" s="37"/>
      <c r="CJ34" s="37"/>
      <c r="CK34" s="37"/>
      <c r="CL34" s="69">
        <f t="shared" si="29"/>
        <v>0</v>
      </c>
    </row>
    <row r="35" spans="1:90" s="164" customFormat="1" ht="13.9">
      <c r="A35" s="60" t="s">
        <v>205</v>
      </c>
      <c r="B35" s="61" t="s">
        <v>55</v>
      </c>
      <c r="C35" s="61" t="s">
        <v>427</v>
      </c>
      <c r="D35" s="61" t="s">
        <v>444</v>
      </c>
      <c r="E35" s="185">
        <f t="shared" si="18"/>
        <v>4.125</v>
      </c>
      <c r="F35" s="259" t="s">
        <v>259</v>
      </c>
      <c r="G35" s="232" t="s">
        <v>501</v>
      </c>
      <c r="H35" s="60" t="s">
        <v>28</v>
      </c>
      <c r="I35" s="60">
        <v>3</v>
      </c>
      <c r="J35" s="37"/>
      <c r="K35" s="37"/>
      <c r="L35" s="37"/>
      <c r="M35" s="37"/>
      <c r="N35" s="37"/>
      <c r="O35" s="38">
        <f t="shared" si="19"/>
        <v>0</v>
      </c>
      <c r="P35" s="37"/>
      <c r="Q35" s="37"/>
      <c r="R35" s="37"/>
      <c r="S35" s="37"/>
      <c r="T35" s="37"/>
      <c r="U35" s="38">
        <f t="shared" si="20"/>
        <v>0</v>
      </c>
      <c r="V35" s="37"/>
      <c r="W35" s="37"/>
      <c r="X35" s="37"/>
      <c r="Y35" s="37"/>
      <c r="Z35" s="37"/>
      <c r="AA35" s="38">
        <f t="shared" si="21"/>
        <v>0</v>
      </c>
      <c r="AB35" s="37"/>
      <c r="AC35" s="37"/>
      <c r="AD35" s="37"/>
      <c r="AE35" s="37"/>
      <c r="AF35" s="37"/>
      <c r="AG35" s="38">
        <f t="shared" si="22"/>
        <v>0</v>
      </c>
      <c r="AH35" s="37"/>
      <c r="AI35" s="37"/>
      <c r="AJ35" s="37"/>
      <c r="AK35" s="37"/>
      <c r="AL35" s="37"/>
      <c r="AM35" s="38">
        <f t="shared" si="23"/>
        <v>0</v>
      </c>
      <c r="AN35" s="37"/>
      <c r="AO35" s="37"/>
      <c r="AP35" s="37"/>
      <c r="AQ35" s="37"/>
      <c r="AR35" s="37"/>
      <c r="AS35" s="38">
        <f t="shared" si="24"/>
        <v>0</v>
      </c>
      <c r="AT35" s="37"/>
      <c r="AU35" s="37"/>
      <c r="AV35" s="37"/>
      <c r="AW35" s="37"/>
      <c r="AX35" s="37"/>
      <c r="AY35" s="37"/>
      <c r="AZ35" s="37"/>
      <c r="BA35" s="37"/>
      <c r="BB35" s="38">
        <f t="shared" si="25"/>
        <v>0</v>
      </c>
      <c r="BC35" s="37"/>
      <c r="BD35" s="37"/>
      <c r="BE35" s="37"/>
      <c r="BF35" s="37"/>
      <c r="BG35" s="37"/>
      <c r="BH35" s="37"/>
      <c r="BI35" s="37"/>
      <c r="BJ35" s="37"/>
      <c r="BK35" s="38">
        <f t="shared" si="26"/>
        <v>0</v>
      </c>
      <c r="BL35" s="37"/>
      <c r="BM35" s="37"/>
      <c r="BN35" s="37"/>
      <c r="BO35" s="37"/>
      <c r="BP35" s="37"/>
      <c r="BQ35" s="37"/>
      <c r="BR35" s="37"/>
      <c r="BS35" s="37"/>
      <c r="BT35" s="38">
        <f t="shared" si="27"/>
        <v>0</v>
      </c>
      <c r="BU35" s="37">
        <v>3.2170000000000001</v>
      </c>
      <c r="BV35" s="37">
        <v>0.10100000000000001</v>
      </c>
      <c r="BW35" s="37">
        <v>5.3999999999999999E-2</v>
      </c>
      <c r="BX35" s="37">
        <v>0.60599999999999998</v>
      </c>
      <c r="BY35" s="37">
        <v>0</v>
      </c>
      <c r="BZ35" s="37">
        <v>6.2E-2</v>
      </c>
      <c r="CA35" s="37">
        <v>3.4000000000000002E-2</v>
      </c>
      <c r="CB35" s="37">
        <v>5.0999999999999997E-2</v>
      </c>
      <c r="CC35" s="69">
        <f t="shared" si="28"/>
        <v>4.125</v>
      </c>
      <c r="CD35" s="37"/>
      <c r="CE35" s="37"/>
      <c r="CF35" s="37"/>
      <c r="CG35" s="37"/>
      <c r="CH35" s="37"/>
      <c r="CI35" s="37"/>
      <c r="CJ35" s="37"/>
      <c r="CK35" s="37"/>
      <c r="CL35" s="69">
        <f t="shared" si="29"/>
        <v>0</v>
      </c>
    </row>
    <row r="36" spans="1:90" s="164" customFormat="1" ht="13.9">
      <c r="A36" s="60" t="s">
        <v>206</v>
      </c>
      <c r="B36" s="61" t="s">
        <v>59</v>
      </c>
      <c r="C36" s="61" t="s">
        <v>276</v>
      </c>
      <c r="D36" s="61" t="s">
        <v>278</v>
      </c>
      <c r="E36" s="185">
        <f t="shared" si="18"/>
        <v>0.82400000000000007</v>
      </c>
      <c r="F36" s="259" t="s">
        <v>259</v>
      </c>
      <c r="G36" s="232" t="s">
        <v>499</v>
      </c>
      <c r="H36" s="60" t="s">
        <v>28</v>
      </c>
      <c r="I36" s="60">
        <v>3</v>
      </c>
      <c r="J36" s="37"/>
      <c r="K36" s="37"/>
      <c r="L36" s="37"/>
      <c r="M36" s="37"/>
      <c r="N36" s="37"/>
      <c r="O36" s="38">
        <f t="shared" si="19"/>
        <v>0</v>
      </c>
      <c r="P36" s="37"/>
      <c r="Q36" s="37"/>
      <c r="R36" s="37"/>
      <c r="S36" s="37"/>
      <c r="T36" s="37"/>
      <c r="U36" s="38">
        <f t="shared" si="20"/>
        <v>0</v>
      </c>
      <c r="V36" s="37"/>
      <c r="W36" s="37"/>
      <c r="X36" s="37"/>
      <c r="Y36" s="37"/>
      <c r="Z36" s="37"/>
      <c r="AA36" s="38">
        <f t="shared" si="21"/>
        <v>0</v>
      </c>
      <c r="AB36" s="37"/>
      <c r="AC36" s="37"/>
      <c r="AD36" s="37"/>
      <c r="AE36" s="37"/>
      <c r="AF36" s="37"/>
      <c r="AG36" s="38">
        <f t="shared" si="22"/>
        <v>0</v>
      </c>
      <c r="AH36" s="37"/>
      <c r="AI36" s="37"/>
      <c r="AJ36" s="37"/>
      <c r="AK36" s="37"/>
      <c r="AL36" s="37"/>
      <c r="AM36" s="38">
        <f t="shared" si="23"/>
        <v>0</v>
      </c>
      <c r="AN36" s="37"/>
      <c r="AO36" s="37"/>
      <c r="AP36" s="37"/>
      <c r="AQ36" s="37"/>
      <c r="AR36" s="37"/>
      <c r="AS36" s="38">
        <f t="shared" si="24"/>
        <v>0</v>
      </c>
      <c r="AT36" s="37"/>
      <c r="AU36" s="37"/>
      <c r="AV36" s="37"/>
      <c r="AW36" s="37"/>
      <c r="AX36" s="37"/>
      <c r="AY36" s="37"/>
      <c r="AZ36" s="37"/>
      <c r="BA36" s="37"/>
      <c r="BB36" s="38">
        <f t="shared" si="25"/>
        <v>0</v>
      </c>
      <c r="BC36" s="37"/>
      <c r="BD36" s="37"/>
      <c r="BE36" s="37"/>
      <c r="BF36" s="37"/>
      <c r="BG36" s="37"/>
      <c r="BH36" s="37"/>
      <c r="BI36" s="37"/>
      <c r="BJ36" s="37"/>
      <c r="BK36" s="38">
        <f t="shared" si="26"/>
        <v>0</v>
      </c>
      <c r="BL36" s="37"/>
      <c r="BM36" s="37"/>
      <c r="BN36" s="37"/>
      <c r="BO36" s="37"/>
      <c r="BP36" s="37"/>
      <c r="BQ36" s="37"/>
      <c r="BR36" s="37"/>
      <c r="BS36" s="37"/>
      <c r="BT36" s="38">
        <f t="shared" si="27"/>
        <v>0</v>
      </c>
      <c r="BU36" s="37">
        <v>0.214</v>
      </c>
      <c r="BV36" s="37">
        <v>7.0999999999999994E-2</v>
      </c>
      <c r="BW36" s="37">
        <v>0.06</v>
      </c>
      <c r="BX36" s="37">
        <v>0.34</v>
      </c>
      <c r="BY36" s="37">
        <v>1E-3</v>
      </c>
      <c r="BZ36" s="37">
        <v>1.4E-2</v>
      </c>
      <c r="CA36" s="37">
        <v>0.114</v>
      </c>
      <c r="CB36" s="37">
        <v>0.01</v>
      </c>
      <c r="CC36" s="69">
        <f>SUM(BU36:CB36)</f>
        <v>0.82400000000000007</v>
      </c>
      <c r="CD36" s="37"/>
      <c r="CE36" s="37"/>
      <c r="CF36" s="37"/>
      <c r="CG36" s="37"/>
      <c r="CH36" s="37"/>
      <c r="CI36" s="37"/>
      <c r="CJ36" s="37"/>
      <c r="CK36" s="37"/>
      <c r="CL36" s="69">
        <f>SUM(CD36:CK36)</f>
        <v>0</v>
      </c>
    </row>
    <row r="37" spans="1:90" s="164" customFormat="1" ht="13.9">
      <c r="A37" s="60" t="s">
        <v>204</v>
      </c>
      <c r="B37" s="61" t="s">
        <v>604</v>
      </c>
      <c r="C37" s="61"/>
      <c r="D37" s="61" t="s">
        <v>588</v>
      </c>
      <c r="E37" s="185">
        <f t="shared" si="18"/>
        <v>0.753</v>
      </c>
      <c r="F37" s="259" t="s">
        <v>260</v>
      </c>
      <c r="G37" s="232" t="s">
        <v>502</v>
      </c>
      <c r="H37" s="60" t="s">
        <v>28</v>
      </c>
      <c r="I37" s="60">
        <v>3</v>
      </c>
      <c r="J37" s="37"/>
      <c r="K37" s="37"/>
      <c r="L37" s="37"/>
      <c r="M37" s="37"/>
      <c r="N37" s="37"/>
      <c r="O37" s="38">
        <f t="shared" ref="O37" si="30">SUM(J37:N37)</f>
        <v>0</v>
      </c>
      <c r="P37" s="37"/>
      <c r="Q37" s="37"/>
      <c r="R37" s="37"/>
      <c r="S37" s="37"/>
      <c r="T37" s="37"/>
      <c r="U37" s="38">
        <f t="shared" ref="U37" si="31">SUM(P37:T37)</f>
        <v>0</v>
      </c>
      <c r="V37" s="37"/>
      <c r="W37" s="37"/>
      <c r="X37" s="37"/>
      <c r="Y37" s="37"/>
      <c r="Z37" s="37"/>
      <c r="AA37" s="38">
        <f t="shared" ref="AA37" si="32">SUM(V37:Z37)</f>
        <v>0</v>
      </c>
      <c r="AB37" s="37"/>
      <c r="AC37" s="37"/>
      <c r="AD37" s="37"/>
      <c r="AE37" s="37"/>
      <c r="AF37" s="37"/>
      <c r="AG37" s="38">
        <f t="shared" ref="AG37" si="33">SUM(AB37:AF37)</f>
        <v>0</v>
      </c>
      <c r="AH37" s="37"/>
      <c r="AI37" s="37"/>
      <c r="AJ37" s="37"/>
      <c r="AK37" s="37"/>
      <c r="AL37" s="37"/>
      <c r="AM37" s="38">
        <f t="shared" ref="AM37" si="34">SUM(AH37:AL37)</f>
        <v>0</v>
      </c>
      <c r="AN37" s="37"/>
      <c r="AO37" s="37"/>
      <c r="AP37" s="37"/>
      <c r="AQ37" s="37"/>
      <c r="AR37" s="37"/>
      <c r="AS37" s="38">
        <f t="shared" ref="AS37" si="35">SUM(AN37:AR37)</f>
        <v>0</v>
      </c>
      <c r="AT37" s="37"/>
      <c r="AU37" s="37"/>
      <c r="AV37" s="37"/>
      <c r="AW37" s="37"/>
      <c r="AX37" s="37"/>
      <c r="AY37" s="37"/>
      <c r="AZ37" s="37"/>
      <c r="BA37" s="37"/>
      <c r="BB37" s="38">
        <f t="shared" ref="BB37" si="36">SUM(AT37:BA37)</f>
        <v>0</v>
      </c>
      <c r="BC37" s="37"/>
      <c r="BD37" s="37"/>
      <c r="BE37" s="37"/>
      <c r="BF37" s="37"/>
      <c r="BG37" s="37"/>
      <c r="BH37" s="37"/>
      <c r="BI37" s="37"/>
      <c r="BJ37" s="37"/>
      <c r="BK37" s="38">
        <f t="shared" ref="BK37" si="37">SUM(BC37:BJ37)</f>
        <v>0</v>
      </c>
      <c r="BL37" s="37"/>
      <c r="BM37" s="37"/>
      <c r="BN37" s="37"/>
      <c r="BO37" s="37"/>
      <c r="BP37" s="37"/>
      <c r="BQ37" s="37"/>
      <c r="BR37" s="37"/>
      <c r="BS37" s="37"/>
      <c r="BT37" s="38">
        <f t="shared" ref="BT37" si="38">SUM(BL37:BS37)</f>
        <v>0</v>
      </c>
      <c r="BU37" s="37"/>
      <c r="BV37" s="37"/>
      <c r="BW37" s="37"/>
      <c r="BX37" s="37"/>
      <c r="BY37" s="37"/>
      <c r="BZ37" s="37"/>
      <c r="CA37" s="37"/>
      <c r="CB37" s="37"/>
      <c r="CC37" s="69">
        <f>SUM(BU37:CB37)</f>
        <v>0</v>
      </c>
      <c r="CD37" s="37">
        <v>0.753</v>
      </c>
      <c r="CE37" s="37">
        <v>0</v>
      </c>
      <c r="CF37" s="37">
        <v>0</v>
      </c>
      <c r="CG37" s="37">
        <v>0</v>
      </c>
      <c r="CH37" s="37">
        <v>0</v>
      </c>
      <c r="CI37" s="37">
        <v>0</v>
      </c>
      <c r="CJ37" s="37">
        <v>0</v>
      </c>
      <c r="CK37" s="37">
        <v>0</v>
      </c>
      <c r="CL37" s="69">
        <f>SUM(CD37:CK37)</f>
        <v>0.753</v>
      </c>
    </row>
    <row r="38" spans="1:90" s="164" customFormat="1" ht="13.9">
      <c r="A38" s="60" t="s">
        <v>205</v>
      </c>
      <c r="B38" s="61" t="s">
        <v>605</v>
      </c>
      <c r="C38" s="61"/>
      <c r="D38" s="61" t="s">
        <v>588</v>
      </c>
      <c r="E38" s="185">
        <f t="shared" si="18"/>
        <v>-1.899</v>
      </c>
      <c r="F38" s="259" t="s">
        <v>259</v>
      </c>
      <c r="G38" s="232" t="s">
        <v>499</v>
      </c>
      <c r="H38" s="60" t="s">
        <v>28</v>
      </c>
      <c r="I38" s="60">
        <v>3</v>
      </c>
      <c r="J38" s="37"/>
      <c r="K38" s="37"/>
      <c r="L38" s="37"/>
      <c r="M38" s="37"/>
      <c r="N38" s="37"/>
      <c r="O38" s="38">
        <f t="shared" si="19"/>
        <v>0</v>
      </c>
      <c r="P38" s="37"/>
      <c r="Q38" s="37"/>
      <c r="R38" s="37"/>
      <c r="S38" s="37"/>
      <c r="T38" s="37"/>
      <c r="U38" s="38">
        <f t="shared" si="20"/>
        <v>0</v>
      </c>
      <c r="V38" s="37"/>
      <c r="W38" s="37"/>
      <c r="X38" s="37"/>
      <c r="Y38" s="37"/>
      <c r="Z38" s="37"/>
      <c r="AA38" s="38">
        <f t="shared" si="21"/>
        <v>0</v>
      </c>
      <c r="AB38" s="37"/>
      <c r="AC38" s="37"/>
      <c r="AD38" s="37"/>
      <c r="AE38" s="37"/>
      <c r="AF38" s="37"/>
      <c r="AG38" s="38">
        <f t="shared" si="22"/>
        <v>0</v>
      </c>
      <c r="AH38" s="37"/>
      <c r="AI38" s="37"/>
      <c r="AJ38" s="37"/>
      <c r="AK38" s="37"/>
      <c r="AL38" s="37"/>
      <c r="AM38" s="38">
        <f t="shared" si="23"/>
        <v>0</v>
      </c>
      <c r="AN38" s="37"/>
      <c r="AO38" s="37"/>
      <c r="AP38" s="37"/>
      <c r="AQ38" s="37"/>
      <c r="AR38" s="37"/>
      <c r="AS38" s="38">
        <f t="shared" si="24"/>
        <v>0</v>
      </c>
      <c r="AT38" s="37"/>
      <c r="AU38" s="37"/>
      <c r="AV38" s="37"/>
      <c r="AW38" s="37"/>
      <c r="AX38" s="37"/>
      <c r="AY38" s="37"/>
      <c r="AZ38" s="37"/>
      <c r="BA38" s="37"/>
      <c r="BB38" s="38">
        <f t="shared" si="25"/>
        <v>0</v>
      </c>
      <c r="BC38" s="37"/>
      <c r="BD38" s="37"/>
      <c r="BE38" s="37"/>
      <c r="BF38" s="37"/>
      <c r="BG38" s="37"/>
      <c r="BH38" s="37"/>
      <c r="BI38" s="37"/>
      <c r="BJ38" s="37"/>
      <c r="BK38" s="38">
        <f t="shared" si="26"/>
        <v>0</v>
      </c>
      <c r="BL38" s="37"/>
      <c r="BM38" s="37"/>
      <c r="BN38" s="37"/>
      <c r="BO38" s="37"/>
      <c r="BP38" s="37"/>
      <c r="BQ38" s="37"/>
      <c r="BR38" s="37"/>
      <c r="BS38" s="37"/>
      <c r="BT38" s="38">
        <f t="shared" si="27"/>
        <v>0</v>
      </c>
      <c r="BU38" s="37"/>
      <c r="BV38" s="37"/>
      <c r="BW38" s="37"/>
      <c r="BX38" s="37"/>
      <c r="BY38" s="37"/>
      <c r="BZ38" s="37"/>
      <c r="CA38" s="37"/>
      <c r="CB38" s="37"/>
      <c r="CC38" s="69">
        <f>SUM(BU38:CB38)</f>
        <v>0</v>
      </c>
      <c r="CD38" s="37">
        <v>-0.46</v>
      </c>
      <c r="CE38" s="37">
        <v>-0.13600000000000001</v>
      </c>
      <c r="CF38" s="37">
        <v>-7.4999999999999997E-2</v>
      </c>
      <c r="CG38" s="37">
        <v>-0.89900000000000002</v>
      </c>
      <c r="CH38" s="37">
        <v>-2E-3</v>
      </c>
      <c r="CI38" s="37">
        <v>-5.8000000000000003E-2</v>
      </c>
      <c r="CJ38" s="37">
        <v>-0.222</v>
      </c>
      <c r="CK38" s="37">
        <v>-4.7E-2</v>
      </c>
      <c r="CL38" s="69">
        <f>SUM(CD38:CK38)</f>
        <v>-1.899</v>
      </c>
    </row>
    <row r="39" spans="1:90" s="164" customFormat="1" ht="13.9">
      <c r="A39" s="60"/>
      <c r="B39" s="156" t="s">
        <v>40</v>
      </c>
      <c r="C39" s="156"/>
      <c r="D39" s="156"/>
      <c r="E39" s="185"/>
      <c r="F39" s="185">
        <f>SUMIF(F26:F38, "=Yes", E26:E38)</f>
        <v>16.361000000000001</v>
      </c>
      <c r="G39" s="60"/>
      <c r="H39" s="60" t="s">
        <v>28</v>
      </c>
      <c r="I39" s="60">
        <v>3</v>
      </c>
      <c r="J39" s="63">
        <f t="shared" ref="J39:AO39" si="39">SUM(J26:J38)</f>
        <v>0</v>
      </c>
      <c r="K39" s="63">
        <f t="shared" si="39"/>
        <v>0</v>
      </c>
      <c r="L39" s="63">
        <f t="shared" si="39"/>
        <v>0</v>
      </c>
      <c r="M39" s="63">
        <f t="shared" si="39"/>
        <v>0</v>
      </c>
      <c r="N39" s="63">
        <f t="shared" si="39"/>
        <v>0</v>
      </c>
      <c r="O39" s="63">
        <f t="shared" si="39"/>
        <v>0</v>
      </c>
      <c r="P39" s="63">
        <f t="shared" si="39"/>
        <v>0</v>
      </c>
      <c r="Q39" s="63">
        <f t="shared" si="39"/>
        <v>0</v>
      </c>
      <c r="R39" s="63">
        <f t="shared" si="39"/>
        <v>0</v>
      </c>
      <c r="S39" s="63">
        <f t="shared" si="39"/>
        <v>0</v>
      </c>
      <c r="T39" s="63">
        <f t="shared" si="39"/>
        <v>0</v>
      </c>
      <c r="U39" s="63">
        <f t="shared" si="39"/>
        <v>0</v>
      </c>
      <c r="V39" s="63">
        <f t="shared" si="39"/>
        <v>0</v>
      </c>
      <c r="W39" s="63">
        <f t="shared" si="39"/>
        <v>0</v>
      </c>
      <c r="X39" s="63">
        <f t="shared" si="39"/>
        <v>0</v>
      </c>
      <c r="Y39" s="63">
        <f t="shared" si="39"/>
        <v>0</v>
      </c>
      <c r="Z39" s="63">
        <f t="shared" si="39"/>
        <v>0</v>
      </c>
      <c r="AA39" s="63">
        <f t="shared" si="39"/>
        <v>0</v>
      </c>
      <c r="AB39" s="63">
        <f t="shared" si="39"/>
        <v>1.7350000000000001</v>
      </c>
      <c r="AC39" s="63">
        <f t="shared" si="39"/>
        <v>3.1549999999999998</v>
      </c>
      <c r="AD39" s="63">
        <f t="shared" si="39"/>
        <v>0</v>
      </c>
      <c r="AE39" s="63">
        <f t="shared" si="39"/>
        <v>0.39300000000000002</v>
      </c>
      <c r="AF39" s="63">
        <f t="shared" si="39"/>
        <v>4.2000000000000003E-2</v>
      </c>
      <c r="AG39" s="63">
        <f t="shared" si="39"/>
        <v>5.3249999999999993</v>
      </c>
      <c r="AH39" s="63">
        <f t="shared" si="39"/>
        <v>0</v>
      </c>
      <c r="AI39" s="63">
        <f t="shared" si="39"/>
        <v>0</v>
      </c>
      <c r="AJ39" s="63">
        <f t="shared" si="39"/>
        <v>0</v>
      </c>
      <c r="AK39" s="63">
        <f t="shared" si="39"/>
        <v>0</v>
      </c>
      <c r="AL39" s="63">
        <f t="shared" si="39"/>
        <v>0</v>
      </c>
      <c r="AM39" s="63">
        <f t="shared" si="39"/>
        <v>0</v>
      </c>
      <c r="AN39" s="63">
        <f t="shared" si="39"/>
        <v>0</v>
      </c>
      <c r="AO39" s="63">
        <f t="shared" si="39"/>
        <v>0</v>
      </c>
      <c r="AP39" s="63">
        <f t="shared" ref="AP39:BU39" si="40">SUM(AP26:AP38)</f>
        <v>0</v>
      </c>
      <c r="AQ39" s="63">
        <f t="shared" si="40"/>
        <v>0</v>
      </c>
      <c r="AR39" s="63">
        <f t="shared" si="40"/>
        <v>0</v>
      </c>
      <c r="AS39" s="63">
        <f t="shared" si="40"/>
        <v>0</v>
      </c>
      <c r="AT39" s="63">
        <f t="shared" si="40"/>
        <v>0</v>
      </c>
      <c r="AU39" s="63">
        <f t="shared" si="40"/>
        <v>0</v>
      </c>
      <c r="AV39" s="63">
        <f t="shared" si="40"/>
        <v>0</v>
      </c>
      <c r="AW39" s="63">
        <f t="shared" si="40"/>
        <v>0</v>
      </c>
      <c r="AX39" s="63">
        <f t="shared" si="40"/>
        <v>0</v>
      </c>
      <c r="AY39" s="63">
        <f t="shared" si="40"/>
        <v>0</v>
      </c>
      <c r="AZ39" s="63">
        <f t="shared" si="40"/>
        <v>0</v>
      </c>
      <c r="BA39" s="63">
        <f t="shared" si="40"/>
        <v>0</v>
      </c>
      <c r="BB39" s="63">
        <f t="shared" si="40"/>
        <v>0</v>
      </c>
      <c r="BC39" s="63">
        <f t="shared" si="40"/>
        <v>0</v>
      </c>
      <c r="BD39" s="63">
        <f t="shared" si="40"/>
        <v>0</v>
      </c>
      <c r="BE39" s="63">
        <f t="shared" si="40"/>
        <v>0</v>
      </c>
      <c r="BF39" s="63">
        <f t="shared" si="40"/>
        <v>-0.71200000000000019</v>
      </c>
      <c r="BG39" s="63">
        <f t="shared" si="40"/>
        <v>0</v>
      </c>
      <c r="BH39" s="63">
        <f t="shared" si="40"/>
        <v>0</v>
      </c>
      <c r="BI39" s="63">
        <f t="shared" si="40"/>
        <v>0.22600000000000003</v>
      </c>
      <c r="BJ39" s="63">
        <f t="shared" si="40"/>
        <v>0</v>
      </c>
      <c r="BK39" s="63">
        <f t="shared" si="40"/>
        <v>-0.48600000000000021</v>
      </c>
      <c r="BL39" s="63">
        <f t="shared" si="40"/>
        <v>1.9319999999999999</v>
      </c>
      <c r="BM39" s="63">
        <f t="shared" si="40"/>
        <v>0.35499999999999998</v>
      </c>
      <c r="BN39" s="63">
        <f t="shared" si="40"/>
        <v>0.2</v>
      </c>
      <c r="BO39" s="63">
        <f t="shared" si="40"/>
        <v>0.4049999999999998</v>
      </c>
      <c r="BP39" s="63">
        <f t="shared" si="40"/>
        <v>2.4E-2</v>
      </c>
      <c r="BQ39" s="63">
        <f t="shared" si="40"/>
        <v>0.185</v>
      </c>
      <c r="BR39" s="63">
        <f t="shared" si="40"/>
        <v>0.69</v>
      </c>
      <c r="BS39" s="63">
        <f t="shared" si="40"/>
        <v>0.27</v>
      </c>
      <c r="BT39" s="63">
        <f t="shared" si="40"/>
        <v>4.0609999999999999</v>
      </c>
      <c r="BU39" s="63">
        <f t="shared" si="40"/>
        <v>6.7330000000000005</v>
      </c>
      <c r="BV39" s="63">
        <f t="shared" ref="BV39:CD39" si="41">SUM(BV26:BV38)</f>
        <v>0.39800000000000002</v>
      </c>
      <c r="BW39" s="63">
        <f t="shared" si="41"/>
        <v>0.255</v>
      </c>
      <c r="BX39" s="63">
        <f t="shared" si="41"/>
        <v>4.1790000000000003</v>
      </c>
      <c r="BY39" s="63">
        <f t="shared" si="41"/>
        <v>0.11800000000000001</v>
      </c>
      <c r="BZ39" s="63">
        <f t="shared" si="41"/>
        <v>0.13</v>
      </c>
      <c r="CA39" s="63">
        <f t="shared" si="41"/>
        <v>0.36699999999999999</v>
      </c>
      <c r="CB39" s="63">
        <f t="shared" si="41"/>
        <v>0.104</v>
      </c>
      <c r="CC39" s="70">
        <f t="shared" si="41"/>
        <v>12.284000000000001</v>
      </c>
      <c r="CD39" s="63">
        <f t="shared" si="41"/>
        <v>0.29299999999999998</v>
      </c>
      <c r="CE39" s="63">
        <f t="shared" ref="CE39:CL39" si="42">SUM(CE26:CE38)</f>
        <v>-0.13600000000000001</v>
      </c>
      <c r="CF39" s="63">
        <f t="shared" si="42"/>
        <v>-7.4999999999999997E-2</v>
      </c>
      <c r="CG39" s="63">
        <f t="shared" si="42"/>
        <v>-0.89900000000000002</v>
      </c>
      <c r="CH39" s="63">
        <f t="shared" si="42"/>
        <v>-2E-3</v>
      </c>
      <c r="CI39" s="63">
        <f t="shared" si="42"/>
        <v>-5.8000000000000003E-2</v>
      </c>
      <c r="CJ39" s="63">
        <f t="shared" si="42"/>
        <v>-0.222</v>
      </c>
      <c r="CK39" s="63">
        <f t="shared" si="42"/>
        <v>-4.7E-2</v>
      </c>
      <c r="CL39" s="70">
        <f t="shared" si="42"/>
        <v>-1.1459999999999999</v>
      </c>
    </row>
    <row r="40" spans="1:90" s="164" customFormat="1" ht="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row>
    <row r="41" spans="1:90">
      <c r="A41" s="205"/>
      <c r="B41" s="209" t="s">
        <v>553</v>
      </c>
      <c r="C41" s="276" t="s">
        <v>208</v>
      </c>
      <c r="D41" s="209"/>
      <c r="E41" s="205"/>
      <c r="F41" s="273">
        <f>SUMIF(J24:CL24, "&lt;&gt;Total", J41:CL41)</f>
        <v>5.2229999999999981</v>
      </c>
      <c r="G41" s="205"/>
      <c r="H41" s="205"/>
      <c r="I41" s="205"/>
      <c r="J41" s="206">
        <f t="shared" ref="J41:AO41" si="43">IF(J$1&lt;"2020-21",SUMIF($F$26:$F$38,"=Yes",J$26:J$38),(SUMIF($F$26:$F$38,"=No",J$26:J$38)*(-1)))</f>
        <v>0</v>
      </c>
      <c r="K41" s="206">
        <f t="shared" si="43"/>
        <v>0</v>
      </c>
      <c r="L41" s="206">
        <f t="shared" si="43"/>
        <v>0</v>
      </c>
      <c r="M41" s="206">
        <f t="shared" si="43"/>
        <v>0</v>
      </c>
      <c r="N41" s="206">
        <f t="shared" si="43"/>
        <v>0</v>
      </c>
      <c r="O41" s="206">
        <f t="shared" si="43"/>
        <v>0</v>
      </c>
      <c r="P41" s="206">
        <f t="shared" si="43"/>
        <v>0</v>
      </c>
      <c r="Q41" s="206">
        <f t="shared" si="43"/>
        <v>0</v>
      </c>
      <c r="R41" s="206">
        <f t="shared" si="43"/>
        <v>0</v>
      </c>
      <c r="S41" s="206">
        <f t="shared" si="43"/>
        <v>0</v>
      </c>
      <c r="T41" s="206">
        <f t="shared" si="43"/>
        <v>0</v>
      </c>
      <c r="U41" s="206">
        <f t="shared" si="43"/>
        <v>0</v>
      </c>
      <c r="V41" s="206">
        <f t="shared" si="43"/>
        <v>0</v>
      </c>
      <c r="W41" s="206">
        <f t="shared" si="43"/>
        <v>0</v>
      </c>
      <c r="X41" s="206">
        <f t="shared" si="43"/>
        <v>0</v>
      </c>
      <c r="Y41" s="206">
        <f t="shared" si="43"/>
        <v>0</v>
      </c>
      <c r="Z41" s="206">
        <f t="shared" si="43"/>
        <v>0</v>
      </c>
      <c r="AA41" s="206">
        <f t="shared" si="43"/>
        <v>0</v>
      </c>
      <c r="AB41" s="206">
        <f t="shared" si="43"/>
        <v>1.7350000000000001</v>
      </c>
      <c r="AC41" s="206">
        <f t="shared" si="43"/>
        <v>3.1549999999999998</v>
      </c>
      <c r="AD41" s="206">
        <f t="shared" si="43"/>
        <v>0</v>
      </c>
      <c r="AE41" s="206">
        <f t="shared" si="43"/>
        <v>0.39300000000000002</v>
      </c>
      <c r="AF41" s="206">
        <f t="shared" si="43"/>
        <v>4.2000000000000003E-2</v>
      </c>
      <c r="AG41" s="206">
        <f t="shared" si="43"/>
        <v>5.3249999999999993</v>
      </c>
      <c r="AH41" s="206">
        <f t="shared" si="43"/>
        <v>0</v>
      </c>
      <c r="AI41" s="206">
        <f t="shared" si="43"/>
        <v>0</v>
      </c>
      <c r="AJ41" s="206">
        <f t="shared" si="43"/>
        <v>0</v>
      </c>
      <c r="AK41" s="206">
        <f t="shared" si="43"/>
        <v>0</v>
      </c>
      <c r="AL41" s="206">
        <f t="shared" si="43"/>
        <v>0</v>
      </c>
      <c r="AM41" s="206">
        <f t="shared" si="43"/>
        <v>0</v>
      </c>
      <c r="AN41" s="206">
        <f t="shared" si="43"/>
        <v>0</v>
      </c>
      <c r="AO41" s="206">
        <f t="shared" si="43"/>
        <v>0</v>
      </c>
      <c r="AP41" s="206">
        <f t="shared" ref="AP41:BU41" si="44">IF(AP$1&lt;"2020-21",SUMIF($F$26:$F$38,"=Yes",AP$26:AP$38),(SUMIF($F$26:$F$38,"=No",AP$26:AP$38)*(-1)))</f>
        <v>0</v>
      </c>
      <c r="AQ41" s="206">
        <f t="shared" si="44"/>
        <v>0</v>
      </c>
      <c r="AR41" s="206">
        <f t="shared" si="44"/>
        <v>0</v>
      </c>
      <c r="AS41" s="206">
        <f t="shared" si="44"/>
        <v>0</v>
      </c>
      <c r="AT41" s="206">
        <f t="shared" si="44"/>
        <v>0</v>
      </c>
      <c r="AU41" s="206">
        <f t="shared" si="44"/>
        <v>0</v>
      </c>
      <c r="AV41" s="206">
        <f t="shared" si="44"/>
        <v>0</v>
      </c>
      <c r="AW41" s="206">
        <f t="shared" si="44"/>
        <v>0</v>
      </c>
      <c r="AX41" s="206">
        <f t="shared" si="44"/>
        <v>0</v>
      </c>
      <c r="AY41" s="206">
        <f t="shared" si="44"/>
        <v>0</v>
      </c>
      <c r="AZ41" s="206">
        <f t="shared" si="44"/>
        <v>0</v>
      </c>
      <c r="BA41" s="206">
        <f t="shared" si="44"/>
        <v>0</v>
      </c>
      <c r="BB41" s="206">
        <f t="shared" si="44"/>
        <v>0</v>
      </c>
      <c r="BC41" s="206">
        <f t="shared" si="44"/>
        <v>0</v>
      </c>
      <c r="BD41" s="206">
        <f t="shared" si="44"/>
        <v>0</v>
      </c>
      <c r="BE41" s="206">
        <f t="shared" si="44"/>
        <v>0</v>
      </c>
      <c r="BF41" s="206">
        <f t="shared" si="44"/>
        <v>1.1789999999999998</v>
      </c>
      <c r="BG41" s="206">
        <f t="shared" si="44"/>
        <v>0</v>
      </c>
      <c r="BH41" s="206">
        <f t="shared" si="44"/>
        <v>0</v>
      </c>
      <c r="BI41" s="206">
        <f t="shared" si="44"/>
        <v>0.33500000000000002</v>
      </c>
      <c r="BJ41" s="206">
        <f t="shared" si="44"/>
        <v>0</v>
      </c>
      <c r="BK41" s="206">
        <f t="shared" si="44"/>
        <v>1.5139999999999998</v>
      </c>
      <c r="BL41" s="206">
        <f t="shared" si="44"/>
        <v>1.8959999999999999</v>
      </c>
      <c r="BM41" s="206">
        <f t="shared" si="44"/>
        <v>0.35</v>
      </c>
      <c r="BN41" s="206">
        <f t="shared" si="44"/>
        <v>0.19400000000000001</v>
      </c>
      <c r="BO41" s="206">
        <f t="shared" si="44"/>
        <v>2.726</v>
      </c>
      <c r="BP41" s="206">
        <f t="shared" si="44"/>
        <v>2.4E-2</v>
      </c>
      <c r="BQ41" s="206">
        <f t="shared" si="44"/>
        <v>0.182</v>
      </c>
      <c r="BR41" s="206">
        <f t="shared" si="44"/>
        <v>0.83199999999999996</v>
      </c>
      <c r="BS41" s="206">
        <f t="shared" si="44"/>
        <v>0.26800000000000002</v>
      </c>
      <c r="BT41" s="206">
        <f t="shared" si="44"/>
        <v>6.4719999999999995</v>
      </c>
      <c r="BU41" s="206">
        <f t="shared" si="44"/>
        <v>-3.302</v>
      </c>
      <c r="BV41" s="206">
        <f t="shared" ref="BV41:CL41" si="45">IF(BV$1&lt;"2020-21",SUMIF($F$26:$F$38,"=Yes",BV$26:BV$38),(SUMIF($F$26:$F$38,"=No",BV$26:BV$38)*(-1)))</f>
        <v>-0.22600000000000001</v>
      </c>
      <c r="BW41" s="206">
        <f t="shared" si="45"/>
        <v>-0.14099999999999999</v>
      </c>
      <c r="BX41" s="206">
        <f t="shared" si="45"/>
        <v>-3.2330000000000001</v>
      </c>
      <c r="BY41" s="206">
        <f t="shared" si="45"/>
        <v>-0.11700000000000001</v>
      </c>
      <c r="BZ41" s="206">
        <f t="shared" si="45"/>
        <v>-5.3999999999999999E-2</v>
      </c>
      <c r="CA41" s="206">
        <f t="shared" si="45"/>
        <v>-0.219</v>
      </c>
      <c r="CB41" s="206">
        <f t="shared" si="45"/>
        <v>-4.2999999999999997E-2</v>
      </c>
      <c r="CC41" s="206">
        <f t="shared" si="45"/>
        <v>-7.3350000000000009</v>
      </c>
      <c r="CD41" s="206">
        <f t="shared" si="45"/>
        <v>-0.753</v>
      </c>
      <c r="CE41" s="206">
        <f t="shared" si="45"/>
        <v>0</v>
      </c>
      <c r="CF41" s="206">
        <f t="shared" si="45"/>
        <v>0</v>
      </c>
      <c r="CG41" s="206">
        <f t="shared" si="45"/>
        <v>0</v>
      </c>
      <c r="CH41" s="206">
        <f t="shared" si="45"/>
        <v>0</v>
      </c>
      <c r="CI41" s="206">
        <f t="shared" si="45"/>
        <v>0</v>
      </c>
      <c r="CJ41" s="206">
        <f t="shared" si="45"/>
        <v>0</v>
      </c>
      <c r="CK41" s="206">
        <f t="shared" si="45"/>
        <v>0</v>
      </c>
      <c r="CL41" s="206">
        <f t="shared" si="45"/>
        <v>-0.753</v>
      </c>
    </row>
    <row r="43" spans="1:90" ht="13.9">
      <c r="A43" s="33" t="s">
        <v>60</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row>
    <row r="44" spans="1:90" ht="16.5" customHeight="1">
      <c r="A44" s="26"/>
      <c r="B44" s="26"/>
      <c r="C44" s="26"/>
      <c r="D44" s="26"/>
      <c r="E44" s="189"/>
      <c r="F44" s="189"/>
      <c r="G44" s="189"/>
      <c r="H44" s="26"/>
      <c r="I44" s="26"/>
      <c r="J44" s="305" t="s">
        <v>1</v>
      </c>
      <c r="K44" s="305"/>
      <c r="L44" s="305"/>
      <c r="M44" s="305"/>
      <c r="N44" s="305"/>
      <c r="O44" s="305"/>
      <c r="P44" s="305" t="s">
        <v>2</v>
      </c>
      <c r="Q44" s="305"/>
      <c r="R44" s="305"/>
      <c r="S44" s="305"/>
      <c r="T44" s="305"/>
      <c r="U44" s="305"/>
      <c r="V44" s="305" t="s">
        <v>3</v>
      </c>
      <c r="W44" s="305"/>
      <c r="X44" s="305"/>
      <c r="Y44" s="305"/>
      <c r="Z44" s="305"/>
      <c r="AA44" s="305"/>
      <c r="AB44" s="305" t="s">
        <v>4</v>
      </c>
      <c r="AC44" s="305"/>
      <c r="AD44" s="305"/>
      <c r="AE44" s="305"/>
      <c r="AF44" s="305"/>
      <c r="AG44" s="305"/>
      <c r="AH44" s="305" t="s">
        <v>5</v>
      </c>
      <c r="AI44" s="305"/>
      <c r="AJ44" s="305"/>
      <c r="AK44" s="305"/>
      <c r="AL44" s="305"/>
      <c r="AM44" s="305"/>
      <c r="AN44" s="305" t="s">
        <v>6</v>
      </c>
      <c r="AO44" s="305"/>
      <c r="AP44" s="305"/>
      <c r="AQ44" s="305"/>
      <c r="AR44" s="305"/>
      <c r="AS44" s="316"/>
      <c r="AT44" s="305" t="s">
        <v>7</v>
      </c>
      <c r="AU44" s="305"/>
      <c r="AV44" s="305"/>
      <c r="AW44" s="305"/>
      <c r="AX44" s="305"/>
      <c r="AY44" s="305"/>
      <c r="AZ44" s="305"/>
      <c r="BA44" s="305"/>
      <c r="BB44" s="305"/>
      <c r="BC44" s="305" t="s">
        <v>8</v>
      </c>
      <c r="BD44" s="305"/>
      <c r="BE44" s="305"/>
      <c r="BF44" s="305"/>
      <c r="BG44" s="305"/>
      <c r="BH44" s="305"/>
      <c r="BI44" s="305"/>
      <c r="BJ44" s="305"/>
      <c r="BK44" s="305"/>
      <c r="BL44" s="305" t="s">
        <v>9</v>
      </c>
      <c r="BM44" s="305"/>
      <c r="BN44" s="305"/>
      <c r="BO44" s="305"/>
      <c r="BP44" s="305"/>
      <c r="BQ44" s="305"/>
      <c r="BR44" s="305"/>
      <c r="BS44" s="305"/>
      <c r="BT44" s="305"/>
      <c r="BU44" s="305" t="s">
        <v>10</v>
      </c>
      <c r="BV44" s="305"/>
      <c r="BW44" s="305"/>
      <c r="BX44" s="305"/>
      <c r="BY44" s="305"/>
      <c r="BZ44" s="305"/>
      <c r="CA44" s="305"/>
      <c r="CB44" s="305"/>
      <c r="CC44" s="305"/>
      <c r="CD44" s="309" t="s">
        <v>581</v>
      </c>
      <c r="CE44" s="310"/>
      <c r="CF44" s="310"/>
      <c r="CG44" s="310"/>
      <c r="CH44" s="310"/>
      <c r="CI44" s="310"/>
      <c r="CJ44" s="310"/>
      <c r="CK44" s="310"/>
      <c r="CL44" s="311"/>
    </row>
    <row r="45" spans="1:90" ht="27" customHeight="1">
      <c r="A45" s="23"/>
      <c r="B45" s="23"/>
      <c r="C45" s="23"/>
      <c r="D45" s="23"/>
      <c r="E45" s="188"/>
      <c r="F45" s="188"/>
      <c r="G45" s="188"/>
      <c r="H45" s="23"/>
      <c r="I45" s="23"/>
      <c r="J45" s="252"/>
      <c r="K45" s="253"/>
      <c r="L45" s="253"/>
      <c r="M45" s="253"/>
      <c r="N45" s="253"/>
      <c r="O45" s="254"/>
      <c r="P45" s="25"/>
      <c r="Q45" s="25"/>
      <c r="R45" s="25"/>
      <c r="S45" s="25"/>
      <c r="T45" s="25"/>
      <c r="U45" s="25"/>
      <c r="V45" s="25"/>
      <c r="W45" s="25"/>
      <c r="X45" s="25"/>
      <c r="Y45" s="25"/>
      <c r="Z45" s="25"/>
      <c r="AA45" s="251"/>
      <c r="AB45" s="25"/>
      <c r="AC45" s="25"/>
      <c r="AD45" s="25"/>
      <c r="AE45" s="25"/>
      <c r="AF45" s="25"/>
      <c r="AG45" s="251"/>
      <c r="AH45" s="25"/>
      <c r="AI45" s="25"/>
      <c r="AJ45" s="25"/>
      <c r="AK45" s="25"/>
      <c r="AL45" s="25"/>
      <c r="AM45" s="251"/>
      <c r="AN45" s="25"/>
      <c r="AO45" s="25"/>
      <c r="AP45" s="25"/>
      <c r="AQ45" s="25"/>
      <c r="AR45" s="25"/>
      <c r="AS45" s="25"/>
      <c r="AT45" s="305" t="s">
        <v>179</v>
      </c>
      <c r="AU45" s="305"/>
      <c r="AV45" s="305"/>
      <c r="AW45" s="305" t="s">
        <v>180</v>
      </c>
      <c r="AX45" s="305"/>
      <c r="AY45" s="305" t="s">
        <v>181</v>
      </c>
      <c r="AZ45" s="305"/>
      <c r="BA45" s="305"/>
      <c r="BB45" s="249" t="s">
        <v>13</v>
      </c>
      <c r="BC45" s="305" t="s">
        <v>179</v>
      </c>
      <c r="BD45" s="305"/>
      <c r="BE45" s="305"/>
      <c r="BF45" s="305" t="s">
        <v>180</v>
      </c>
      <c r="BG45" s="305"/>
      <c r="BH45" s="305" t="s">
        <v>181</v>
      </c>
      <c r="BI45" s="305"/>
      <c r="BJ45" s="305"/>
      <c r="BK45" s="249" t="s">
        <v>13</v>
      </c>
      <c r="BL45" s="305" t="s">
        <v>179</v>
      </c>
      <c r="BM45" s="305"/>
      <c r="BN45" s="305"/>
      <c r="BO45" s="305" t="s">
        <v>180</v>
      </c>
      <c r="BP45" s="305"/>
      <c r="BQ45" s="305" t="s">
        <v>181</v>
      </c>
      <c r="BR45" s="305"/>
      <c r="BS45" s="305"/>
      <c r="BT45" s="249" t="s">
        <v>13</v>
      </c>
      <c r="BU45" s="305" t="s">
        <v>179</v>
      </c>
      <c r="BV45" s="305"/>
      <c r="BW45" s="305"/>
      <c r="BX45" s="305" t="s">
        <v>180</v>
      </c>
      <c r="BY45" s="305"/>
      <c r="BZ45" s="305" t="s">
        <v>181</v>
      </c>
      <c r="CA45" s="305"/>
      <c r="CB45" s="305"/>
      <c r="CC45" s="249" t="s">
        <v>13</v>
      </c>
      <c r="CD45" s="305" t="s">
        <v>179</v>
      </c>
      <c r="CE45" s="305"/>
      <c r="CF45" s="305"/>
      <c r="CG45" s="305" t="s">
        <v>180</v>
      </c>
      <c r="CH45" s="305"/>
      <c r="CI45" s="305" t="s">
        <v>181</v>
      </c>
      <c r="CJ45" s="305"/>
      <c r="CK45" s="305"/>
      <c r="CL45" s="288" t="s">
        <v>13</v>
      </c>
    </row>
    <row r="46" spans="1:90" ht="51.75" customHeight="1">
      <c r="A46" s="24" t="s">
        <v>14</v>
      </c>
      <c r="B46" s="79" t="s">
        <v>182</v>
      </c>
      <c r="C46" s="179" t="s">
        <v>547</v>
      </c>
      <c r="D46" s="179" t="s">
        <v>548</v>
      </c>
      <c r="E46" s="176" t="s">
        <v>241</v>
      </c>
      <c r="F46" s="191" t="s">
        <v>258</v>
      </c>
      <c r="G46" s="230" t="s">
        <v>497</v>
      </c>
      <c r="H46" s="15" t="s">
        <v>16</v>
      </c>
      <c r="I46" s="15" t="s">
        <v>17</v>
      </c>
      <c r="J46" s="249" t="s">
        <v>183</v>
      </c>
      <c r="K46" s="249" t="s">
        <v>184</v>
      </c>
      <c r="L46" s="249" t="s">
        <v>185</v>
      </c>
      <c r="M46" s="249" t="s">
        <v>186</v>
      </c>
      <c r="N46" s="249" t="s">
        <v>187</v>
      </c>
      <c r="O46" s="249" t="s">
        <v>13</v>
      </c>
      <c r="P46" s="249" t="s">
        <v>183</v>
      </c>
      <c r="Q46" s="249" t="s">
        <v>184</v>
      </c>
      <c r="R46" s="249" t="s">
        <v>185</v>
      </c>
      <c r="S46" s="249" t="s">
        <v>186</v>
      </c>
      <c r="T46" s="249" t="s">
        <v>187</v>
      </c>
      <c r="U46" s="249" t="s">
        <v>13</v>
      </c>
      <c r="V46" s="249" t="s">
        <v>183</v>
      </c>
      <c r="W46" s="249" t="s">
        <v>184</v>
      </c>
      <c r="X46" s="249" t="s">
        <v>185</v>
      </c>
      <c r="Y46" s="249" t="s">
        <v>186</v>
      </c>
      <c r="Z46" s="249" t="s">
        <v>187</v>
      </c>
      <c r="AA46" s="249" t="s">
        <v>13</v>
      </c>
      <c r="AB46" s="249" t="s">
        <v>183</v>
      </c>
      <c r="AC46" s="249" t="s">
        <v>184</v>
      </c>
      <c r="AD46" s="249" t="s">
        <v>185</v>
      </c>
      <c r="AE46" s="249" t="s">
        <v>186</v>
      </c>
      <c r="AF46" s="249" t="s">
        <v>187</v>
      </c>
      <c r="AG46" s="249" t="s">
        <v>13</v>
      </c>
      <c r="AH46" s="249" t="s">
        <v>183</v>
      </c>
      <c r="AI46" s="249" t="s">
        <v>184</v>
      </c>
      <c r="AJ46" s="249" t="s">
        <v>185</v>
      </c>
      <c r="AK46" s="249" t="s">
        <v>186</v>
      </c>
      <c r="AL46" s="249" t="s">
        <v>187</v>
      </c>
      <c r="AM46" s="249" t="s">
        <v>13</v>
      </c>
      <c r="AN46" s="249" t="s">
        <v>183</v>
      </c>
      <c r="AO46" s="249" t="s">
        <v>184</v>
      </c>
      <c r="AP46" s="249" t="s">
        <v>185</v>
      </c>
      <c r="AQ46" s="249" t="s">
        <v>186</v>
      </c>
      <c r="AR46" s="249" t="s">
        <v>187</v>
      </c>
      <c r="AS46" s="248" t="s">
        <v>13</v>
      </c>
      <c r="AT46" s="249" t="s">
        <v>188</v>
      </c>
      <c r="AU46" s="249" t="s">
        <v>189</v>
      </c>
      <c r="AV46" s="249" t="s">
        <v>190</v>
      </c>
      <c r="AW46" s="249" t="s">
        <v>191</v>
      </c>
      <c r="AX46" s="249" t="s">
        <v>192</v>
      </c>
      <c r="AY46" s="249" t="s">
        <v>185</v>
      </c>
      <c r="AZ46" s="249" t="s">
        <v>186</v>
      </c>
      <c r="BA46" s="249" t="s">
        <v>187</v>
      </c>
      <c r="BB46" s="249" t="s">
        <v>13</v>
      </c>
      <c r="BC46" s="249" t="s">
        <v>188</v>
      </c>
      <c r="BD46" s="249" t="s">
        <v>189</v>
      </c>
      <c r="BE46" s="249" t="s">
        <v>190</v>
      </c>
      <c r="BF46" s="249" t="s">
        <v>191</v>
      </c>
      <c r="BG46" s="249" t="s">
        <v>192</v>
      </c>
      <c r="BH46" s="249" t="s">
        <v>185</v>
      </c>
      <c r="BI46" s="249" t="s">
        <v>186</v>
      </c>
      <c r="BJ46" s="249" t="s">
        <v>187</v>
      </c>
      <c r="BK46" s="249" t="s">
        <v>13</v>
      </c>
      <c r="BL46" s="249" t="s">
        <v>188</v>
      </c>
      <c r="BM46" s="249" t="s">
        <v>189</v>
      </c>
      <c r="BN46" s="249" t="s">
        <v>190</v>
      </c>
      <c r="BO46" s="249" t="s">
        <v>191</v>
      </c>
      <c r="BP46" s="249" t="s">
        <v>192</v>
      </c>
      <c r="BQ46" s="249" t="s">
        <v>185</v>
      </c>
      <c r="BR46" s="249" t="s">
        <v>186</v>
      </c>
      <c r="BS46" s="249" t="s">
        <v>187</v>
      </c>
      <c r="BT46" s="249" t="s">
        <v>13</v>
      </c>
      <c r="BU46" s="249" t="s">
        <v>188</v>
      </c>
      <c r="BV46" s="249" t="s">
        <v>189</v>
      </c>
      <c r="BW46" s="249" t="s">
        <v>190</v>
      </c>
      <c r="BX46" s="249" t="s">
        <v>191</v>
      </c>
      <c r="BY46" s="249" t="s">
        <v>192</v>
      </c>
      <c r="BZ46" s="249" t="s">
        <v>185</v>
      </c>
      <c r="CA46" s="249" t="s">
        <v>186</v>
      </c>
      <c r="CB46" s="249" t="s">
        <v>187</v>
      </c>
      <c r="CC46" s="249" t="s">
        <v>13</v>
      </c>
      <c r="CD46" s="288" t="s">
        <v>188</v>
      </c>
      <c r="CE46" s="288" t="s">
        <v>189</v>
      </c>
      <c r="CF46" s="288" t="s">
        <v>190</v>
      </c>
      <c r="CG46" s="288" t="s">
        <v>191</v>
      </c>
      <c r="CH46" s="288" t="s">
        <v>192</v>
      </c>
      <c r="CI46" s="288" t="s">
        <v>185</v>
      </c>
      <c r="CJ46" s="288" t="s">
        <v>186</v>
      </c>
      <c r="CK46" s="288" t="s">
        <v>187</v>
      </c>
      <c r="CL46" s="288" t="s">
        <v>13</v>
      </c>
    </row>
    <row r="47" spans="1:90" s="96" customFormat="1" ht="15.4">
      <c r="A47" s="75" t="s">
        <v>25</v>
      </c>
      <c r="B47" s="87" t="s">
        <v>26</v>
      </c>
      <c r="C47" s="181"/>
      <c r="D47" s="181"/>
      <c r="E47" s="53"/>
      <c r="F47" s="53"/>
      <c r="G47" s="53"/>
      <c r="H47" s="53"/>
      <c r="I47" s="53"/>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94"/>
      <c r="CD47" s="78"/>
      <c r="CE47" s="78"/>
      <c r="CF47" s="78"/>
      <c r="CG47" s="78"/>
      <c r="CH47" s="78"/>
      <c r="CI47" s="78"/>
      <c r="CJ47" s="78"/>
      <c r="CK47" s="78"/>
      <c r="CL47" s="94"/>
    </row>
    <row r="48" spans="1:90" s="96" customFormat="1" ht="15.4">
      <c r="A48" s="16" t="s">
        <v>195</v>
      </c>
      <c r="B48" s="4" t="s">
        <v>62</v>
      </c>
      <c r="C48" s="61" t="s">
        <v>285</v>
      </c>
      <c r="D48" s="4" t="s">
        <v>445</v>
      </c>
      <c r="E48" s="185">
        <f>O48+U48+AA48+AG48+AM48+AS48+BB48+BK48+BT48+CC48+CL48</f>
        <v>41.142000000000003</v>
      </c>
      <c r="F48" s="259" t="s">
        <v>260</v>
      </c>
      <c r="G48" s="232" t="s">
        <v>505</v>
      </c>
      <c r="H48" s="60" t="s">
        <v>28</v>
      </c>
      <c r="I48" s="60">
        <v>3</v>
      </c>
      <c r="J48" s="237"/>
      <c r="K48" s="237"/>
      <c r="L48" s="237"/>
      <c r="M48" s="237"/>
      <c r="N48" s="237"/>
      <c r="O48" s="105"/>
      <c r="P48" s="237"/>
      <c r="Q48" s="237"/>
      <c r="R48" s="237"/>
      <c r="S48" s="237"/>
      <c r="T48" s="237"/>
      <c r="U48" s="105"/>
      <c r="V48" s="237"/>
      <c r="W48" s="237"/>
      <c r="X48" s="237"/>
      <c r="Y48" s="237"/>
      <c r="Z48" s="237"/>
      <c r="AA48" s="105"/>
      <c r="AB48" s="237"/>
      <c r="AC48" s="237"/>
      <c r="AD48" s="237"/>
      <c r="AE48" s="237"/>
      <c r="AF48" s="237"/>
      <c r="AG48" s="105"/>
      <c r="AH48" s="237"/>
      <c r="AI48" s="237"/>
      <c r="AJ48" s="237"/>
      <c r="AK48" s="237"/>
      <c r="AL48" s="237"/>
      <c r="AM48" s="105"/>
      <c r="AN48" s="237"/>
      <c r="AO48" s="237"/>
      <c r="AP48" s="237"/>
      <c r="AQ48" s="237"/>
      <c r="AR48" s="237"/>
      <c r="AS48" s="105"/>
      <c r="AT48" s="4"/>
      <c r="AU48" s="4"/>
      <c r="AV48" s="4"/>
      <c r="AW48" s="4"/>
      <c r="AX48" s="4"/>
      <c r="AY48" s="4"/>
      <c r="AZ48" s="4"/>
      <c r="BA48" s="4"/>
      <c r="BB48" s="12">
        <f>SUM(AT48:BA48)</f>
        <v>0</v>
      </c>
      <c r="BC48" s="4">
        <v>9.9879999999999995</v>
      </c>
      <c r="BD48" s="4">
        <v>1.861</v>
      </c>
      <c r="BE48" s="4">
        <v>1.214</v>
      </c>
      <c r="BF48" s="4">
        <v>28.079000000000001</v>
      </c>
      <c r="BG48" s="4">
        <v>0</v>
      </c>
      <c r="BH48" s="4">
        <v>0</v>
      </c>
      <c r="BI48" s="4">
        <v>0</v>
      </c>
      <c r="BJ48" s="4">
        <v>0</v>
      </c>
      <c r="BK48" s="12">
        <f>SUM(BC48:BJ48)</f>
        <v>41.142000000000003</v>
      </c>
      <c r="BL48" s="4"/>
      <c r="BM48" s="4"/>
      <c r="BN48" s="4"/>
      <c r="BO48" s="4"/>
      <c r="BP48" s="4"/>
      <c r="BQ48" s="4"/>
      <c r="BR48" s="4"/>
      <c r="BS48" s="4"/>
      <c r="BT48" s="12">
        <f>SUM(BL48:BS48)</f>
        <v>0</v>
      </c>
      <c r="BU48" s="4"/>
      <c r="BV48" s="4"/>
      <c r="BW48" s="4"/>
      <c r="BX48" s="4"/>
      <c r="BY48" s="4"/>
      <c r="BZ48" s="4"/>
      <c r="CA48" s="4"/>
      <c r="CB48" s="4"/>
      <c r="CC48" s="36">
        <f>SUM(BU48:CB48)</f>
        <v>0</v>
      </c>
      <c r="CD48" s="4"/>
      <c r="CE48" s="4"/>
      <c r="CF48" s="4"/>
      <c r="CG48" s="4"/>
      <c r="CH48" s="4"/>
      <c r="CI48" s="4"/>
      <c r="CJ48" s="4"/>
      <c r="CK48" s="4"/>
      <c r="CL48" s="36">
        <f>SUM(CD48:CK48)</f>
        <v>0</v>
      </c>
    </row>
    <row r="49" spans="1:90" s="96" customFormat="1" ht="15.4">
      <c r="A49" s="16">
        <v>30</v>
      </c>
      <c r="B49" s="97" t="s">
        <v>40</v>
      </c>
      <c r="C49" s="97"/>
      <c r="D49" s="97"/>
      <c r="E49" s="185"/>
      <c r="F49" s="185">
        <f>SUMIF(F48, "=Yes", E48)</f>
        <v>0</v>
      </c>
      <c r="G49" s="60"/>
      <c r="H49" s="60" t="s">
        <v>28</v>
      </c>
      <c r="I49" s="60">
        <v>3</v>
      </c>
      <c r="J49" s="237"/>
      <c r="K49" s="237"/>
      <c r="L49" s="237"/>
      <c r="M49" s="237"/>
      <c r="N49" s="237"/>
      <c r="O49" s="105"/>
      <c r="P49" s="237"/>
      <c r="Q49" s="237"/>
      <c r="R49" s="237"/>
      <c r="S49" s="237"/>
      <c r="T49" s="237"/>
      <c r="U49" s="105"/>
      <c r="V49" s="237"/>
      <c r="W49" s="237"/>
      <c r="X49" s="237"/>
      <c r="Y49" s="237"/>
      <c r="Z49" s="237"/>
      <c r="AA49" s="105"/>
      <c r="AB49" s="237"/>
      <c r="AC49" s="237"/>
      <c r="AD49" s="237"/>
      <c r="AE49" s="237"/>
      <c r="AF49" s="237"/>
      <c r="AG49" s="105"/>
      <c r="AH49" s="237"/>
      <c r="AI49" s="237"/>
      <c r="AJ49" s="237"/>
      <c r="AK49" s="237"/>
      <c r="AL49" s="237"/>
      <c r="AM49" s="105"/>
      <c r="AN49" s="237"/>
      <c r="AO49" s="237"/>
      <c r="AP49" s="237"/>
      <c r="AQ49" s="237"/>
      <c r="AR49" s="237"/>
      <c r="AS49" s="105"/>
      <c r="AT49" s="5">
        <f>SUM(AT48)</f>
        <v>0</v>
      </c>
      <c r="AU49" s="5">
        <f t="shared" ref="AU49:CC49" si="46">SUM(AU48)</f>
        <v>0</v>
      </c>
      <c r="AV49" s="5">
        <f t="shared" si="46"/>
        <v>0</v>
      </c>
      <c r="AW49" s="5">
        <f t="shared" si="46"/>
        <v>0</v>
      </c>
      <c r="AX49" s="5">
        <f t="shared" si="46"/>
        <v>0</v>
      </c>
      <c r="AY49" s="5">
        <f t="shared" si="46"/>
        <v>0</v>
      </c>
      <c r="AZ49" s="5">
        <f t="shared" si="46"/>
        <v>0</v>
      </c>
      <c r="BA49" s="5">
        <f t="shared" si="46"/>
        <v>0</v>
      </c>
      <c r="BB49" s="5">
        <f t="shared" si="46"/>
        <v>0</v>
      </c>
      <c r="BC49" s="5">
        <f t="shared" si="46"/>
        <v>9.9879999999999995</v>
      </c>
      <c r="BD49" s="5">
        <f t="shared" si="46"/>
        <v>1.861</v>
      </c>
      <c r="BE49" s="5">
        <f t="shared" si="46"/>
        <v>1.214</v>
      </c>
      <c r="BF49" s="5">
        <f t="shared" si="46"/>
        <v>28.079000000000001</v>
      </c>
      <c r="BG49" s="5">
        <f t="shared" si="46"/>
        <v>0</v>
      </c>
      <c r="BH49" s="5">
        <f t="shared" si="46"/>
        <v>0</v>
      </c>
      <c r="BI49" s="5">
        <f t="shared" si="46"/>
        <v>0</v>
      </c>
      <c r="BJ49" s="5">
        <f t="shared" si="46"/>
        <v>0</v>
      </c>
      <c r="BK49" s="5">
        <f t="shared" si="46"/>
        <v>41.142000000000003</v>
      </c>
      <c r="BL49" s="5">
        <f t="shared" si="46"/>
        <v>0</v>
      </c>
      <c r="BM49" s="5">
        <f t="shared" si="46"/>
        <v>0</v>
      </c>
      <c r="BN49" s="5">
        <f t="shared" si="46"/>
        <v>0</v>
      </c>
      <c r="BO49" s="5">
        <f t="shared" si="46"/>
        <v>0</v>
      </c>
      <c r="BP49" s="5">
        <f t="shared" si="46"/>
        <v>0</v>
      </c>
      <c r="BQ49" s="5">
        <f t="shared" si="46"/>
        <v>0</v>
      </c>
      <c r="BR49" s="5">
        <f t="shared" si="46"/>
        <v>0</v>
      </c>
      <c r="BS49" s="5">
        <f t="shared" si="46"/>
        <v>0</v>
      </c>
      <c r="BT49" s="5">
        <f t="shared" si="46"/>
        <v>0</v>
      </c>
      <c r="BU49" s="5">
        <f t="shared" si="46"/>
        <v>0</v>
      </c>
      <c r="BV49" s="5">
        <f t="shared" si="46"/>
        <v>0</v>
      </c>
      <c r="BW49" s="5">
        <f t="shared" si="46"/>
        <v>0</v>
      </c>
      <c r="BX49" s="5">
        <f t="shared" si="46"/>
        <v>0</v>
      </c>
      <c r="BY49" s="5">
        <f t="shared" si="46"/>
        <v>0</v>
      </c>
      <c r="BZ49" s="5">
        <f t="shared" si="46"/>
        <v>0</v>
      </c>
      <c r="CA49" s="5">
        <f t="shared" si="46"/>
        <v>0</v>
      </c>
      <c r="CB49" s="5">
        <f t="shared" si="46"/>
        <v>0</v>
      </c>
      <c r="CC49" s="35">
        <f t="shared" si="46"/>
        <v>0</v>
      </c>
      <c r="CD49" s="5">
        <f t="shared" ref="CD49:CL49" si="47">SUM(CD48)</f>
        <v>0</v>
      </c>
      <c r="CE49" s="5">
        <f t="shared" si="47"/>
        <v>0</v>
      </c>
      <c r="CF49" s="5">
        <f t="shared" si="47"/>
        <v>0</v>
      </c>
      <c r="CG49" s="5">
        <f t="shared" si="47"/>
        <v>0</v>
      </c>
      <c r="CH49" s="5">
        <f t="shared" si="47"/>
        <v>0</v>
      </c>
      <c r="CI49" s="5">
        <f t="shared" si="47"/>
        <v>0</v>
      </c>
      <c r="CJ49" s="5">
        <f t="shared" si="47"/>
        <v>0</v>
      </c>
      <c r="CK49" s="5">
        <f t="shared" si="47"/>
        <v>0</v>
      </c>
      <c r="CL49" s="35">
        <f t="shared" si="47"/>
        <v>0</v>
      </c>
    </row>
    <row r="50" spans="1:90" s="96" customFormat="1" ht="15.4">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row>
    <row r="51" spans="1:90">
      <c r="A51" s="205"/>
      <c r="B51" s="209" t="s">
        <v>553</v>
      </c>
      <c r="C51" s="276" t="s">
        <v>208</v>
      </c>
      <c r="D51" s="209"/>
      <c r="E51" s="205"/>
      <c r="F51" s="275">
        <f>SUMIF(J46:CL46, "&lt;&gt;Total", J51:CL51)</f>
        <v>0</v>
      </c>
      <c r="G51" s="205"/>
      <c r="H51" s="205"/>
      <c r="I51" s="205"/>
      <c r="J51" s="206">
        <f t="shared" ref="J51:AO51" si="48">IF(J$1&lt;"2020-21",SUMIF($F$48,"=Yes",J$48),(SUMIF($F$48,"=No",J$48)*(-1)))</f>
        <v>0</v>
      </c>
      <c r="K51" s="206">
        <f t="shared" si="48"/>
        <v>0</v>
      </c>
      <c r="L51" s="206">
        <f t="shared" si="48"/>
        <v>0</v>
      </c>
      <c r="M51" s="206">
        <f t="shared" si="48"/>
        <v>0</v>
      </c>
      <c r="N51" s="206">
        <f t="shared" si="48"/>
        <v>0</v>
      </c>
      <c r="O51" s="206">
        <f t="shared" si="48"/>
        <v>0</v>
      </c>
      <c r="P51" s="206">
        <f t="shared" si="48"/>
        <v>0</v>
      </c>
      <c r="Q51" s="206">
        <f t="shared" si="48"/>
        <v>0</v>
      </c>
      <c r="R51" s="206">
        <f t="shared" si="48"/>
        <v>0</v>
      </c>
      <c r="S51" s="206">
        <f t="shared" si="48"/>
        <v>0</v>
      </c>
      <c r="T51" s="206">
        <f t="shared" si="48"/>
        <v>0</v>
      </c>
      <c r="U51" s="206">
        <f t="shared" si="48"/>
        <v>0</v>
      </c>
      <c r="V51" s="206">
        <f t="shared" si="48"/>
        <v>0</v>
      </c>
      <c r="W51" s="206">
        <f t="shared" si="48"/>
        <v>0</v>
      </c>
      <c r="X51" s="206">
        <f t="shared" si="48"/>
        <v>0</v>
      </c>
      <c r="Y51" s="206">
        <f t="shared" si="48"/>
        <v>0</v>
      </c>
      <c r="Z51" s="206">
        <f t="shared" si="48"/>
        <v>0</v>
      </c>
      <c r="AA51" s="206">
        <f t="shared" si="48"/>
        <v>0</v>
      </c>
      <c r="AB51" s="206">
        <f t="shared" si="48"/>
        <v>0</v>
      </c>
      <c r="AC51" s="206">
        <f t="shared" si="48"/>
        <v>0</v>
      </c>
      <c r="AD51" s="206">
        <f t="shared" si="48"/>
        <v>0</v>
      </c>
      <c r="AE51" s="206">
        <f t="shared" si="48"/>
        <v>0</v>
      </c>
      <c r="AF51" s="206">
        <f t="shared" si="48"/>
        <v>0</v>
      </c>
      <c r="AG51" s="206">
        <f t="shared" si="48"/>
        <v>0</v>
      </c>
      <c r="AH51" s="206">
        <f t="shared" si="48"/>
        <v>0</v>
      </c>
      <c r="AI51" s="206">
        <f t="shared" si="48"/>
        <v>0</v>
      </c>
      <c r="AJ51" s="206">
        <f t="shared" si="48"/>
        <v>0</v>
      </c>
      <c r="AK51" s="206">
        <f t="shared" si="48"/>
        <v>0</v>
      </c>
      <c r="AL51" s="206">
        <f t="shared" si="48"/>
        <v>0</v>
      </c>
      <c r="AM51" s="206">
        <f t="shared" si="48"/>
        <v>0</v>
      </c>
      <c r="AN51" s="206">
        <f t="shared" si="48"/>
        <v>0</v>
      </c>
      <c r="AO51" s="206">
        <f t="shared" si="48"/>
        <v>0</v>
      </c>
      <c r="AP51" s="206">
        <f t="shared" ref="AP51:BU51" si="49">IF(AP$1&lt;"2020-21",SUMIF($F$48,"=Yes",AP$48),(SUMIF($F$48,"=No",AP$48)*(-1)))</f>
        <v>0</v>
      </c>
      <c r="AQ51" s="206">
        <f t="shared" si="49"/>
        <v>0</v>
      </c>
      <c r="AR51" s="206">
        <f t="shared" si="49"/>
        <v>0</v>
      </c>
      <c r="AS51" s="206">
        <f t="shared" si="49"/>
        <v>0</v>
      </c>
      <c r="AT51" s="206">
        <f t="shared" si="49"/>
        <v>0</v>
      </c>
      <c r="AU51" s="206">
        <f t="shared" si="49"/>
        <v>0</v>
      </c>
      <c r="AV51" s="206">
        <f t="shared" si="49"/>
        <v>0</v>
      </c>
      <c r="AW51" s="206">
        <f t="shared" si="49"/>
        <v>0</v>
      </c>
      <c r="AX51" s="206">
        <f t="shared" si="49"/>
        <v>0</v>
      </c>
      <c r="AY51" s="206">
        <f t="shared" si="49"/>
        <v>0</v>
      </c>
      <c r="AZ51" s="206">
        <f t="shared" si="49"/>
        <v>0</v>
      </c>
      <c r="BA51" s="206">
        <f t="shared" si="49"/>
        <v>0</v>
      </c>
      <c r="BB51" s="206">
        <f t="shared" si="49"/>
        <v>0</v>
      </c>
      <c r="BC51" s="206">
        <f t="shared" si="49"/>
        <v>0</v>
      </c>
      <c r="BD51" s="206">
        <f t="shared" si="49"/>
        <v>0</v>
      </c>
      <c r="BE51" s="206">
        <f t="shared" si="49"/>
        <v>0</v>
      </c>
      <c r="BF51" s="206">
        <f t="shared" si="49"/>
        <v>0</v>
      </c>
      <c r="BG51" s="206">
        <f t="shared" si="49"/>
        <v>0</v>
      </c>
      <c r="BH51" s="206">
        <f t="shared" si="49"/>
        <v>0</v>
      </c>
      <c r="BI51" s="206">
        <f t="shared" si="49"/>
        <v>0</v>
      </c>
      <c r="BJ51" s="206">
        <f t="shared" si="49"/>
        <v>0</v>
      </c>
      <c r="BK51" s="206">
        <f t="shared" si="49"/>
        <v>0</v>
      </c>
      <c r="BL51" s="206">
        <f t="shared" si="49"/>
        <v>0</v>
      </c>
      <c r="BM51" s="206">
        <f t="shared" si="49"/>
        <v>0</v>
      </c>
      <c r="BN51" s="206">
        <f t="shared" si="49"/>
        <v>0</v>
      </c>
      <c r="BO51" s="206">
        <f t="shared" si="49"/>
        <v>0</v>
      </c>
      <c r="BP51" s="206">
        <f t="shared" si="49"/>
        <v>0</v>
      </c>
      <c r="BQ51" s="206">
        <f t="shared" si="49"/>
        <v>0</v>
      </c>
      <c r="BR51" s="206">
        <f t="shared" si="49"/>
        <v>0</v>
      </c>
      <c r="BS51" s="206">
        <f t="shared" si="49"/>
        <v>0</v>
      </c>
      <c r="BT51" s="206">
        <f t="shared" si="49"/>
        <v>0</v>
      </c>
      <c r="BU51" s="206">
        <f t="shared" si="49"/>
        <v>0</v>
      </c>
      <c r="BV51" s="206">
        <f t="shared" ref="BV51:CL51" si="50">IF(BV$1&lt;"2020-21",SUMIF($F$48,"=Yes",BV$48),(SUMIF($F$48,"=No",BV$48)*(-1)))</f>
        <v>0</v>
      </c>
      <c r="BW51" s="206">
        <f t="shared" si="50"/>
        <v>0</v>
      </c>
      <c r="BX51" s="206">
        <f t="shared" si="50"/>
        <v>0</v>
      </c>
      <c r="BY51" s="206">
        <f t="shared" si="50"/>
        <v>0</v>
      </c>
      <c r="BZ51" s="206">
        <f t="shared" si="50"/>
        <v>0</v>
      </c>
      <c r="CA51" s="206">
        <f t="shared" si="50"/>
        <v>0</v>
      </c>
      <c r="CB51" s="206">
        <f t="shared" si="50"/>
        <v>0</v>
      </c>
      <c r="CC51" s="206">
        <f t="shared" si="50"/>
        <v>0</v>
      </c>
      <c r="CD51" s="206">
        <f t="shared" si="50"/>
        <v>0</v>
      </c>
      <c r="CE51" s="206">
        <f t="shared" si="50"/>
        <v>0</v>
      </c>
      <c r="CF51" s="206">
        <f t="shared" si="50"/>
        <v>0</v>
      </c>
      <c r="CG51" s="206">
        <f t="shared" si="50"/>
        <v>0</v>
      </c>
      <c r="CH51" s="206">
        <f t="shared" si="50"/>
        <v>0</v>
      </c>
      <c r="CI51" s="206">
        <f t="shared" si="50"/>
        <v>0</v>
      </c>
      <c r="CJ51" s="206">
        <f t="shared" si="50"/>
        <v>0</v>
      </c>
      <c r="CK51" s="206">
        <f t="shared" si="50"/>
        <v>0</v>
      </c>
      <c r="CL51" s="206">
        <f t="shared" si="50"/>
        <v>0</v>
      </c>
    </row>
    <row r="53" spans="1:90" ht="13.9">
      <c r="A53" s="33" t="s">
        <v>63</v>
      </c>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row>
    <row r="54" spans="1:90" ht="16.5" customHeight="1">
      <c r="A54" s="26"/>
      <c r="B54" s="26"/>
      <c r="C54" s="26"/>
      <c r="D54" s="26"/>
      <c r="E54" s="189"/>
      <c r="F54" s="189"/>
      <c r="G54" s="189"/>
      <c r="H54" s="26"/>
      <c r="I54" s="26"/>
      <c r="J54" s="305" t="s">
        <v>1</v>
      </c>
      <c r="K54" s="305"/>
      <c r="L54" s="305"/>
      <c r="M54" s="305"/>
      <c r="N54" s="305"/>
      <c r="O54" s="305"/>
      <c r="P54" s="305" t="s">
        <v>2</v>
      </c>
      <c r="Q54" s="305"/>
      <c r="R54" s="305"/>
      <c r="S54" s="305"/>
      <c r="T54" s="305"/>
      <c r="U54" s="305"/>
      <c r="V54" s="305" t="s">
        <v>3</v>
      </c>
      <c r="W54" s="305"/>
      <c r="X54" s="305"/>
      <c r="Y54" s="305"/>
      <c r="Z54" s="305"/>
      <c r="AA54" s="305"/>
      <c r="AB54" s="305" t="s">
        <v>4</v>
      </c>
      <c r="AC54" s="305"/>
      <c r="AD54" s="305"/>
      <c r="AE54" s="305"/>
      <c r="AF54" s="305"/>
      <c r="AG54" s="305"/>
      <c r="AH54" s="305" t="s">
        <v>5</v>
      </c>
      <c r="AI54" s="305"/>
      <c r="AJ54" s="305"/>
      <c r="AK54" s="305"/>
      <c r="AL54" s="305"/>
      <c r="AM54" s="305"/>
      <c r="AN54" s="305" t="s">
        <v>6</v>
      </c>
      <c r="AO54" s="305"/>
      <c r="AP54" s="305"/>
      <c r="AQ54" s="305"/>
      <c r="AR54" s="305"/>
      <c r="AS54" s="305"/>
      <c r="AT54" s="309" t="s">
        <v>7</v>
      </c>
      <c r="AU54" s="310"/>
      <c r="AV54" s="310"/>
      <c r="AW54" s="310"/>
      <c r="AX54" s="310"/>
      <c r="AY54" s="310"/>
      <c r="AZ54" s="310"/>
      <c r="BA54" s="310"/>
      <c r="BB54" s="311"/>
      <c r="BC54" s="309" t="s">
        <v>8</v>
      </c>
      <c r="BD54" s="310"/>
      <c r="BE54" s="310"/>
      <c r="BF54" s="310"/>
      <c r="BG54" s="310"/>
      <c r="BH54" s="310"/>
      <c r="BI54" s="310"/>
      <c r="BJ54" s="310"/>
      <c r="BK54" s="311"/>
      <c r="BL54" s="309" t="s">
        <v>9</v>
      </c>
      <c r="BM54" s="310"/>
      <c r="BN54" s="310"/>
      <c r="BO54" s="310"/>
      <c r="BP54" s="310"/>
      <c r="BQ54" s="310"/>
      <c r="BR54" s="310"/>
      <c r="BS54" s="310"/>
      <c r="BT54" s="311"/>
      <c r="BU54" s="309" t="s">
        <v>10</v>
      </c>
      <c r="BV54" s="310"/>
      <c r="BW54" s="310"/>
      <c r="BX54" s="310"/>
      <c r="BY54" s="310"/>
      <c r="BZ54" s="310"/>
      <c r="CA54" s="310"/>
      <c r="CB54" s="310"/>
      <c r="CC54" s="311"/>
      <c r="CD54" s="309" t="s">
        <v>581</v>
      </c>
      <c r="CE54" s="310"/>
      <c r="CF54" s="310"/>
      <c r="CG54" s="310"/>
      <c r="CH54" s="310"/>
      <c r="CI54" s="310"/>
      <c r="CJ54" s="310"/>
      <c r="CK54" s="310"/>
      <c r="CL54" s="311"/>
    </row>
    <row r="55" spans="1:90" ht="27" customHeight="1">
      <c r="A55" s="23"/>
      <c r="B55" s="23"/>
      <c r="C55" s="23"/>
      <c r="D55" s="23"/>
      <c r="E55" s="188"/>
      <c r="F55" s="188"/>
      <c r="G55" s="188"/>
      <c r="H55" s="23"/>
      <c r="I55" s="23"/>
      <c r="J55" s="252"/>
      <c r="K55" s="253"/>
      <c r="L55" s="253"/>
      <c r="M55" s="253"/>
      <c r="N55" s="253"/>
      <c r="O55" s="254"/>
      <c r="P55" s="25"/>
      <c r="Q55" s="25"/>
      <c r="R55" s="25"/>
      <c r="S55" s="25"/>
      <c r="T55" s="25"/>
      <c r="U55" s="25"/>
      <c r="V55" s="25"/>
      <c r="W55" s="25"/>
      <c r="X55" s="25"/>
      <c r="Y55" s="25"/>
      <c r="Z55" s="25"/>
      <c r="AA55" s="251"/>
      <c r="AB55" s="25"/>
      <c r="AC55" s="25"/>
      <c r="AD55" s="25"/>
      <c r="AE55" s="25"/>
      <c r="AF55" s="25"/>
      <c r="AG55" s="251"/>
      <c r="AH55" s="25"/>
      <c r="AI55" s="25"/>
      <c r="AJ55" s="25"/>
      <c r="AK55" s="25"/>
      <c r="AL55" s="25"/>
      <c r="AM55" s="251"/>
      <c r="AN55" s="25"/>
      <c r="AO55" s="25"/>
      <c r="AP55" s="25"/>
      <c r="AQ55" s="25"/>
      <c r="AR55" s="25"/>
      <c r="AS55" s="25"/>
      <c r="AT55" s="305" t="s">
        <v>179</v>
      </c>
      <c r="AU55" s="305"/>
      <c r="AV55" s="305"/>
      <c r="AW55" s="305" t="s">
        <v>180</v>
      </c>
      <c r="AX55" s="305"/>
      <c r="AY55" s="305" t="s">
        <v>181</v>
      </c>
      <c r="AZ55" s="305"/>
      <c r="BA55" s="305"/>
      <c r="BB55" s="249" t="s">
        <v>13</v>
      </c>
      <c r="BC55" s="305" t="s">
        <v>179</v>
      </c>
      <c r="BD55" s="305"/>
      <c r="BE55" s="305"/>
      <c r="BF55" s="305" t="s">
        <v>180</v>
      </c>
      <c r="BG55" s="305"/>
      <c r="BH55" s="305" t="s">
        <v>181</v>
      </c>
      <c r="BI55" s="305"/>
      <c r="BJ55" s="305"/>
      <c r="BK55" s="249" t="s">
        <v>13</v>
      </c>
      <c r="BL55" s="305" t="s">
        <v>179</v>
      </c>
      <c r="BM55" s="305"/>
      <c r="BN55" s="305"/>
      <c r="BO55" s="305" t="s">
        <v>180</v>
      </c>
      <c r="BP55" s="305"/>
      <c r="BQ55" s="305" t="s">
        <v>181</v>
      </c>
      <c r="BR55" s="305"/>
      <c r="BS55" s="305"/>
      <c r="BT55" s="249" t="s">
        <v>13</v>
      </c>
      <c r="BU55" s="305" t="s">
        <v>179</v>
      </c>
      <c r="BV55" s="305"/>
      <c r="BW55" s="305"/>
      <c r="BX55" s="305" t="s">
        <v>180</v>
      </c>
      <c r="BY55" s="305"/>
      <c r="BZ55" s="305" t="s">
        <v>181</v>
      </c>
      <c r="CA55" s="305"/>
      <c r="CB55" s="305"/>
      <c r="CC55" s="249" t="s">
        <v>13</v>
      </c>
      <c r="CD55" s="305" t="s">
        <v>179</v>
      </c>
      <c r="CE55" s="305"/>
      <c r="CF55" s="305"/>
      <c r="CG55" s="305" t="s">
        <v>180</v>
      </c>
      <c r="CH55" s="305"/>
      <c r="CI55" s="305" t="s">
        <v>181</v>
      </c>
      <c r="CJ55" s="305"/>
      <c r="CK55" s="305"/>
      <c r="CL55" s="288" t="s">
        <v>13</v>
      </c>
    </row>
    <row r="56" spans="1:90" ht="51.75" customHeight="1">
      <c r="A56" s="24" t="s">
        <v>14</v>
      </c>
      <c r="B56" s="79" t="s">
        <v>182</v>
      </c>
      <c r="C56" s="179" t="s">
        <v>547</v>
      </c>
      <c r="D56" s="179" t="s">
        <v>548</v>
      </c>
      <c r="E56" s="176" t="s">
        <v>241</v>
      </c>
      <c r="F56" s="191" t="s">
        <v>258</v>
      </c>
      <c r="G56" s="191"/>
      <c r="H56" s="15" t="s">
        <v>16</v>
      </c>
      <c r="I56" s="15" t="s">
        <v>17</v>
      </c>
      <c r="J56" s="249" t="s">
        <v>183</v>
      </c>
      <c r="K56" s="249" t="s">
        <v>184</v>
      </c>
      <c r="L56" s="249" t="s">
        <v>185</v>
      </c>
      <c r="M56" s="249" t="s">
        <v>186</v>
      </c>
      <c r="N56" s="249" t="s">
        <v>187</v>
      </c>
      <c r="O56" s="249" t="s">
        <v>13</v>
      </c>
      <c r="P56" s="249" t="s">
        <v>183</v>
      </c>
      <c r="Q56" s="249" t="s">
        <v>184</v>
      </c>
      <c r="R56" s="249" t="s">
        <v>185</v>
      </c>
      <c r="S56" s="249" t="s">
        <v>186</v>
      </c>
      <c r="T56" s="249" t="s">
        <v>187</v>
      </c>
      <c r="U56" s="249" t="s">
        <v>13</v>
      </c>
      <c r="V56" s="249" t="s">
        <v>183</v>
      </c>
      <c r="W56" s="249" t="s">
        <v>184</v>
      </c>
      <c r="X56" s="249" t="s">
        <v>185</v>
      </c>
      <c r="Y56" s="249" t="s">
        <v>186</v>
      </c>
      <c r="Z56" s="249" t="s">
        <v>187</v>
      </c>
      <c r="AA56" s="249" t="s">
        <v>13</v>
      </c>
      <c r="AB56" s="249" t="s">
        <v>183</v>
      </c>
      <c r="AC56" s="249" t="s">
        <v>184</v>
      </c>
      <c r="AD56" s="249" t="s">
        <v>185</v>
      </c>
      <c r="AE56" s="249" t="s">
        <v>186</v>
      </c>
      <c r="AF56" s="249" t="s">
        <v>187</v>
      </c>
      <c r="AG56" s="249" t="s">
        <v>13</v>
      </c>
      <c r="AH56" s="249" t="s">
        <v>183</v>
      </c>
      <c r="AI56" s="249" t="s">
        <v>184</v>
      </c>
      <c r="AJ56" s="249" t="s">
        <v>185</v>
      </c>
      <c r="AK56" s="249" t="s">
        <v>186</v>
      </c>
      <c r="AL56" s="249" t="s">
        <v>187</v>
      </c>
      <c r="AM56" s="249" t="s">
        <v>13</v>
      </c>
      <c r="AN56" s="249" t="s">
        <v>183</v>
      </c>
      <c r="AO56" s="249" t="s">
        <v>184</v>
      </c>
      <c r="AP56" s="249" t="s">
        <v>185</v>
      </c>
      <c r="AQ56" s="249" t="s">
        <v>186</v>
      </c>
      <c r="AR56" s="249" t="s">
        <v>187</v>
      </c>
      <c r="AS56" s="248" t="s">
        <v>13</v>
      </c>
      <c r="AT56" s="249" t="s">
        <v>188</v>
      </c>
      <c r="AU56" s="249" t="s">
        <v>189</v>
      </c>
      <c r="AV56" s="249" t="s">
        <v>190</v>
      </c>
      <c r="AW56" s="249" t="s">
        <v>191</v>
      </c>
      <c r="AX56" s="249" t="s">
        <v>192</v>
      </c>
      <c r="AY56" s="249" t="s">
        <v>185</v>
      </c>
      <c r="AZ56" s="249" t="s">
        <v>186</v>
      </c>
      <c r="BA56" s="249" t="s">
        <v>187</v>
      </c>
      <c r="BB56" s="249" t="s">
        <v>13</v>
      </c>
      <c r="BC56" s="249" t="s">
        <v>188</v>
      </c>
      <c r="BD56" s="249" t="s">
        <v>189</v>
      </c>
      <c r="BE56" s="249" t="s">
        <v>190</v>
      </c>
      <c r="BF56" s="249" t="s">
        <v>191</v>
      </c>
      <c r="BG56" s="249" t="s">
        <v>192</v>
      </c>
      <c r="BH56" s="249" t="s">
        <v>185</v>
      </c>
      <c r="BI56" s="249" t="s">
        <v>186</v>
      </c>
      <c r="BJ56" s="249" t="s">
        <v>187</v>
      </c>
      <c r="BK56" s="249" t="s">
        <v>13</v>
      </c>
      <c r="BL56" s="249" t="s">
        <v>188</v>
      </c>
      <c r="BM56" s="249" t="s">
        <v>189</v>
      </c>
      <c r="BN56" s="249" t="s">
        <v>190</v>
      </c>
      <c r="BO56" s="249" t="s">
        <v>191</v>
      </c>
      <c r="BP56" s="249" t="s">
        <v>192</v>
      </c>
      <c r="BQ56" s="249" t="s">
        <v>185</v>
      </c>
      <c r="BR56" s="249" t="s">
        <v>186</v>
      </c>
      <c r="BS56" s="249" t="s">
        <v>187</v>
      </c>
      <c r="BT56" s="249" t="s">
        <v>13</v>
      </c>
      <c r="BU56" s="249" t="s">
        <v>188</v>
      </c>
      <c r="BV56" s="249" t="s">
        <v>189</v>
      </c>
      <c r="BW56" s="249" t="s">
        <v>190</v>
      </c>
      <c r="BX56" s="249" t="s">
        <v>191</v>
      </c>
      <c r="BY56" s="249" t="s">
        <v>192</v>
      </c>
      <c r="BZ56" s="249" t="s">
        <v>185</v>
      </c>
      <c r="CA56" s="249" t="s">
        <v>186</v>
      </c>
      <c r="CB56" s="249" t="s">
        <v>187</v>
      </c>
      <c r="CC56" s="249" t="s">
        <v>13</v>
      </c>
      <c r="CD56" s="288" t="s">
        <v>188</v>
      </c>
      <c r="CE56" s="288" t="s">
        <v>189</v>
      </c>
      <c r="CF56" s="288" t="s">
        <v>190</v>
      </c>
      <c r="CG56" s="288" t="s">
        <v>191</v>
      </c>
      <c r="CH56" s="288" t="s">
        <v>192</v>
      </c>
      <c r="CI56" s="288" t="s">
        <v>185</v>
      </c>
      <c r="CJ56" s="288" t="s">
        <v>186</v>
      </c>
      <c r="CK56" s="288" t="s">
        <v>187</v>
      </c>
      <c r="CL56" s="288" t="s">
        <v>13</v>
      </c>
    </row>
    <row r="57" spans="1:90" s="96" customFormat="1" ht="15.4">
      <c r="A57" s="75" t="s">
        <v>25</v>
      </c>
      <c r="B57" s="87" t="s">
        <v>26</v>
      </c>
      <c r="C57" s="87"/>
      <c r="D57" s="87"/>
      <c r="E57" s="151"/>
      <c r="F57" s="151"/>
      <c r="G57" s="151"/>
      <c r="H57" s="151"/>
      <c r="I57" s="152"/>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row>
    <row r="58" spans="1:90" s="165" customFormat="1" ht="15.4">
      <c r="A58" s="60">
        <v>25</v>
      </c>
      <c r="B58" s="74" t="s">
        <v>64</v>
      </c>
      <c r="C58" s="182" t="s">
        <v>287</v>
      </c>
      <c r="D58" s="182" t="s">
        <v>278</v>
      </c>
      <c r="E58" s="185">
        <f t="shared" ref="E58:E60" si="51">O58+U58+AA58+AG58+AM58+AS58+BB58+BK58+BT58+CC58+CL58</f>
        <v>-9.9560000000000013</v>
      </c>
      <c r="F58" s="259" t="s">
        <v>260</v>
      </c>
      <c r="G58" s="240" t="s">
        <v>528</v>
      </c>
      <c r="H58" s="93" t="s">
        <v>28</v>
      </c>
      <c r="I58" s="93">
        <v>3</v>
      </c>
      <c r="J58" s="148"/>
      <c r="K58" s="148"/>
      <c r="L58" s="148"/>
      <c r="M58" s="148"/>
      <c r="N58" s="148"/>
      <c r="O58" s="149">
        <f>SUM(J58:N58)</f>
        <v>0</v>
      </c>
      <c r="P58" s="148"/>
      <c r="Q58" s="148"/>
      <c r="R58" s="148"/>
      <c r="S58" s="148"/>
      <c r="T58" s="148"/>
      <c r="U58" s="149">
        <f>SUM(P58:T58)</f>
        <v>0</v>
      </c>
      <c r="V58" s="148"/>
      <c r="W58" s="148"/>
      <c r="X58" s="148"/>
      <c r="Y58" s="148"/>
      <c r="Z58" s="148"/>
      <c r="AA58" s="149">
        <f>SUM(V58:Z58)</f>
        <v>0</v>
      </c>
      <c r="AB58" s="148"/>
      <c r="AC58" s="148"/>
      <c r="AD58" s="148"/>
      <c r="AE58" s="148"/>
      <c r="AF58" s="148"/>
      <c r="AG58" s="149">
        <f>SUM(AB58:AF58)</f>
        <v>0</v>
      </c>
      <c r="AH58" s="148">
        <v>-4.234</v>
      </c>
      <c r="AI58" s="148">
        <v>-4.6740000000000004</v>
      </c>
      <c r="AJ58" s="148">
        <v>-9.9000000000000005E-2</v>
      </c>
      <c r="AK58" s="148">
        <v>-0.94899999999999995</v>
      </c>
      <c r="AL58" s="148">
        <v>0</v>
      </c>
      <c r="AM58" s="149">
        <f>SUM(AH58:AL58)</f>
        <v>-9.9560000000000013</v>
      </c>
      <c r="AN58" s="148"/>
      <c r="AO58" s="148"/>
      <c r="AP58" s="148"/>
      <c r="AQ58" s="148"/>
      <c r="AR58" s="148"/>
      <c r="AS58" s="149">
        <f>SUM(AN58:AR58)</f>
        <v>0</v>
      </c>
      <c r="AT58" s="150"/>
      <c r="AU58" s="150"/>
      <c r="AV58" s="150"/>
      <c r="AW58" s="150"/>
      <c r="AX58" s="150"/>
      <c r="AY58" s="150"/>
      <c r="AZ58" s="150"/>
      <c r="BA58" s="150"/>
      <c r="BB58" s="149">
        <f>SUM(AT58:BA58)</f>
        <v>0</v>
      </c>
      <c r="BC58" s="150"/>
      <c r="BD58" s="150"/>
      <c r="BE58" s="150"/>
      <c r="BF58" s="150"/>
      <c r="BG58" s="150"/>
      <c r="BH58" s="150"/>
      <c r="BI58" s="150"/>
      <c r="BJ58" s="150"/>
      <c r="BK58" s="149">
        <f>SUM(BC58:BJ58)</f>
        <v>0</v>
      </c>
      <c r="BL58" s="150"/>
      <c r="BM58" s="150"/>
      <c r="BN58" s="150"/>
      <c r="BO58" s="150"/>
      <c r="BP58" s="150"/>
      <c r="BQ58" s="150"/>
      <c r="BR58" s="150"/>
      <c r="BS58" s="150"/>
      <c r="BT58" s="149">
        <f>SUM(BL58:BS58)</f>
        <v>0</v>
      </c>
      <c r="BU58" s="150"/>
      <c r="BV58" s="150"/>
      <c r="BW58" s="150"/>
      <c r="BX58" s="150"/>
      <c r="BY58" s="150"/>
      <c r="BZ58" s="150"/>
      <c r="CA58" s="150"/>
      <c r="CB58" s="150"/>
      <c r="CC58" s="159">
        <f>SUM(BU58:CB58)</f>
        <v>0</v>
      </c>
      <c r="CD58" s="150"/>
      <c r="CE58" s="150"/>
      <c r="CF58" s="150"/>
      <c r="CG58" s="150"/>
      <c r="CH58" s="150"/>
      <c r="CI58" s="150"/>
      <c r="CJ58" s="150"/>
      <c r="CK58" s="150"/>
      <c r="CL58" s="159">
        <f>SUM(CD58:CK58)</f>
        <v>0</v>
      </c>
    </row>
    <row r="59" spans="1:90" s="165" customFormat="1" ht="15.4">
      <c r="A59" s="60">
        <v>26</v>
      </c>
      <c r="B59" s="74" t="s">
        <v>207</v>
      </c>
      <c r="C59" s="182" t="s">
        <v>458</v>
      </c>
      <c r="D59" s="182" t="s">
        <v>457</v>
      </c>
      <c r="E59" s="185">
        <f t="shared" si="51"/>
        <v>36</v>
      </c>
      <c r="F59" s="259" t="s">
        <v>260</v>
      </c>
      <c r="G59" s="256" t="s">
        <v>529</v>
      </c>
      <c r="H59" s="93" t="s">
        <v>28</v>
      </c>
      <c r="I59" s="93">
        <v>3</v>
      </c>
      <c r="J59" s="88">
        <v>0</v>
      </c>
      <c r="K59" s="88">
        <v>0</v>
      </c>
      <c r="L59" s="88">
        <v>0</v>
      </c>
      <c r="M59" s="88">
        <v>36</v>
      </c>
      <c r="N59" s="88">
        <v>0</v>
      </c>
      <c r="O59" s="149">
        <f t="shared" ref="O59:O60" si="52">SUM(J59:N59)</f>
        <v>36</v>
      </c>
      <c r="P59" s="88" t="s">
        <v>208</v>
      </c>
      <c r="Q59" s="88" t="s">
        <v>208</v>
      </c>
      <c r="R59" s="88" t="s">
        <v>208</v>
      </c>
      <c r="S59" s="88" t="s">
        <v>208</v>
      </c>
      <c r="T59" s="88" t="s">
        <v>208</v>
      </c>
      <c r="U59" s="89">
        <f>SUM(P59:T59)</f>
        <v>0</v>
      </c>
      <c r="V59" s="88" t="s">
        <v>208</v>
      </c>
      <c r="W59" s="88" t="s">
        <v>208</v>
      </c>
      <c r="X59" s="88" t="s">
        <v>208</v>
      </c>
      <c r="Y59" s="88" t="s">
        <v>208</v>
      </c>
      <c r="Z59" s="88" t="s">
        <v>208</v>
      </c>
      <c r="AA59" s="89">
        <f>SUM(V59:Z59)</f>
        <v>0</v>
      </c>
      <c r="AB59" s="88" t="s">
        <v>208</v>
      </c>
      <c r="AC59" s="88" t="s">
        <v>208</v>
      </c>
      <c r="AD59" s="88" t="s">
        <v>208</v>
      </c>
      <c r="AE59" s="88" t="s">
        <v>208</v>
      </c>
      <c r="AF59" s="88" t="s">
        <v>208</v>
      </c>
      <c r="AG59" s="89">
        <f>SUM(AB59:AF59)</f>
        <v>0</v>
      </c>
      <c r="AH59" s="88" t="s">
        <v>208</v>
      </c>
      <c r="AI59" s="88" t="s">
        <v>208</v>
      </c>
      <c r="AJ59" s="88" t="s">
        <v>208</v>
      </c>
      <c r="AK59" s="88" t="s">
        <v>208</v>
      </c>
      <c r="AL59" s="88" t="s">
        <v>208</v>
      </c>
      <c r="AM59" s="89">
        <f>SUM(AH59:AL59)</f>
        <v>0</v>
      </c>
      <c r="AN59" s="88" t="s">
        <v>208</v>
      </c>
      <c r="AO59" s="88" t="s">
        <v>208</v>
      </c>
      <c r="AP59" s="88" t="s">
        <v>208</v>
      </c>
      <c r="AQ59" s="88" t="s">
        <v>208</v>
      </c>
      <c r="AR59" s="88" t="s">
        <v>208</v>
      </c>
      <c r="AS59" s="89">
        <f>SUM(AN59:AR59)</f>
        <v>0</v>
      </c>
      <c r="AT59" s="88"/>
      <c r="AU59" s="88"/>
      <c r="AV59" s="88"/>
      <c r="AW59" s="88"/>
      <c r="AX59" s="88"/>
      <c r="AY59" s="88"/>
      <c r="AZ59" s="88"/>
      <c r="BA59" s="88"/>
      <c r="BB59" s="149">
        <f t="shared" ref="BB59:BB60" si="53">SUM(AT59:BA59)</f>
        <v>0</v>
      </c>
      <c r="BC59" s="88"/>
      <c r="BD59" s="88"/>
      <c r="BE59" s="88"/>
      <c r="BF59" s="88"/>
      <c r="BG59" s="88"/>
      <c r="BH59" s="88"/>
      <c r="BI59" s="88"/>
      <c r="BJ59" s="88"/>
      <c r="BK59" s="89">
        <f t="shared" ref="BK59:BK60" si="54">SUM(BC59:BJ59)</f>
        <v>0</v>
      </c>
      <c r="BL59" s="88"/>
      <c r="BM59" s="88"/>
      <c r="BN59" s="88"/>
      <c r="BO59" s="88"/>
      <c r="BP59" s="88"/>
      <c r="BQ59" s="88"/>
      <c r="BR59" s="88"/>
      <c r="BS59" s="88"/>
      <c r="BT59" s="89">
        <f t="shared" ref="BT59:BT60" si="55">SUM(BL59:BS59)</f>
        <v>0</v>
      </c>
      <c r="BU59" s="88"/>
      <c r="BV59" s="88"/>
      <c r="BW59" s="88"/>
      <c r="BX59" s="88"/>
      <c r="BY59" s="88"/>
      <c r="BZ59" s="88"/>
      <c r="CA59" s="88"/>
      <c r="CB59" s="88"/>
      <c r="CC59" s="160">
        <f t="shared" ref="CC59:CC60" si="56">SUM(BU59:CB59)</f>
        <v>0</v>
      </c>
      <c r="CD59" s="88"/>
      <c r="CE59" s="88"/>
      <c r="CF59" s="88"/>
      <c r="CG59" s="88"/>
      <c r="CH59" s="88"/>
      <c r="CI59" s="88"/>
      <c r="CJ59" s="88"/>
      <c r="CK59" s="88"/>
      <c r="CL59" s="160">
        <f t="shared" ref="CL59:CL60" si="57">SUM(CD59:CK59)</f>
        <v>0</v>
      </c>
    </row>
    <row r="60" spans="1:90" s="165" customFormat="1" ht="15.4">
      <c r="A60" s="60" t="s">
        <v>204</v>
      </c>
      <c r="B60" s="74" t="s">
        <v>67</v>
      </c>
      <c r="C60" s="182" t="s">
        <v>289</v>
      </c>
      <c r="D60" s="182" t="s">
        <v>278</v>
      </c>
      <c r="E60" s="185">
        <f t="shared" si="51"/>
        <v>1.8069999999999999</v>
      </c>
      <c r="F60" s="259" t="s">
        <v>260</v>
      </c>
      <c r="G60" s="240" t="s">
        <v>530</v>
      </c>
      <c r="H60" s="93" t="s">
        <v>28</v>
      </c>
      <c r="I60" s="93">
        <v>3</v>
      </c>
      <c r="J60" s="88"/>
      <c r="K60" s="88"/>
      <c r="L60" s="88"/>
      <c r="M60" s="88"/>
      <c r="N60" s="88"/>
      <c r="O60" s="149">
        <f t="shared" si="52"/>
        <v>0</v>
      </c>
      <c r="P60" s="88"/>
      <c r="Q60" s="88"/>
      <c r="R60" s="88"/>
      <c r="S60" s="88"/>
      <c r="T60" s="88"/>
      <c r="U60" s="89">
        <f>SUM(P60:T60)</f>
        <v>0</v>
      </c>
      <c r="V60" s="88"/>
      <c r="W60" s="88"/>
      <c r="X60" s="88"/>
      <c r="Y60" s="88"/>
      <c r="Z60" s="88"/>
      <c r="AA60" s="89">
        <f>SUM(V60:Z60)</f>
        <v>0</v>
      </c>
      <c r="AB60" s="88"/>
      <c r="AC60" s="88"/>
      <c r="AD60" s="88"/>
      <c r="AE60" s="88"/>
      <c r="AF60" s="88"/>
      <c r="AG60" s="89">
        <f>SUM(AB60:AF60)</f>
        <v>0</v>
      </c>
      <c r="AH60" s="88"/>
      <c r="AI60" s="88"/>
      <c r="AJ60" s="88"/>
      <c r="AK60" s="88"/>
      <c r="AL60" s="88"/>
      <c r="AM60" s="89">
        <f>SUM(AH60:AL60)</f>
        <v>0</v>
      </c>
      <c r="AN60" s="88"/>
      <c r="AO60" s="88"/>
      <c r="AP60" s="88"/>
      <c r="AQ60" s="88"/>
      <c r="AR60" s="88"/>
      <c r="AS60" s="89">
        <f>SUM(AN60:AR60)</f>
        <v>0</v>
      </c>
      <c r="AT60" s="88"/>
      <c r="AU60" s="88"/>
      <c r="AV60" s="88"/>
      <c r="AW60" s="88"/>
      <c r="AX60" s="88"/>
      <c r="AY60" s="88"/>
      <c r="AZ60" s="88"/>
      <c r="BA60" s="88"/>
      <c r="BB60" s="149">
        <f t="shared" si="53"/>
        <v>0</v>
      </c>
      <c r="BC60" s="88"/>
      <c r="BD60" s="88"/>
      <c r="BE60" s="88"/>
      <c r="BF60" s="88"/>
      <c r="BG60" s="88"/>
      <c r="BH60" s="88"/>
      <c r="BI60" s="88"/>
      <c r="BJ60" s="88"/>
      <c r="BK60" s="89">
        <f t="shared" si="54"/>
        <v>0</v>
      </c>
      <c r="BL60" s="88"/>
      <c r="BM60" s="88"/>
      <c r="BN60" s="88"/>
      <c r="BO60" s="88"/>
      <c r="BP60" s="88"/>
      <c r="BQ60" s="88"/>
      <c r="BR60" s="88"/>
      <c r="BS60" s="88"/>
      <c r="BT60" s="89">
        <f t="shared" si="55"/>
        <v>0</v>
      </c>
      <c r="BU60" s="88">
        <v>0.64600000000000002</v>
      </c>
      <c r="BV60" s="88">
        <v>8.4000000000000005E-2</v>
      </c>
      <c r="BW60" s="88">
        <v>2E-3</v>
      </c>
      <c r="BX60" s="88">
        <v>0.82699999999999996</v>
      </c>
      <c r="BY60" s="88">
        <v>0</v>
      </c>
      <c r="BZ60" s="88">
        <v>2.1999999999999999E-2</v>
      </c>
      <c r="CA60" s="88">
        <v>0.22600000000000001</v>
      </c>
      <c r="CB60" s="88">
        <v>0</v>
      </c>
      <c r="CC60" s="160">
        <f t="shared" si="56"/>
        <v>1.8069999999999999</v>
      </c>
      <c r="CD60" s="88"/>
      <c r="CE60" s="88"/>
      <c r="CF60" s="88"/>
      <c r="CG60" s="88"/>
      <c r="CH60" s="88"/>
      <c r="CI60" s="88"/>
      <c r="CJ60" s="88"/>
      <c r="CK60" s="88"/>
      <c r="CL60" s="160">
        <f t="shared" si="57"/>
        <v>0</v>
      </c>
    </row>
    <row r="61" spans="1:90" s="165" customFormat="1" ht="15.4">
      <c r="A61" s="60"/>
      <c r="B61" s="65" t="s">
        <v>40</v>
      </c>
      <c r="C61" s="65"/>
      <c r="D61" s="121"/>
      <c r="E61" s="185"/>
      <c r="F61" s="185">
        <f>SUMIF(F58:F60, "=Yes", E58:E60)</f>
        <v>0</v>
      </c>
      <c r="G61" s="93"/>
      <c r="H61" s="93" t="s">
        <v>28</v>
      </c>
      <c r="I61" s="93">
        <v>3</v>
      </c>
      <c r="J61" s="90">
        <f>SUM(J58:J60)</f>
        <v>0</v>
      </c>
      <c r="K61" s="90">
        <f t="shared" ref="K61:BV61" si="58">SUM(K58:K60)</f>
        <v>0</v>
      </c>
      <c r="L61" s="90">
        <f t="shared" si="58"/>
        <v>0</v>
      </c>
      <c r="M61" s="90">
        <f t="shared" si="58"/>
        <v>36</v>
      </c>
      <c r="N61" s="90">
        <f t="shared" si="58"/>
        <v>0</v>
      </c>
      <c r="O61" s="90">
        <f t="shared" si="58"/>
        <v>36</v>
      </c>
      <c r="P61" s="90">
        <f t="shared" si="58"/>
        <v>0</v>
      </c>
      <c r="Q61" s="90">
        <f t="shared" si="58"/>
        <v>0</v>
      </c>
      <c r="R61" s="90">
        <f t="shared" si="58"/>
        <v>0</v>
      </c>
      <c r="S61" s="90">
        <f t="shared" si="58"/>
        <v>0</v>
      </c>
      <c r="T61" s="90">
        <f t="shared" si="58"/>
        <v>0</v>
      </c>
      <c r="U61" s="90">
        <f t="shared" si="58"/>
        <v>0</v>
      </c>
      <c r="V61" s="90">
        <f t="shared" si="58"/>
        <v>0</v>
      </c>
      <c r="W61" s="90">
        <f t="shared" si="58"/>
        <v>0</v>
      </c>
      <c r="X61" s="90">
        <f t="shared" si="58"/>
        <v>0</v>
      </c>
      <c r="Y61" s="90">
        <f t="shared" si="58"/>
        <v>0</v>
      </c>
      <c r="Z61" s="90">
        <f t="shared" si="58"/>
        <v>0</v>
      </c>
      <c r="AA61" s="90">
        <f t="shared" si="58"/>
        <v>0</v>
      </c>
      <c r="AB61" s="90">
        <f t="shared" si="58"/>
        <v>0</v>
      </c>
      <c r="AC61" s="90">
        <f t="shared" si="58"/>
        <v>0</v>
      </c>
      <c r="AD61" s="90">
        <f t="shared" si="58"/>
        <v>0</v>
      </c>
      <c r="AE61" s="90">
        <f t="shared" si="58"/>
        <v>0</v>
      </c>
      <c r="AF61" s="90">
        <f t="shared" si="58"/>
        <v>0</v>
      </c>
      <c r="AG61" s="90">
        <f t="shared" si="58"/>
        <v>0</v>
      </c>
      <c r="AH61" s="90">
        <f t="shared" si="58"/>
        <v>-4.234</v>
      </c>
      <c r="AI61" s="90">
        <f t="shared" si="58"/>
        <v>-4.6740000000000004</v>
      </c>
      <c r="AJ61" s="90">
        <f t="shared" si="58"/>
        <v>-9.9000000000000005E-2</v>
      </c>
      <c r="AK61" s="90">
        <f t="shared" si="58"/>
        <v>-0.94899999999999995</v>
      </c>
      <c r="AL61" s="90">
        <f t="shared" si="58"/>
        <v>0</v>
      </c>
      <c r="AM61" s="90">
        <f t="shared" si="58"/>
        <v>-9.9560000000000013</v>
      </c>
      <c r="AN61" s="90">
        <f t="shared" si="58"/>
        <v>0</v>
      </c>
      <c r="AO61" s="90">
        <f t="shared" si="58"/>
        <v>0</v>
      </c>
      <c r="AP61" s="90">
        <f t="shared" si="58"/>
        <v>0</v>
      </c>
      <c r="AQ61" s="90">
        <f t="shared" si="58"/>
        <v>0</v>
      </c>
      <c r="AR61" s="90">
        <f t="shared" si="58"/>
        <v>0</v>
      </c>
      <c r="AS61" s="90">
        <f t="shared" si="58"/>
        <v>0</v>
      </c>
      <c r="AT61" s="90">
        <f t="shared" si="58"/>
        <v>0</v>
      </c>
      <c r="AU61" s="90">
        <f t="shared" si="58"/>
        <v>0</v>
      </c>
      <c r="AV61" s="90">
        <f t="shared" si="58"/>
        <v>0</v>
      </c>
      <c r="AW61" s="90">
        <f t="shared" si="58"/>
        <v>0</v>
      </c>
      <c r="AX61" s="90">
        <f t="shared" si="58"/>
        <v>0</v>
      </c>
      <c r="AY61" s="90">
        <f t="shared" si="58"/>
        <v>0</v>
      </c>
      <c r="AZ61" s="90">
        <f t="shared" si="58"/>
        <v>0</v>
      </c>
      <c r="BA61" s="90">
        <f t="shared" si="58"/>
        <v>0</v>
      </c>
      <c r="BB61" s="90">
        <f t="shared" si="58"/>
        <v>0</v>
      </c>
      <c r="BC61" s="90">
        <f t="shared" si="58"/>
        <v>0</v>
      </c>
      <c r="BD61" s="90">
        <f t="shared" si="58"/>
        <v>0</v>
      </c>
      <c r="BE61" s="90">
        <f t="shared" si="58"/>
        <v>0</v>
      </c>
      <c r="BF61" s="90">
        <f t="shared" si="58"/>
        <v>0</v>
      </c>
      <c r="BG61" s="90">
        <f t="shared" si="58"/>
        <v>0</v>
      </c>
      <c r="BH61" s="90">
        <f t="shared" si="58"/>
        <v>0</v>
      </c>
      <c r="BI61" s="90">
        <f t="shared" si="58"/>
        <v>0</v>
      </c>
      <c r="BJ61" s="90">
        <f t="shared" si="58"/>
        <v>0</v>
      </c>
      <c r="BK61" s="90">
        <f t="shared" si="58"/>
        <v>0</v>
      </c>
      <c r="BL61" s="90">
        <f t="shared" si="58"/>
        <v>0</v>
      </c>
      <c r="BM61" s="90">
        <f t="shared" si="58"/>
        <v>0</v>
      </c>
      <c r="BN61" s="90">
        <f t="shared" si="58"/>
        <v>0</v>
      </c>
      <c r="BO61" s="90">
        <f t="shared" si="58"/>
        <v>0</v>
      </c>
      <c r="BP61" s="90">
        <f t="shared" si="58"/>
        <v>0</v>
      </c>
      <c r="BQ61" s="90">
        <f t="shared" si="58"/>
        <v>0</v>
      </c>
      <c r="BR61" s="90">
        <f t="shared" si="58"/>
        <v>0</v>
      </c>
      <c r="BS61" s="90">
        <f t="shared" si="58"/>
        <v>0</v>
      </c>
      <c r="BT61" s="90">
        <f t="shared" si="58"/>
        <v>0</v>
      </c>
      <c r="BU61" s="90">
        <f t="shared" si="58"/>
        <v>0.64600000000000002</v>
      </c>
      <c r="BV61" s="90">
        <f t="shared" si="58"/>
        <v>8.4000000000000005E-2</v>
      </c>
      <c r="BW61" s="90">
        <f t="shared" ref="BW61:CE61" si="59">SUM(BW58:BW60)</f>
        <v>2E-3</v>
      </c>
      <c r="BX61" s="90">
        <f t="shared" si="59"/>
        <v>0.82699999999999996</v>
      </c>
      <c r="BY61" s="90">
        <f t="shared" si="59"/>
        <v>0</v>
      </c>
      <c r="BZ61" s="90">
        <f t="shared" si="59"/>
        <v>2.1999999999999999E-2</v>
      </c>
      <c r="CA61" s="90">
        <f t="shared" si="59"/>
        <v>0.22600000000000001</v>
      </c>
      <c r="CB61" s="90">
        <f t="shared" si="59"/>
        <v>0</v>
      </c>
      <c r="CC61" s="161">
        <f t="shared" si="59"/>
        <v>1.8069999999999999</v>
      </c>
      <c r="CD61" s="90">
        <f t="shared" si="59"/>
        <v>0</v>
      </c>
      <c r="CE61" s="90">
        <f t="shared" si="59"/>
        <v>0</v>
      </c>
      <c r="CF61" s="90">
        <f t="shared" ref="CF61:CL61" si="60">SUM(CF58:CF60)</f>
        <v>0</v>
      </c>
      <c r="CG61" s="90">
        <f t="shared" si="60"/>
        <v>0</v>
      </c>
      <c r="CH61" s="90">
        <f t="shared" si="60"/>
        <v>0</v>
      </c>
      <c r="CI61" s="90">
        <f t="shared" si="60"/>
        <v>0</v>
      </c>
      <c r="CJ61" s="90">
        <f t="shared" si="60"/>
        <v>0</v>
      </c>
      <c r="CK61" s="90">
        <f t="shared" si="60"/>
        <v>0</v>
      </c>
      <c r="CL61" s="161">
        <f t="shared" si="60"/>
        <v>0</v>
      </c>
    </row>
    <row r="62" spans="1:90" s="165" customFormat="1" ht="15.4">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row>
    <row r="63" spans="1:90">
      <c r="A63" s="205"/>
      <c r="B63" s="209" t="s">
        <v>553</v>
      </c>
      <c r="C63" s="276" t="s">
        <v>208</v>
      </c>
      <c r="D63" s="209"/>
      <c r="E63" s="205"/>
      <c r="F63" s="275">
        <f>SUMIF(J56:CL56, "&lt;&gt;Total", J63:CL63)</f>
        <v>-1.8069999999999999</v>
      </c>
      <c r="G63" s="205"/>
      <c r="H63" s="205"/>
      <c r="I63" s="205"/>
      <c r="J63" s="206">
        <f t="shared" ref="J63:AO63" si="61">IF(J$1&lt;"2020-21",SUMIF($F$58:$F$60,"=Yes",J$58:J$60),(SUMIF($F$58:$F$60,"=No",J$58:J$60)*(-1)))</f>
        <v>0</v>
      </c>
      <c r="K63" s="206">
        <f t="shared" si="61"/>
        <v>0</v>
      </c>
      <c r="L63" s="206">
        <f t="shared" si="61"/>
        <v>0</v>
      </c>
      <c r="M63" s="206">
        <f t="shared" si="61"/>
        <v>0</v>
      </c>
      <c r="N63" s="206">
        <f t="shared" si="61"/>
        <v>0</v>
      </c>
      <c r="O63" s="206">
        <f t="shared" si="61"/>
        <v>0</v>
      </c>
      <c r="P63" s="206">
        <f t="shared" si="61"/>
        <v>0</v>
      </c>
      <c r="Q63" s="206">
        <f t="shared" si="61"/>
        <v>0</v>
      </c>
      <c r="R63" s="206">
        <f t="shared" si="61"/>
        <v>0</v>
      </c>
      <c r="S63" s="206">
        <f t="shared" si="61"/>
        <v>0</v>
      </c>
      <c r="T63" s="206">
        <f t="shared" si="61"/>
        <v>0</v>
      </c>
      <c r="U63" s="206">
        <f t="shared" si="61"/>
        <v>0</v>
      </c>
      <c r="V63" s="206">
        <f t="shared" si="61"/>
        <v>0</v>
      </c>
      <c r="W63" s="206">
        <f t="shared" si="61"/>
        <v>0</v>
      </c>
      <c r="X63" s="206">
        <f t="shared" si="61"/>
        <v>0</v>
      </c>
      <c r="Y63" s="206">
        <f t="shared" si="61"/>
        <v>0</v>
      </c>
      <c r="Z63" s="206">
        <f t="shared" si="61"/>
        <v>0</v>
      </c>
      <c r="AA63" s="206">
        <f t="shared" si="61"/>
        <v>0</v>
      </c>
      <c r="AB63" s="206">
        <f t="shared" si="61"/>
        <v>0</v>
      </c>
      <c r="AC63" s="206">
        <f t="shared" si="61"/>
        <v>0</v>
      </c>
      <c r="AD63" s="206">
        <f t="shared" si="61"/>
        <v>0</v>
      </c>
      <c r="AE63" s="206">
        <f t="shared" si="61"/>
        <v>0</v>
      </c>
      <c r="AF63" s="206">
        <f t="shared" si="61"/>
        <v>0</v>
      </c>
      <c r="AG63" s="206">
        <f t="shared" si="61"/>
        <v>0</v>
      </c>
      <c r="AH63" s="206">
        <f t="shared" si="61"/>
        <v>0</v>
      </c>
      <c r="AI63" s="206">
        <f t="shared" si="61"/>
        <v>0</v>
      </c>
      <c r="AJ63" s="206">
        <f t="shared" si="61"/>
        <v>0</v>
      </c>
      <c r="AK63" s="206">
        <f t="shared" si="61"/>
        <v>0</v>
      </c>
      <c r="AL63" s="206">
        <f t="shared" si="61"/>
        <v>0</v>
      </c>
      <c r="AM63" s="206">
        <f t="shared" si="61"/>
        <v>0</v>
      </c>
      <c r="AN63" s="206">
        <f t="shared" si="61"/>
        <v>0</v>
      </c>
      <c r="AO63" s="206">
        <f t="shared" si="61"/>
        <v>0</v>
      </c>
      <c r="AP63" s="206">
        <f t="shared" ref="AP63:BU63" si="62">IF(AP$1&lt;"2020-21",SUMIF($F$58:$F$60,"=Yes",AP$58:AP$60),(SUMIF($F$58:$F$60,"=No",AP$58:AP$60)*(-1)))</f>
        <v>0</v>
      </c>
      <c r="AQ63" s="206">
        <f t="shared" si="62"/>
        <v>0</v>
      </c>
      <c r="AR63" s="206">
        <f t="shared" si="62"/>
        <v>0</v>
      </c>
      <c r="AS63" s="206">
        <f t="shared" si="62"/>
        <v>0</v>
      </c>
      <c r="AT63" s="206">
        <f t="shared" si="62"/>
        <v>0</v>
      </c>
      <c r="AU63" s="206">
        <f t="shared" si="62"/>
        <v>0</v>
      </c>
      <c r="AV63" s="206">
        <f t="shared" si="62"/>
        <v>0</v>
      </c>
      <c r="AW63" s="206">
        <f t="shared" si="62"/>
        <v>0</v>
      </c>
      <c r="AX63" s="206">
        <f t="shared" si="62"/>
        <v>0</v>
      </c>
      <c r="AY63" s="206">
        <f t="shared" si="62"/>
        <v>0</v>
      </c>
      <c r="AZ63" s="206">
        <f t="shared" si="62"/>
        <v>0</v>
      </c>
      <c r="BA63" s="206">
        <f t="shared" si="62"/>
        <v>0</v>
      </c>
      <c r="BB63" s="206">
        <f t="shared" si="62"/>
        <v>0</v>
      </c>
      <c r="BC63" s="206">
        <f t="shared" si="62"/>
        <v>0</v>
      </c>
      <c r="BD63" s="206">
        <f t="shared" si="62"/>
        <v>0</v>
      </c>
      <c r="BE63" s="206">
        <f t="shared" si="62"/>
        <v>0</v>
      </c>
      <c r="BF63" s="206">
        <f t="shared" si="62"/>
        <v>0</v>
      </c>
      <c r="BG63" s="206">
        <f t="shared" si="62"/>
        <v>0</v>
      </c>
      <c r="BH63" s="206">
        <f t="shared" si="62"/>
        <v>0</v>
      </c>
      <c r="BI63" s="206">
        <f t="shared" si="62"/>
        <v>0</v>
      </c>
      <c r="BJ63" s="206">
        <f t="shared" si="62"/>
        <v>0</v>
      </c>
      <c r="BK63" s="206">
        <f t="shared" si="62"/>
        <v>0</v>
      </c>
      <c r="BL63" s="206">
        <f t="shared" si="62"/>
        <v>0</v>
      </c>
      <c r="BM63" s="206">
        <f t="shared" si="62"/>
        <v>0</v>
      </c>
      <c r="BN63" s="206">
        <f t="shared" si="62"/>
        <v>0</v>
      </c>
      <c r="BO63" s="206">
        <f t="shared" si="62"/>
        <v>0</v>
      </c>
      <c r="BP63" s="206">
        <f t="shared" si="62"/>
        <v>0</v>
      </c>
      <c r="BQ63" s="206">
        <f t="shared" si="62"/>
        <v>0</v>
      </c>
      <c r="BR63" s="206">
        <f t="shared" si="62"/>
        <v>0</v>
      </c>
      <c r="BS63" s="206">
        <f t="shared" si="62"/>
        <v>0</v>
      </c>
      <c r="BT63" s="206">
        <f t="shared" si="62"/>
        <v>0</v>
      </c>
      <c r="BU63" s="206">
        <f t="shared" si="62"/>
        <v>-0.64600000000000002</v>
      </c>
      <c r="BV63" s="206">
        <f t="shared" ref="BV63:CL63" si="63">IF(BV$1&lt;"2020-21",SUMIF($F$58:$F$60,"=Yes",BV$58:BV$60),(SUMIF($F$58:$F$60,"=No",BV$58:BV$60)*(-1)))</f>
        <v>-8.4000000000000005E-2</v>
      </c>
      <c r="BW63" s="206">
        <f t="shared" si="63"/>
        <v>-2E-3</v>
      </c>
      <c r="BX63" s="206">
        <f t="shared" si="63"/>
        <v>-0.82699999999999996</v>
      </c>
      <c r="BY63" s="206">
        <f t="shared" si="63"/>
        <v>0</v>
      </c>
      <c r="BZ63" s="206">
        <f t="shared" si="63"/>
        <v>-2.1999999999999999E-2</v>
      </c>
      <c r="CA63" s="206">
        <f t="shared" si="63"/>
        <v>-0.22600000000000001</v>
      </c>
      <c r="CB63" s="206">
        <f t="shared" si="63"/>
        <v>0</v>
      </c>
      <c r="CC63" s="206">
        <f t="shared" si="63"/>
        <v>-1.8069999999999999</v>
      </c>
      <c r="CD63" s="206">
        <f t="shared" si="63"/>
        <v>0</v>
      </c>
      <c r="CE63" s="206">
        <f t="shared" si="63"/>
        <v>0</v>
      </c>
      <c r="CF63" s="206">
        <f t="shared" si="63"/>
        <v>0</v>
      </c>
      <c r="CG63" s="206">
        <f t="shared" si="63"/>
        <v>0</v>
      </c>
      <c r="CH63" s="206">
        <f t="shared" si="63"/>
        <v>0</v>
      </c>
      <c r="CI63" s="206">
        <f t="shared" si="63"/>
        <v>0</v>
      </c>
      <c r="CJ63" s="206">
        <f t="shared" si="63"/>
        <v>0</v>
      </c>
      <c r="CK63" s="206">
        <f t="shared" si="63"/>
        <v>0</v>
      </c>
      <c r="CL63" s="206">
        <f t="shared" si="63"/>
        <v>0</v>
      </c>
    </row>
    <row r="65" spans="1:95" ht="15.4">
      <c r="A65" s="33" t="s">
        <v>68</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243"/>
      <c r="CN65" s="243"/>
      <c r="CO65" s="243"/>
      <c r="CP65" s="243"/>
      <c r="CQ65" s="243"/>
    </row>
    <row r="66" spans="1:95" ht="16.5" customHeight="1">
      <c r="A66" s="23"/>
      <c r="B66" s="23"/>
      <c r="C66" s="23"/>
      <c r="D66" s="23"/>
      <c r="E66" s="188"/>
      <c r="F66" s="188"/>
      <c r="G66" s="188"/>
      <c r="H66" s="23"/>
      <c r="I66" s="23"/>
      <c r="J66" s="312" t="s">
        <v>1</v>
      </c>
      <c r="K66" s="312"/>
      <c r="L66" s="312"/>
      <c r="M66" s="312"/>
      <c r="N66" s="312"/>
      <c r="O66" s="312"/>
      <c r="P66" s="313" t="s">
        <v>2</v>
      </c>
      <c r="Q66" s="305"/>
      <c r="R66" s="305"/>
      <c r="S66" s="305"/>
      <c r="T66" s="305"/>
      <c r="U66" s="305"/>
      <c r="V66" s="305" t="s">
        <v>3</v>
      </c>
      <c r="W66" s="305"/>
      <c r="X66" s="305"/>
      <c r="Y66" s="305"/>
      <c r="Z66" s="305"/>
      <c r="AA66" s="305"/>
      <c r="AB66" s="305" t="s">
        <v>4</v>
      </c>
      <c r="AC66" s="305"/>
      <c r="AD66" s="305"/>
      <c r="AE66" s="305"/>
      <c r="AF66" s="305"/>
      <c r="AG66" s="305"/>
      <c r="AH66" s="305" t="s">
        <v>5</v>
      </c>
      <c r="AI66" s="305"/>
      <c r="AJ66" s="305"/>
      <c r="AK66" s="305"/>
      <c r="AL66" s="305"/>
      <c r="AM66" s="305"/>
      <c r="AN66" s="305" t="s">
        <v>6</v>
      </c>
      <c r="AO66" s="305"/>
      <c r="AP66" s="305"/>
      <c r="AQ66" s="305"/>
      <c r="AR66" s="305"/>
      <c r="AS66" s="305"/>
      <c r="AT66" s="309" t="s">
        <v>7</v>
      </c>
      <c r="AU66" s="310"/>
      <c r="AV66" s="310"/>
      <c r="AW66" s="310"/>
      <c r="AX66" s="310"/>
      <c r="AY66" s="310"/>
      <c r="AZ66" s="310"/>
      <c r="BA66" s="310"/>
      <c r="BB66" s="311"/>
      <c r="BC66" s="309" t="s">
        <v>8</v>
      </c>
      <c r="BD66" s="310"/>
      <c r="BE66" s="310"/>
      <c r="BF66" s="310"/>
      <c r="BG66" s="310"/>
      <c r="BH66" s="310"/>
      <c r="BI66" s="310"/>
      <c r="BJ66" s="310"/>
      <c r="BK66" s="311"/>
      <c r="BL66" s="309" t="s">
        <v>9</v>
      </c>
      <c r="BM66" s="310"/>
      <c r="BN66" s="310"/>
      <c r="BO66" s="310"/>
      <c r="BP66" s="310"/>
      <c r="BQ66" s="310"/>
      <c r="BR66" s="310"/>
      <c r="BS66" s="310"/>
      <c r="BT66" s="311"/>
      <c r="BU66" s="309" t="s">
        <v>10</v>
      </c>
      <c r="BV66" s="310"/>
      <c r="BW66" s="310"/>
      <c r="BX66" s="310"/>
      <c r="BY66" s="310"/>
      <c r="BZ66" s="310"/>
      <c r="CA66" s="310"/>
      <c r="CB66" s="310"/>
      <c r="CC66" s="311"/>
      <c r="CD66" s="309" t="s">
        <v>581</v>
      </c>
      <c r="CE66" s="310"/>
      <c r="CF66" s="310"/>
      <c r="CG66" s="310"/>
      <c r="CH66" s="310"/>
      <c r="CI66" s="310"/>
      <c r="CJ66" s="310"/>
      <c r="CK66" s="310"/>
      <c r="CL66" s="311"/>
      <c r="CM66" s="243"/>
      <c r="CN66" s="243"/>
      <c r="CO66" s="243"/>
      <c r="CP66" s="243"/>
      <c r="CQ66" s="243"/>
    </row>
    <row r="67" spans="1:95" ht="27" customHeight="1">
      <c r="A67" s="23"/>
      <c r="B67" s="23"/>
      <c r="C67" s="23"/>
      <c r="D67" s="23"/>
      <c r="E67" s="188"/>
      <c r="F67" s="188"/>
      <c r="G67" s="188"/>
      <c r="H67" s="23"/>
      <c r="I67" s="23"/>
      <c r="J67" s="252"/>
      <c r="K67" s="253"/>
      <c r="L67" s="253"/>
      <c r="M67" s="253"/>
      <c r="N67" s="253"/>
      <c r="O67" s="254"/>
      <c r="P67" s="25"/>
      <c r="Q67" s="25"/>
      <c r="R67" s="25"/>
      <c r="S67" s="25"/>
      <c r="T67" s="25"/>
      <c r="U67" s="25"/>
      <c r="V67" s="25"/>
      <c r="W67" s="25"/>
      <c r="X67" s="25"/>
      <c r="Y67" s="25"/>
      <c r="Z67" s="25"/>
      <c r="AA67" s="251"/>
      <c r="AB67" s="25"/>
      <c r="AC67" s="25"/>
      <c r="AD67" s="25"/>
      <c r="AE67" s="25"/>
      <c r="AF67" s="25"/>
      <c r="AG67" s="251"/>
      <c r="AH67" s="25"/>
      <c r="AI67" s="25"/>
      <c r="AJ67" s="25"/>
      <c r="AK67" s="25"/>
      <c r="AL67" s="25"/>
      <c r="AM67" s="251"/>
      <c r="AN67" s="25"/>
      <c r="AO67" s="25"/>
      <c r="AP67" s="25"/>
      <c r="AQ67" s="25"/>
      <c r="AR67" s="25"/>
      <c r="AS67" s="25"/>
      <c r="AT67" s="305" t="s">
        <v>179</v>
      </c>
      <c r="AU67" s="305"/>
      <c r="AV67" s="305"/>
      <c r="AW67" s="305" t="s">
        <v>180</v>
      </c>
      <c r="AX67" s="305"/>
      <c r="AY67" s="305" t="s">
        <v>181</v>
      </c>
      <c r="AZ67" s="305"/>
      <c r="BA67" s="305"/>
      <c r="BB67" s="249" t="s">
        <v>13</v>
      </c>
      <c r="BC67" s="305" t="s">
        <v>179</v>
      </c>
      <c r="BD67" s="305"/>
      <c r="BE67" s="305"/>
      <c r="BF67" s="305" t="s">
        <v>180</v>
      </c>
      <c r="BG67" s="305"/>
      <c r="BH67" s="305" t="s">
        <v>181</v>
      </c>
      <c r="BI67" s="305"/>
      <c r="BJ67" s="305"/>
      <c r="BK67" s="249" t="s">
        <v>13</v>
      </c>
      <c r="BL67" s="305" t="s">
        <v>179</v>
      </c>
      <c r="BM67" s="305"/>
      <c r="BN67" s="305"/>
      <c r="BO67" s="305" t="s">
        <v>180</v>
      </c>
      <c r="BP67" s="305"/>
      <c r="BQ67" s="305" t="s">
        <v>181</v>
      </c>
      <c r="BR67" s="305"/>
      <c r="BS67" s="305"/>
      <c r="BT67" s="249" t="s">
        <v>13</v>
      </c>
      <c r="BU67" s="305" t="s">
        <v>179</v>
      </c>
      <c r="BV67" s="305"/>
      <c r="BW67" s="305"/>
      <c r="BX67" s="305" t="s">
        <v>180</v>
      </c>
      <c r="BY67" s="305"/>
      <c r="BZ67" s="305" t="s">
        <v>181</v>
      </c>
      <c r="CA67" s="305"/>
      <c r="CB67" s="305"/>
      <c r="CC67" s="249" t="s">
        <v>13</v>
      </c>
      <c r="CD67" s="305" t="s">
        <v>179</v>
      </c>
      <c r="CE67" s="305"/>
      <c r="CF67" s="305"/>
      <c r="CG67" s="305" t="s">
        <v>180</v>
      </c>
      <c r="CH67" s="305"/>
      <c r="CI67" s="305" t="s">
        <v>181</v>
      </c>
      <c r="CJ67" s="305"/>
      <c r="CK67" s="305"/>
      <c r="CL67" s="288" t="s">
        <v>13</v>
      </c>
      <c r="CM67" s="243"/>
      <c r="CN67" s="243"/>
      <c r="CO67" s="243"/>
      <c r="CP67" s="243"/>
      <c r="CQ67" s="243"/>
    </row>
    <row r="68" spans="1:95" ht="51.75" customHeight="1">
      <c r="A68" s="24" t="s">
        <v>14</v>
      </c>
      <c r="B68" s="79" t="s">
        <v>182</v>
      </c>
      <c r="C68" s="179" t="s">
        <v>547</v>
      </c>
      <c r="D68" s="179" t="s">
        <v>548</v>
      </c>
      <c r="E68" s="246" t="s">
        <v>241</v>
      </c>
      <c r="F68" s="191" t="s">
        <v>258</v>
      </c>
      <c r="G68" s="191" t="s">
        <v>497</v>
      </c>
      <c r="H68" s="15" t="s">
        <v>16</v>
      </c>
      <c r="I68" s="15" t="s">
        <v>17</v>
      </c>
      <c r="J68" s="249" t="s">
        <v>183</v>
      </c>
      <c r="K68" s="249" t="s">
        <v>184</v>
      </c>
      <c r="L68" s="249" t="s">
        <v>185</v>
      </c>
      <c r="M68" s="249" t="s">
        <v>186</v>
      </c>
      <c r="N68" s="249" t="s">
        <v>187</v>
      </c>
      <c r="O68" s="249" t="s">
        <v>13</v>
      </c>
      <c r="P68" s="249" t="s">
        <v>183</v>
      </c>
      <c r="Q68" s="249" t="s">
        <v>184</v>
      </c>
      <c r="R68" s="249" t="s">
        <v>185</v>
      </c>
      <c r="S68" s="249" t="s">
        <v>186</v>
      </c>
      <c r="T68" s="249" t="s">
        <v>187</v>
      </c>
      <c r="U68" s="249" t="s">
        <v>13</v>
      </c>
      <c r="V68" s="249" t="s">
        <v>183</v>
      </c>
      <c r="W68" s="249" t="s">
        <v>184</v>
      </c>
      <c r="X68" s="249" t="s">
        <v>185</v>
      </c>
      <c r="Y68" s="249" t="s">
        <v>186</v>
      </c>
      <c r="Z68" s="249" t="s">
        <v>187</v>
      </c>
      <c r="AA68" s="249" t="s">
        <v>13</v>
      </c>
      <c r="AB68" s="249" t="s">
        <v>183</v>
      </c>
      <c r="AC68" s="249" t="s">
        <v>184</v>
      </c>
      <c r="AD68" s="249" t="s">
        <v>185</v>
      </c>
      <c r="AE68" s="249" t="s">
        <v>186</v>
      </c>
      <c r="AF68" s="249" t="s">
        <v>187</v>
      </c>
      <c r="AG68" s="249" t="s">
        <v>13</v>
      </c>
      <c r="AH68" s="249" t="s">
        <v>183</v>
      </c>
      <c r="AI68" s="249" t="s">
        <v>184</v>
      </c>
      <c r="AJ68" s="249" t="s">
        <v>185</v>
      </c>
      <c r="AK68" s="249" t="s">
        <v>186</v>
      </c>
      <c r="AL68" s="249" t="s">
        <v>187</v>
      </c>
      <c r="AM68" s="249" t="s">
        <v>13</v>
      </c>
      <c r="AN68" s="249" t="s">
        <v>183</v>
      </c>
      <c r="AO68" s="249" t="s">
        <v>184</v>
      </c>
      <c r="AP68" s="249" t="s">
        <v>185</v>
      </c>
      <c r="AQ68" s="249" t="s">
        <v>186</v>
      </c>
      <c r="AR68" s="249" t="s">
        <v>187</v>
      </c>
      <c r="AS68" s="248" t="s">
        <v>13</v>
      </c>
      <c r="AT68" s="249" t="s">
        <v>188</v>
      </c>
      <c r="AU68" s="249" t="s">
        <v>189</v>
      </c>
      <c r="AV68" s="249" t="s">
        <v>190</v>
      </c>
      <c r="AW68" s="249" t="s">
        <v>191</v>
      </c>
      <c r="AX68" s="249" t="s">
        <v>192</v>
      </c>
      <c r="AY68" s="249" t="s">
        <v>185</v>
      </c>
      <c r="AZ68" s="249" t="s">
        <v>186</v>
      </c>
      <c r="BA68" s="249" t="s">
        <v>187</v>
      </c>
      <c r="BB68" s="249" t="s">
        <v>13</v>
      </c>
      <c r="BC68" s="249" t="s">
        <v>188</v>
      </c>
      <c r="BD68" s="249" t="s">
        <v>189</v>
      </c>
      <c r="BE68" s="249" t="s">
        <v>190</v>
      </c>
      <c r="BF68" s="249" t="s">
        <v>191</v>
      </c>
      <c r="BG68" s="249" t="s">
        <v>192</v>
      </c>
      <c r="BH68" s="249" t="s">
        <v>185</v>
      </c>
      <c r="BI68" s="249" t="s">
        <v>186</v>
      </c>
      <c r="BJ68" s="249" t="s">
        <v>187</v>
      </c>
      <c r="BK68" s="249" t="s">
        <v>13</v>
      </c>
      <c r="BL68" s="249" t="s">
        <v>188</v>
      </c>
      <c r="BM68" s="249" t="s">
        <v>189</v>
      </c>
      <c r="BN68" s="249" t="s">
        <v>190</v>
      </c>
      <c r="BO68" s="249" t="s">
        <v>191</v>
      </c>
      <c r="BP68" s="249" t="s">
        <v>192</v>
      </c>
      <c r="BQ68" s="249" t="s">
        <v>185</v>
      </c>
      <c r="BR68" s="249" t="s">
        <v>186</v>
      </c>
      <c r="BS68" s="249" t="s">
        <v>187</v>
      </c>
      <c r="BT68" s="249" t="s">
        <v>13</v>
      </c>
      <c r="BU68" s="249" t="s">
        <v>188</v>
      </c>
      <c r="BV68" s="249" t="s">
        <v>189</v>
      </c>
      <c r="BW68" s="249" t="s">
        <v>190</v>
      </c>
      <c r="BX68" s="249" t="s">
        <v>191</v>
      </c>
      <c r="BY68" s="249" t="s">
        <v>192</v>
      </c>
      <c r="BZ68" s="249" t="s">
        <v>185</v>
      </c>
      <c r="CA68" s="249" t="s">
        <v>186</v>
      </c>
      <c r="CB68" s="249" t="s">
        <v>187</v>
      </c>
      <c r="CC68" s="249" t="s">
        <v>13</v>
      </c>
      <c r="CD68" s="288" t="s">
        <v>188</v>
      </c>
      <c r="CE68" s="288" t="s">
        <v>189</v>
      </c>
      <c r="CF68" s="288" t="s">
        <v>190</v>
      </c>
      <c r="CG68" s="288" t="s">
        <v>191</v>
      </c>
      <c r="CH68" s="288" t="s">
        <v>192</v>
      </c>
      <c r="CI68" s="288" t="s">
        <v>185</v>
      </c>
      <c r="CJ68" s="288" t="s">
        <v>186</v>
      </c>
      <c r="CK68" s="288" t="s">
        <v>187</v>
      </c>
      <c r="CL68" s="288" t="s">
        <v>13</v>
      </c>
      <c r="CM68" s="243"/>
      <c r="CN68" s="243"/>
      <c r="CO68" s="243"/>
      <c r="CP68" s="243"/>
      <c r="CQ68" s="243"/>
    </row>
    <row r="69" spans="1:95" s="96" customFormat="1" ht="15.4">
      <c r="A69" s="82" t="s">
        <v>25</v>
      </c>
      <c r="B69" s="83" t="s">
        <v>26</v>
      </c>
      <c r="C69" s="180"/>
      <c r="D69" s="180"/>
      <c r="E69" s="53"/>
      <c r="F69" s="53"/>
      <c r="G69" s="53"/>
      <c r="H69" s="53"/>
      <c r="I69" s="53"/>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243"/>
      <c r="CN69" s="243"/>
      <c r="CO69" s="243"/>
      <c r="CP69" s="243"/>
      <c r="CQ69" s="243"/>
    </row>
    <row r="70" spans="1:95" s="96" customFormat="1" ht="15.4">
      <c r="A70" s="16">
        <v>25</v>
      </c>
      <c r="B70" s="4" t="s">
        <v>69</v>
      </c>
      <c r="C70" s="4" t="s">
        <v>300</v>
      </c>
      <c r="D70" s="4" t="s">
        <v>278</v>
      </c>
      <c r="E70" s="185">
        <f t="shared" ref="E70:E77" si="64">O70+U70+AA70+AG70+AM70+AS70+BB70+BK70+BT70+CC70+CL70</f>
        <v>14.316008779390735</v>
      </c>
      <c r="F70" s="259" t="s">
        <v>259</v>
      </c>
      <c r="G70" s="232" t="s">
        <v>499</v>
      </c>
      <c r="H70" s="16" t="s">
        <v>28</v>
      </c>
      <c r="I70" s="16">
        <v>3</v>
      </c>
      <c r="J70" s="37">
        <v>1.1404441063046766</v>
      </c>
      <c r="K70" s="37">
        <v>1.8732432182376062</v>
      </c>
      <c r="L70" s="37">
        <v>2.4436471507639987E-2</v>
      </c>
      <c r="M70" s="37">
        <v>0.6947739958579604</v>
      </c>
      <c r="N70" s="37">
        <v>0.32321348663723753</v>
      </c>
      <c r="O70" s="38">
        <f>SUM(J70:N70)</f>
        <v>4.0561112785451208</v>
      </c>
      <c r="P70" s="37"/>
      <c r="Q70" s="37"/>
      <c r="R70" s="37"/>
      <c r="S70" s="37"/>
      <c r="T70" s="37"/>
      <c r="U70" s="38">
        <f>SUM(P70:T70)</f>
        <v>0</v>
      </c>
      <c r="V70" s="37"/>
      <c r="W70" s="37"/>
      <c r="X70" s="37"/>
      <c r="Y70" s="37"/>
      <c r="Z70" s="37"/>
      <c r="AA70" s="38">
        <f>SUM(V70:Z70)</f>
        <v>0</v>
      </c>
      <c r="AB70" s="37">
        <v>2</v>
      </c>
      <c r="AC70" s="37">
        <v>5.7</v>
      </c>
      <c r="AD70" s="37">
        <v>2.9305454500319145E-2</v>
      </c>
      <c r="AE70" s="37">
        <v>2.6706945454996811</v>
      </c>
      <c r="AF70" s="37">
        <v>0.2</v>
      </c>
      <c r="AG70" s="38">
        <f>SUM(AB70:AF70)</f>
        <v>10.6</v>
      </c>
      <c r="AH70" s="37">
        <v>-9.2734220710075296E-2</v>
      </c>
      <c r="AI70" s="37">
        <v>-0.13844915835295871</v>
      </c>
      <c r="AJ70" s="37">
        <v>-2.8331322062504664E-2</v>
      </c>
      <c r="AK70" s="37">
        <v>-4.8489138793418873E-2</v>
      </c>
      <c r="AL70" s="37">
        <v>-3.2098659235428484E-2</v>
      </c>
      <c r="AM70" s="38">
        <f>SUM(AH70:AL70)</f>
        <v>-0.34010249915438601</v>
      </c>
      <c r="AN70" s="84"/>
      <c r="AO70" s="84"/>
      <c r="AP70" s="84"/>
      <c r="AQ70" s="84"/>
      <c r="AR70" s="84"/>
      <c r="AS70" s="38">
        <f>SUM(AN70:AR70)</f>
        <v>0</v>
      </c>
      <c r="AT70" s="76"/>
      <c r="AU70" s="76"/>
      <c r="AV70" s="76"/>
      <c r="AW70" s="76"/>
      <c r="AX70" s="76"/>
      <c r="AY70" s="76"/>
      <c r="AZ70" s="76"/>
      <c r="BA70" s="76"/>
      <c r="BB70" s="12">
        <f>SUM(AT70:BA70)</f>
        <v>0</v>
      </c>
      <c r="BC70" s="76"/>
      <c r="BD70" s="76"/>
      <c r="BE70" s="76"/>
      <c r="BF70" s="76"/>
      <c r="BG70" s="76"/>
      <c r="BH70" s="76"/>
      <c r="BI70" s="76"/>
      <c r="BJ70" s="76"/>
      <c r="BK70" s="12">
        <f>SUM(BC70:BJ70)</f>
        <v>0</v>
      </c>
      <c r="BL70" s="241"/>
      <c r="BM70" s="241"/>
      <c r="BN70" s="241"/>
      <c r="BO70" s="241"/>
      <c r="BP70" s="241"/>
      <c r="BQ70" s="241"/>
      <c r="BR70" s="241"/>
      <c r="BS70" s="241"/>
      <c r="BT70" s="105"/>
      <c r="BU70" s="241"/>
      <c r="BV70" s="241"/>
      <c r="BW70" s="241"/>
      <c r="BX70" s="241"/>
      <c r="BY70" s="241"/>
      <c r="BZ70" s="241"/>
      <c r="CA70" s="241"/>
      <c r="CB70" s="241"/>
      <c r="CC70" s="242"/>
      <c r="CD70" s="241"/>
      <c r="CE70" s="241"/>
      <c r="CF70" s="241"/>
      <c r="CG70" s="241"/>
      <c r="CH70" s="241"/>
      <c r="CI70" s="241"/>
      <c r="CJ70" s="241"/>
      <c r="CK70" s="241"/>
      <c r="CL70" s="242"/>
      <c r="CM70" s="243"/>
      <c r="CN70" s="243"/>
      <c r="CO70" s="243"/>
      <c r="CP70" s="243"/>
      <c r="CQ70" s="243"/>
    </row>
    <row r="71" spans="1:95" s="96" customFormat="1" ht="15.4">
      <c r="A71" s="16">
        <v>26</v>
      </c>
      <c r="B71" s="4" t="s">
        <v>209</v>
      </c>
      <c r="C71" s="4" t="s">
        <v>299</v>
      </c>
      <c r="D71" s="4" t="s">
        <v>278</v>
      </c>
      <c r="E71" s="185">
        <f t="shared" si="64"/>
        <v>4.6229942599999996</v>
      </c>
      <c r="F71" s="259" t="s">
        <v>259</v>
      </c>
      <c r="G71" s="232" t="s">
        <v>534</v>
      </c>
      <c r="H71" s="16" t="s">
        <v>28</v>
      </c>
      <c r="I71" s="16">
        <v>3</v>
      </c>
      <c r="J71" s="37">
        <v>4.6229942599999996</v>
      </c>
      <c r="K71" s="37">
        <v>0</v>
      </c>
      <c r="L71" s="37">
        <v>0</v>
      </c>
      <c r="M71" s="37">
        <v>0</v>
      </c>
      <c r="N71" s="37">
        <v>0</v>
      </c>
      <c r="O71" s="38">
        <f t="shared" ref="O71:O76" si="65">SUM(J71:N71)</f>
        <v>4.6229942599999996</v>
      </c>
      <c r="P71" s="37"/>
      <c r="Q71" s="37"/>
      <c r="R71" s="37"/>
      <c r="S71" s="37"/>
      <c r="T71" s="37"/>
      <c r="U71" s="38">
        <f t="shared" ref="U71:U76" si="66">SUM(P71:T71)</f>
        <v>0</v>
      </c>
      <c r="V71" s="37"/>
      <c r="W71" s="37"/>
      <c r="X71" s="37"/>
      <c r="Y71" s="37"/>
      <c r="Z71" s="37"/>
      <c r="AA71" s="38">
        <f t="shared" ref="AA71:AA76" si="67">SUM(V71:Z71)</f>
        <v>0</v>
      </c>
      <c r="AB71" s="37"/>
      <c r="AC71" s="37"/>
      <c r="AD71" s="37"/>
      <c r="AE71" s="37"/>
      <c r="AF71" s="37"/>
      <c r="AG71" s="38">
        <f t="shared" ref="AG71:AG76" si="68">SUM(AB71:AF71)</f>
        <v>0</v>
      </c>
      <c r="AH71" s="37"/>
      <c r="AI71" s="37"/>
      <c r="AJ71" s="37"/>
      <c r="AK71" s="37"/>
      <c r="AL71" s="37"/>
      <c r="AM71" s="38">
        <f t="shared" ref="AM71:AM76" si="69">SUM(AH71:AL71)</f>
        <v>0</v>
      </c>
      <c r="AN71" s="37"/>
      <c r="AO71" s="37"/>
      <c r="AP71" s="37"/>
      <c r="AQ71" s="37"/>
      <c r="AR71" s="37"/>
      <c r="AS71" s="38">
        <f t="shared" ref="AS71:AS76" si="70">SUM(AN71:AR71)</f>
        <v>0</v>
      </c>
      <c r="AT71" s="4"/>
      <c r="AU71" s="4"/>
      <c r="AV71" s="4"/>
      <c r="AW71" s="4"/>
      <c r="AX71" s="4"/>
      <c r="AY71" s="4"/>
      <c r="AZ71" s="4"/>
      <c r="BA71" s="4"/>
      <c r="BB71" s="12">
        <f t="shared" ref="BB71:BB77" si="71">SUM(AT71:BA71)</f>
        <v>0</v>
      </c>
      <c r="BC71" s="4"/>
      <c r="BD71" s="4"/>
      <c r="BE71" s="4"/>
      <c r="BF71" s="4"/>
      <c r="BG71" s="4"/>
      <c r="BH71" s="4"/>
      <c r="BI71" s="4"/>
      <c r="BJ71" s="4"/>
      <c r="BK71" s="12">
        <f t="shared" ref="BK71:BK77" si="72">SUM(BC71:BJ71)</f>
        <v>0</v>
      </c>
      <c r="BL71" s="237"/>
      <c r="BM71" s="237"/>
      <c r="BN71" s="237"/>
      <c r="BO71" s="237"/>
      <c r="BP71" s="237"/>
      <c r="BQ71" s="237"/>
      <c r="BR71" s="237"/>
      <c r="BS71" s="237"/>
      <c r="BT71" s="105"/>
      <c r="BU71" s="237"/>
      <c r="BV71" s="237"/>
      <c r="BW71" s="237"/>
      <c r="BX71" s="237"/>
      <c r="BY71" s="237"/>
      <c r="BZ71" s="237"/>
      <c r="CA71" s="237"/>
      <c r="CB71" s="237"/>
      <c r="CC71" s="242"/>
      <c r="CD71" s="237"/>
      <c r="CE71" s="237"/>
      <c r="CF71" s="237"/>
      <c r="CG71" s="237"/>
      <c r="CH71" s="237"/>
      <c r="CI71" s="237"/>
      <c r="CJ71" s="237"/>
      <c r="CK71" s="237"/>
      <c r="CL71" s="242"/>
      <c r="CM71" s="243"/>
      <c r="CN71" s="243"/>
      <c r="CO71" s="243"/>
      <c r="CP71" s="243"/>
      <c r="CQ71" s="243"/>
    </row>
    <row r="72" spans="1:95" s="96" customFormat="1" ht="15.4">
      <c r="A72" s="16">
        <v>27</v>
      </c>
      <c r="B72" s="4" t="s">
        <v>70</v>
      </c>
      <c r="C72" s="4" t="s">
        <v>292</v>
      </c>
      <c r="D72" s="4" t="s">
        <v>278</v>
      </c>
      <c r="E72" s="185">
        <f t="shared" si="64"/>
        <v>-7.0791055385451207</v>
      </c>
      <c r="F72" s="259" t="s">
        <v>260</v>
      </c>
      <c r="G72" s="232" t="s">
        <v>531</v>
      </c>
      <c r="H72" s="16" t="s">
        <v>28</v>
      </c>
      <c r="I72" s="16">
        <v>3</v>
      </c>
      <c r="J72" s="37">
        <v>-2.063438366304676</v>
      </c>
      <c r="K72" s="37">
        <v>-3.3732432182376062</v>
      </c>
      <c r="L72" s="37">
        <v>-5.1617912953728459E-2</v>
      </c>
      <c r="M72" s="37">
        <v>-1.467592554411872</v>
      </c>
      <c r="N72" s="37">
        <v>-0.12321348663723752</v>
      </c>
      <c r="O72" s="38">
        <f t="shared" si="65"/>
        <v>-7.0791055385451207</v>
      </c>
      <c r="P72" s="37"/>
      <c r="Q72" s="37"/>
      <c r="R72" s="37"/>
      <c r="S72" s="37"/>
      <c r="T72" s="37"/>
      <c r="U72" s="38">
        <f t="shared" si="66"/>
        <v>0</v>
      </c>
      <c r="V72" s="37"/>
      <c r="W72" s="37"/>
      <c r="X72" s="37"/>
      <c r="Y72" s="37"/>
      <c r="Z72" s="37"/>
      <c r="AA72" s="38">
        <f t="shared" si="67"/>
        <v>0</v>
      </c>
      <c r="AB72" s="37"/>
      <c r="AC72" s="37"/>
      <c r="AD72" s="37"/>
      <c r="AE72" s="37"/>
      <c r="AF72" s="37"/>
      <c r="AG72" s="38">
        <f t="shared" si="68"/>
        <v>0</v>
      </c>
      <c r="AH72" s="37"/>
      <c r="AI72" s="37"/>
      <c r="AJ72" s="37"/>
      <c r="AK72" s="37"/>
      <c r="AL72" s="37"/>
      <c r="AM72" s="38">
        <f t="shared" si="69"/>
        <v>0</v>
      </c>
      <c r="AN72" s="84"/>
      <c r="AO72" s="84"/>
      <c r="AP72" s="84"/>
      <c r="AQ72" s="84"/>
      <c r="AR72" s="84"/>
      <c r="AS72" s="38">
        <f t="shared" si="70"/>
        <v>0</v>
      </c>
      <c r="AT72" s="76"/>
      <c r="AU72" s="76"/>
      <c r="AV72" s="76"/>
      <c r="AW72" s="76"/>
      <c r="AX72" s="76"/>
      <c r="AY72" s="76"/>
      <c r="AZ72" s="76"/>
      <c r="BA72" s="76"/>
      <c r="BB72" s="12">
        <f t="shared" si="71"/>
        <v>0</v>
      </c>
      <c r="BC72" s="76"/>
      <c r="BD72" s="76"/>
      <c r="BE72" s="76"/>
      <c r="BF72" s="76"/>
      <c r="BG72" s="76"/>
      <c r="BH72" s="76"/>
      <c r="BI72" s="76"/>
      <c r="BJ72" s="76"/>
      <c r="BK72" s="12">
        <f t="shared" si="72"/>
        <v>0</v>
      </c>
      <c r="BL72" s="241"/>
      <c r="BM72" s="241"/>
      <c r="BN72" s="241"/>
      <c r="BO72" s="241"/>
      <c r="BP72" s="241"/>
      <c r="BQ72" s="241"/>
      <c r="BR72" s="241"/>
      <c r="BS72" s="241"/>
      <c r="BT72" s="105"/>
      <c r="BU72" s="241"/>
      <c r="BV72" s="241"/>
      <c r="BW72" s="241"/>
      <c r="BX72" s="241"/>
      <c r="BY72" s="241"/>
      <c r="BZ72" s="241"/>
      <c r="CA72" s="241"/>
      <c r="CB72" s="241"/>
      <c r="CC72" s="242"/>
      <c r="CD72" s="241"/>
      <c r="CE72" s="241"/>
      <c r="CF72" s="241"/>
      <c r="CG72" s="241"/>
      <c r="CH72" s="241"/>
      <c r="CI72" s="241"/>
      <c r="CJ72" s="241"/>
      <c r="CK72" s="241"/>
      <c r="CL72" s="242"/>
      <c r="CM72" s="243"/>
      <c r="CN72" s="243"/>
      <c r="CO72" s="243"/>
      <c r="CP72" s="243"/>
      <c r="CQ72" s="243"/>
    </row>
    <row r="73" spans="1:95" s="96" customFormat="1" ht="15.4">
      <c r="A73" s="16">
        <v>28</v>
      </c>
      <c r="B73" s="4" t="s">
        <v>71</v>
      </c>
      <c r="C73" s="4" t="s">
        <v>301</v>
      </c>
      <c r="D73" s="4" t="s">
        <v>278</v>
      </c>
      <c r="E73" s="185">
        <f t="shared" si="64"/>
        <v>-6.9682364490689244</v>
      </c>
      <c r="F73" s="259" t="s">
        <v>260</v>
      </c>
      <c r="G73" s="232" t="s">
        <v>532</v>
      </c>
      <c r="H73" s="16" t="s">
        <v>28</v>
      </c>
      <c r="I73" s="16">
        <v>3</v>
      </c>
      <c r="J73" s="37"/>
      <c r="K73" s="37"/>
      <c r="L73" s="37"/>
      <c r="M73" s="37"/>
      <c r="N73" s="37"/>
      <c r="O73" s="38">
        <f t="shared" si="65"/>
        <v>0</v>
      </c>
      <c r="P73" s="37"/>
      <c r="Q73" s="37"/>
      <c r="R73" s="37"/>
      <c r="S73" s="37"/>
      <c r="T73" s="37"/>
      <c r="U73" s="38">
        <f t="shared" si="66"/>
        <v>0</v>
      </c>
      <c r="V73" s="37"/>
      <c r="W73" s="37"/>
      <c r="X73" s="37"/>
      <c r="Y73" s="37"/>
      <c r="Z73" s="37"/>
      <c r="AA73" s="38">
        <f t="shared" si="67"/>
        <v>0</v>
      </c>
      <c r="AB73" s="37"/>
      <c r="AC73" s="37"/>
      <c r="AD73" s="37"/>
      <c r="AE73" s="37"/>
      <c r="AF73" s="37"/>
      <c r="AG73" s="38">
        <f t="shared" si="68"/>
        <v>0</v>
      </c>
      <c r="AH73" s="37"/>
      <c r="AI73" s="37"/>
      <c r="AJ73" s="37"/>
      <c r="AK73" s="37"/>
      <c r="AL73" s="37"/>
      <c r="AM73" s="38">
        <f t="shared" si="69"/>
        <v>0</v>
      </c>
      <c r="AN73" s="37">
        <v>-1.6042037327908147</v>
      </c>
      <c r="AO73" s="37">
        <v>-2.769947351313248</v>
      </c>
      <c r="AP73" s="37">
        <v>-0.45172437945279603</v>
      </c>
      <c r="AQ73" s="37">
        <v>-1.6152378477125136</v>
      </c>
      <c r="AR73" s="37">
        <v>-0.52712313779955211</v>
      </c>
      <c r="AS73" s="38">
        <f t="shared" si="70"/>
        <v>-6.9682364490689244</v>
      </c>
      <c r="AT73" s="4"/>
      <c r="AU73" s="4"/>
      <c r="AV73" s="4"/>
      <c r="AW73" s="4"/>
      <c r="AX73" s="4"/>
      <c r="AY73" s="4"/>
      <c r="AZ73" s="4"/>
      <c r="BA73" s="4"/>
      <c r="BB73" s="12">
        <f t="shared" si="71"/>
        <v>0</v>
      </c>
      <c r="BC73" s="4"/>
      <c r="BD73" s="4"/>
      <c r="BE73" s="4"/>
      <c r="BF73" s="4"/>
      <c r="BG73" s="4"/>
      <c r="BH73" s="4"/>
      <c r="BI73" s="4"/>
      <c r="BJ73" s="4"/>
      <c r="BK73" s="12">
        <f t="shared" si="72"/>
        <v>0</v>
      </c>
      <c r="BL73" s="237"/>
      <c r="BM73" s="237"/>
      <c r="BN73" s="237"/>
      <c r="BO73" s="237"/>
      <c r="BP73" s="237"/>
      <c r="BQ73" s="237"/>
      <c r="BR73" s="237"/>
      <c r="BS73" s="237"/>
      <c r="BT73" s="105"/>
      <c r="BU73" s="237"/>
      <c r="BV73" s="237"/>
      <c r="BW73" s="237"/>
      <c r="BX73" s="237"/>
      <c r="BY73" s="237"/>
      <c r="BZ73" s="237"/>
      <c r="CA73" s="237"/>
      <c r="CB73" s="237"/>
      <c r="CC73" s="242"/>
      <c r="CD73" s="237"/>
      <c r="CE73" s="237"/>
      <c r="CF73" s="237"/>
      <c r="CG73" s="237"/>
      <c r="CH73" s="237"/>
      <c r="CI73" s="237"/>
      <c r="CJ73" s="237"/>
      <c r="CK73" s="237"/>
      <c r="CL73" s="242"/>
      <c r="CM73" s="243"/>
      <c r="CN73" s="243"/>
      <c r="CO73" s="243"/>
      <c r="CP73" s="243"/>
      <c r="CQ73" s="243"/>
    </row>
    <row r="74" spans="1:95" s="96" customFormat="1" ht="23.25">
      <c r="A74" s="20" t="s">
        <v>195</v>
      </c>
      <c r="B74" s="34" t="s">
        <v>71</v>
      </c>
      <c r="C74" s="13" t="s">
        <v>296</v>
      </c>
      <c r="D74" s="4" t="s">
        <v>278</v>
      </c>
      <c r="E74" s="185">
        <f t="shared" si="64"/>
        <v>-2.5649999999999999</v>
      </c>
      <c r="F74" s="259" t="s">
        <v>260</v>
      </c>
      <c r="G74" s="232" t="s">
        <v>532</v>
      </c>
      <c r="H74" s="16" t="s">
        <v>28</v>
      </c>
      <c r="I74" s="16">
        <v>3</v>
      </c>
      <c r="J74" s="37"/>
      <c r="K74" s="37"/>
      <c r="L74" s="37"/>
      <c r="M74" s="37"/>
      <c r="N74" s="37"/>
      <c r="O74" s="38">
        <f t="shared" si="65"/>
        <v>0</v>
      </c>
      <c r="P74" s="37"/>
      <c r="Q74" s="37"/>
      <c r="R74" s="37"/>
      <c r="S74" s="37"/>
      <c r="T74" s="37"/>
      <c r="U74" s="38">
        <f t="shared" si="66"/>
        <v>0</v>
      </c>
      <c r="V74" s="37"/>
      <c r="W74" s="37"/>
      <c r="X74" s="37"/>
      <c r="Y74" s="37"/>
      <c r="Z74" s="37"/>
      <c r="AA74" s="38">
        <f t="shared" si="67"/>
        <v>0</v>
      </c>
      <c r="AB74" s="37"/>
      <c r="AC74" s="37"/>
      <c r="AD74" s="37"/>
      <c r="AE74" s="37"/>
      <c r="AF74" s="37"/>
      <c r="AG74" s="38">
        <f t="shared" si="68"/>
        <v>0</v>
      </c>
      <c r="AH74" s="37"/>
      <c r="AI74" s="37"/>
      <c r="AJ74" s="37"/>
      <c r="AK74" s="37"/>
      <c r="AL74" s="37"/>
      <c r="AM74" s="38">
        <f t="shared" si="69"/>
        <v>0</v>
      </c>
      <c r="AN74" s="37"/>
      <c r="AO74" s="37"/>
      <c r="AP74" s="37"/>
      <c r="AQ74" s="37"/>
      <c r="AR74" s="37"/>
      <c r="AS74" s="38">
        <f t="shared" si="70"/>
        <v>0</v>
      </c>
      <c r="AT74" s="4">
        <v>-8.5999999999999993E-2</v>
      </c>
      <c r="AU74" s="4">
        <v>-0.13</v>
      </c>
      <c r="AV74" s="4">
        <v>-0.45200000000000001</v>
      </c>
      <c r="AW74" s="4">
        <v>-1.3129999999999999</v>
      </c>
      <c r="AX74" s="4">
        <v>0</v>
      </c>
      <c r="AY74" s="4">
        <v>-4.0000000000000001E-3</v>
      </c>
      <c r="AZ74" s="4">
        <v>-0.33800000000000002</v>
      </c>
      <c r="BA74" s="4">
        <v>-0.24199999999999999</v>
      </c>
      <c r="BB74" s="12">
        <f t="shared" si="71"/>
        <v>-2.5649999999999999</v>
      </c>
      <c r="BC74" s="4"/>
      <c r="BD74" s="4"/>
      <c r="BE74" s="4"/>
      <c r="BF74" s="4"/>
      <c r="BG74" s="4"/>
      <c r="BH74" s="4"/>
      <c r="BI74" s="4"/>
      <c r="BJ74" s="4"/>
      <c r="BK74" s="12">
        <f t="shared" si="72"/>
        <v>0</v>
      </c>
      <c r="BL74" s="237"/>
      <c r="BM74" s="237"/>
      <c r="BN74" s="237"/>
      <c r="BO74" s="237"/>
      <c r="BP74" s="237"/>
      <c r="BQ74" s="237"/>
      <c r="BR74" s="237"/>
      <c r="BS74" s="237"/>
      <c r="BT74" s="105"/>
      <c r="BU74" s="237"/>
      <c r="BV74" s="237"/>
      <c r="BW74" s="237"/>
      <c r="BX74" s="237"/>
      <c r="BY74" s="237"/>
      <c r="BZ74" s="237"/>
      <c r="CA74" s="237"/>
      <c r="CB74" s="237"/>
      <c r="CC74" s="242"/>
      <c r="CD74" s="237"/>
      <c r="CE74" s="237"/>
      <c r="CF74" s="237"/>
      <c r="CG74" s="237"/>
      <c r="CH74" s="237"/>
      <c r="CI74" s="237"/>
      <c r="CJ74" s="237"/>
      <c r="CK74" s="237"/>
      <c r="CL74" s="242"/>
      <c r="CM74" s="243"/>
      <c r="CN74" s="243"/>
      <c r="CO74" s="243"/>
      <c r="CP74" s="243"/>
      <c r="CQ74" s="243"/>
    </row>
    <row r="75" spans="1:95" s="96" customFormat="1" ht="15.4">
      <c r="A75" s="20" t="s">
        <v>196</v>
      </c>
      <c r="B75" s="34" t="s">
        <v>210</v>
      </c>
      <c r="C75" s="13" t="s">
        <v>459</v>
      </c>
      <c r="D75" s="4" t="s">
        <v>278</v>
      </c>
      <c r="E75" s="185">
        <f t="shared" si="64"/>
        <v>2</v>
      </c>
      <c r="F75" s="259" t="s">
        <v>259</v>
      </c>
      <c r="G75" s="232" t="s">
        <v>535</v>
      </c>
      <c r="H75" s="16" t="s">
        <v>28</v>
      </c>
      <c r="I75" s="16">
        <v>3</v>
      </c>
      <c r="J75" s="37"/>
      <c r="K75" s="37"/>
      <c r="L75" s="37"/>
      <c r="M75" s="37"/>
      <c r="N75" s="37"/>
      <c r="O75" s="38">
        <f t="shared" si="65"/>
        <v>0</v>
      </c>
      <c r="P75" s="37"/>
      <c r="Q75" s="37"/>
      <c r="R75" s="37"/>
      <c r="S75" s="37"/>
      <c r="T75" s="37"/>
      <c r="U75" s="38">
        <f t="shared" si="66"/>
        <v>0</v>
      </c>
      <c r="V75" s="37"/>
      <c r="W75" s="37"/>
      <c r="X75" s="37"/>
      <c r="Y75" s="37"/>
      <c r="Z75" s="37"/>
      <c r="AA75" s="38">
        <f t="shared" si="67"/>
        <v>0</v>
      </c>
      <c r="AB75" s="37"/>
      <c r="AC75" s="37"/>
      <c r="AD75" s="37"/>
      <c r="AE75" s="37"/>
      <c r="AF75" s="37"/>
      <c r="AG75" s="38">
        <f t="shared" si="68"/>
        <v>0</v>
      </c>
      <c r="AH75" s="37"/>
      <c r="AI75" s="37"/>
      <c r="AJ75" s="37"/>
      <c r="AK75" s="37"/>
      <c r="AL75" s="37"/>
      <c r="AM75" s="38">
        <f t="shared" si="69"/>
        <v>0</v>
      </c>
      <c r="AN75" s="37"/>
      <c r="AO75" s="37"/>
      <c r="AP75" s="37"/>
      <c r="AQ75" s="37"/>
      <c r="AR75" s="37"/>
      <c r="AS75" s="38">
        <f t="shared" si="70"/>
        <v>0</v>
      </c>
      <c r="AT75" s="4">
        <v>0</v>
      </c>
      <c r="AU75" s="4">
        <v>0</v>
      </c>
      <c r="AV75" s="4">
        <v>0</v>
      </c>
      <c r="AW75" s="4">
        <v>0</v>
      </c>
      <c r="AX75" s="4">
        <v>0</v>
      </c>
      <c r="AY75" s="4">
        <v>0</v>
      </c>
      <c r="AZ75" s="4">
        <v>2</v>
      </c>
      <c r="BA75" s="4">
        <v>0</v>
      </c>
      <c r="BB75" s="12">
        <f t="shared" si="71"/>
        <v>2</v>
      </c>
      <c r="BC75" s="4"/>
      <c r="BD75" s="4"/>
      <c r="BE75" s="4"/>
      <c r="BF75" s="4"/>
      <c r="BG75" s="4"/>
      <c r="BH75" s="4"/>
      <c r="BI75" s="4"/>
      <c r="BJ75" s="4"/>
      <c r="BK75" s="12">
        <f t="shared" si="72"/>
        <v>0</v>
      </c>
      <c r="BL75" s="237"/>
      <c r="BM75" s="237"/>
      <c r="BN75" s="237"/>
      <c r="BO75" s="237"/>
      <c r="BP75" s="237"/>
      <c r="BQ75" s="237"/>
      <c r="BR75" s="237"/>
      <c r="BS75" s="237"/>
      <c r="BT75" s="105"/>
      <c r="BU75" s="237"/>
      <c r="BV75" s="237"/>
      <c r="BW75" s="237"/>
      <c r="BX75" s="237"/>
      <c r="BY75" s="237"/>
      <c r="BZ75" s="237"/>
      <c r="CA75" s="237"/>
      <c r="CB75" s="237"/>
      <c r="CC75" s="242"/>
      <c r="CD75" s="237"/>
      <c r="CE75" s="237"/>
      <c r="CF75" s="237"/>
      <c r="CG75" s="237"/>
      <c r="CH75" s="237"/>
      <c r="CI75" s="237"/>
      <c r="CJ75" s="237"/>
      <c r="CK75" s="237"/>
      <c r="CL75" s="242"/>
      <c r="CM75" s="243"/>
      <c r="CN75" s="243"/>
      <c r="CO75" s="243"/>
      <c r="CP75" s="243"/>
      <c r="CQ75" s="243"/>
    </row>
    <row r="76" spans="1:95" s="96" customFormat="1" ht="15.75" thickBot="1">
      <c r="A76" s="20" t="s">
        <v>197</v>
      </c>
      <c r="B76" s="34" t="s">
        <v>211</v>
      </c>
      <c r="C76" s="34" t="s">
        <v>302</v>
      </c>
      <c r="D76" s="4" t="s">
        <v>278</v>
      </c>
      <c r="E76" s="185">
        <f t="shared" si="64"/>
        <v>2.1219999999999999</v>
      </c>
      <c r="F76" s="259" t="s">
        <v>259</v>
      </c>
      <c r="G76" s="232" t="s">
        <v>535</v>
      </c>
      <c r="H76" s="16" t="s">
        <v>28</v>
      </c>
      <c r="I76" s="16">
        <v>3</v>
      </c>
      <c r="J76" s="37"/>
      <c r="K76" s="37"/>
      <c r="L76" s="37"/>
      <c r="M76" s="37"/>
      <c r="N76" s="37"/>
      <c r="O76" s="38">
        <f t="shared" si="65"/>
        <v>0</v>
      </c>
      <c r="P76" s="37"/>
      <c r="Q76" s="37"/>
      <c r="R76" s="37"/>
      <c r="S76" s="37"/>
      <c r="T76" s="37"/>
      <c r="U76" s="38">
        <f t="shared" si="66"/>
        <v>0</v>
      </c>
      <c r="V76" s="37"/>
      <c r="W76" s="37"/>
      <c r="X76" s="37"/>
      <c r="Y76" s="37"/>
      <c r="Z76" s="37"/>
      <c r="AA76" s="38">
        <f t="shared" si="67"/>
        <v>0</v>
      </c>
      <c r="AB76" s="37"/>
      <c r="AC76" s="37"/>
      <c r="AD76" s="37"/>
      <c r="AE76" s="37"/>
      <c r="AF76" s="37"/>
      <c r="AG76" s="38">
        <f t="shared" si="68"/>
        <v>0</v>
      </c>
      <c r="AH76" s="37"/>
      <c r="AI76" s="37"/>
      <c r="AJ76" s="37"/>
      <c r="AK76" s="37"/>
      <c r="AL76" s="37"/>
      <c r="AM76" s="38">
        <f t="shared" si="69"/>
        <v>0</v>
      </c>
      <c r="AN76" s="37"/>
      <c r="AO76" s="37"/>
      <c r="AP76" s="37"/>
      <c r="AQ76" s="37"/>
      <c r="AR76" s="37"/>
      <c r="AS76" s="38">
        <f t="shared" si="70"/>
        <v>0</v>
      </c>
      <c r="AT76" s="4">
        <v>0</v>
      </c>
      <c r="AU76" s="4">
        <v>0</v>
      </c>
      <c r="AV76" s="4">
        <v>0</v>
      </c>
      <c r="AW76" s="4">
        <v>0</v>
      </c>
      <c r="AX76" s="4">
        <v>0</v>
      </c>
      <c r="AY76" s="4">
        <v>0.61099999999999999</v>
      </c>
      <c r="AZ76" s="4">
        <v>1.5109999999999999</v>
      </c>
      <c r="BA76" s="4">
        <v>0</v>
      </c>
      <c r="BB76" s="12">
        <f t="shared" si="71"/>
        <v>2.1219999999999999</v>
      </c>
      <c r="BC76" s="4"/>
      <c r="BD76" s="4"/>
      <c r="BE76" s="4"/>
      <c r="BF76" s="4"/>
      <c r="BG76" s="4"/>
      <c r="BH76" s="4"/>
      <c r="BI76" s="4"/>
      <c r="BJ76" s="4"/>
      <c r="BK76" s="12">
        <f t="shared" si="72"/>
        <v>0</v>
      </c>
      <c r="BL76" s="237"/>
      <c r="BM76" s="237"/>
      <c r="BN76" s="237"/>
      <c r="BO76" s="237"/>
      <c r="BP76" s="237"/>
      <c r="BQ76" s="237"/>
      <c r="BR76" s="237"/>
      <c r="BS76" s="237"/>
      <c r="BT76" s="105"/>
      <c r="BU76" s="237"/>
      <c r="BV76" s="237"/>
      <c r="BW76" s="237"/>
      <c r="BX76" s="237"/>
      <c r="BY76" s="237"/>
      <c r="BZ76" s="237"/>
      <c r="CA76" s="237"/>
      <c r="CB76" s="237"/>
      <c r="CC76" s="242"/>
      <c r="CD76" s="237"/>
      <c r="CE76" s="237"/>
      <c r="CF76" s="237"/>
      <c r="CG76" s="237"/>
      <c r="CH76" s="237"/>
      <c r="CI76" s="237"/>
      <c r="CJ76" s="237"/>
      <c r="CK76" s="237"/>
      <c r="CL76" s="242"/>
      <c r="CM76" s="243"/>
      <c r="CN76" s="243"/>
      <c r="CO76" s="243"/>
      <c r="CP76" s="243"/>
      <c r="CQ76" s="243"/>
    </row>
    <row r="77" spans="1:95" s="96" customFormat="1" ht="23.25">
      <c r="A77" s="20" t="s">
        <v>195</v>
      </c>
      <c r="B77" s="22" t="s">
        <v>61</v>
      </c>
      <c r="C77" s="193" t="s">
        <v>298</v>
      </c>
      <c r="D77" s="4" t="s">
        <v>278</v>
      </c>
      <c r="E77" s="185">
        <f t="shared" si="64"/>
        <v>3.4820000000000002</v>
      </c>
      <c r="F77" s="259" t="s">
        <v>259</v>
      </c>
      <c r="G77" s="232" t="s">
        <v>533</v>
      </c>
      <c r="H77" s="16" t="s">
        <v>28</v>
      </c>
      <c r="I77" s="16">
        <v>3</v>
      </c>
      <c r="J77" s="37"/>
      <c r="K77" s="37"/>
      <c r="L77" s="37"/>
      <c r="M77" s="37"/>
      <c r="N77" s="37"/>
      <c r="O77" s="38"/>
      <c r="P77" s="37"/>
      <c r="Q77" s="37"/>
      <c r="R77" s="37"/>
      <c r="S77" s="37"/>
      <c r="T77" s="37"/>
      <c r="U77" s="38"/>
      <c r="V77" s="37"/>
      <c r="W77" s="37"/>
      <c r="X77" s="37"/>
      <c r="Y77" s="37"/>
      <c r="Z77" s="37"/>
      <c r="AA77" s="38"/>
      <c r="AB77" s="37"/>
      <c r="AC77" s="37"/>
      <c r="AD77" s="37"/>
      <c r="AE77" s="37"/>
      <c r="AF77" s="37"/>
      <c r="AG77" s="38"/>
      <c r="AH77" s="37"/>
      <c r="AI77" s="37"/>
      <c r="AJ77" s="37"/>
      <c r="AK77" s="37"/>
      <c r="AL77" s="37"/>
      <c r="AM77" s="38"/>
      <c r="AN77" s="37"/>
      <c r="AO77" s="37"/>
      <c r="AP77" s="37"/>
      <c r="AQ77" s="37"/>
      <c r="AR77" s="37"/>
      <c r="AS77" s="38"/>
      <c r="AT77" s="4"/>
      <c r="AU77" s="4"/>
      <c r="AV77" s="4"/>
      <c r="AW77" s="4"/>
      <c r="AX77" s="4"/>
      <c r="AY77" s="4"/>
      <c r="AZ77" s="4"/>
      <c r="BA77" s="4"/>
      <c r="BB77" s="12">
        <f t="shared" si="71"/>
        <v>0</v>
      </c>
      <c r="BC77" s="6">
        <v>0.38900000000000001</v>
      </c>
      <c r="BD77" s="8">
        <v>0.112</v>
      </c>
      <c r="BE77" s="9">
        <v>7.3999999999999996E-2</v>
      </c>
      <c r="BF77" s="6">
        <v>1.978</v>
      </c>
      <c r="BG77" s="9">
        <v>7.6999999999999999E-2</v>
      </c>
      <c r="BH77" s="9">
        <v>0.374</v>
      </c>
      <c r="BI77" s="166">
        <v>0.47799999999999998</v>
      </c>
      <c r="BJ77" s="4">
        <v>0</v>
      </c>
      <c r="BK77" s="12">
        <f t="shared" si="72"/>
        <v>3.4820000000000002</v>
      </c>
      <c r="BL77" s="237"/>
      <c r="BM77" s="237"/>
      <c r="BN77" s="237"/>
      <c r="BO77" s="237"/>
      <c r="BP77" s="237"/>
      <c r="BQ77" s="237"/>
      <c r="BR77" s="237"/>
      <c r="BS77" s="237"/>
      <c r="BT77" s="105"/>
      <c r="BU77" s="237"/>
      <c r="BV77" s="237"/>
      <c r="BW77" s="237"/>
      <c r="BX77" s="237"/>
      <c r="BY77" s="237"/>
      <c r="BZ77" s="237"/>
      <c r="CA77" s="237"/>
      <c r="CB77" s="237"/>
      <c r="CC77" s="242"/>
      <c r="CD77" s="237"/>
      <c r="CE77" s="237"/>
      <c r="CF77" s="237"/>
      <c r="CG77" s="237"/>
      <c r="CH77" s="237"/>
      <c r="CI77" s="237"/>
      <c r="CJ77" s="237"/>
      <c r="CK77" s="237"/>
      <c r="CL77" s="242"/>
      <c r="CM77" s="243"/>
      <c r="CN77" s="243"/>
      <c r="CO77" s="243"/>
      <c r="CP77" s="243"/>
      <c r="CQ77" s="243"/>
    </row>
    <row r="78" spans="1:95" s="96" customFormat="1" ht="15.4">
      <c r="A78" s="16"/>
      <c r="B78" s="97" t="s">
        <v>40</v>
      </c>
      <c r="C78" s="97"/>
      <c r="D78" s="97"/>
      <c r="E78" s="185"/>
      <c r="F78" s="185">
        <f>SUMIF(F70:F77, "=Yes", E70:E77)</f>
        <v>26.543003039390733</v>
      </c>
      <c r="G78" s="16"/>
      <c r="H78" s="16" t="s">
        <v>28</v>
      </c>
      <c r="I78" s="16">
        <v>3</v>
      </c>
      <c r="J78" s="63">
        <f t="shared" ref="J78:BB78" si="73">SUM(J70:J76)</f>
        <v>3.7</v>
      </c>
      <c r="K78" s="63">
        <f t="shared" si="73"/>
        <v>-1.5</v>
      </c>
      <c r="L78" s="63">
        <f t="shared" si="73"/>
        <v>-2.7181441446088472E-2</v>
      </c>
      <c r="M78" s="63">
        <f t="shared" si="73"/>
        <v>-0.77281855855391157</v>
      </c>
      <c r="N78" s="63">
        <f t="shared" si="73"/>
        <v>0.2</v>
      </c>
      <c r="O78" s="63">
        <f t="shared" si="73"/>
        <v>1.5999999999999988</v>
      </c>
      <c r="P78" s="63">
        <f t="shared" si="73"/>
        <v>0</v>
      </c>
      <c r="Q78" s="63">
        <f t="shared" si="73"/>
        <v>0</v>
      </c>
      <c r="R78" s="63">
        <f t="shared" si="73"/>
        <v>0</v>
      </c>
      <c r="S78" s="63">
        <f t="shared" si="73"/>
        <v>0</v>
      </c>
      <c r="T78" s="63">
        <f t="shared" si="73"/>
        <v>0</v>
      </c>
      <c r="U78" s="63">
        <f t="shared" si="73"/>
        <v>0</v>
      </c>
      <c r="V78" s="63">
        <f t="shared" si="73"/>
        <v>0</v>
      </c>
      <c r="W78" s="63">
        <f t="shared" si="73"/>
        <v>0</v>
      </c>
      <c r="X78" s="63">
        <f t="shared" si="73"/>
        <v>0</v>
      </c>
      <c r="Y78" s="63">
        <f t="shared" si="73"/>
        <v>0</v>
      </c>
      <c r="Z78" s="63">
        <f t="shared" si="73"/>
        <v>0</v>
      </c>
      <c r="AA78" s="63">
        <f t="shared" si="73"/>
        <v>0</v>
      </c>
      <c r="AB78" s="63">
        <f t="shared" si="73"/>
        <v>2</v>
      </c>
      <c r="AC78" s="63">
        <f t="shared" si="73"/>
        <v>5.7</v>
      </c>
      <c r="AD78" s="63">
        <f t="shared" si="73"/>
        <v>2.9305454500319145E-2</v>
      </c>
      <c r="AE78" s="63">
        <f t="shared" si="73"/>
        <v>2.6706945454996811</v>
      </c>
      <c r="AF78" s="63">
        <f t="shared" si="73"/>
        <v>0.2</v>
      </c>
      <c r="AG78" s="63">
        <f t="shared" si="73"/>
        <v>10.6</v>
      </c>
      <c r="AH78" s="63">
        <f t="shared" si="73"/>
        <v>-9.2734220710075296E-2</v>
      </c>
      <c r="AI78" s="63">
        <f t="shared" si="73"/>
        <v>-0.13844915835295871</v>
      </c>
      <c r="AJ78" s="63">
        <f t="shared" si="73"/>
        <v>-2.8331322062504664E-2</v>
      </c>
      <c r="AK78" s="63">
        <f t="shared" si="73"/>
        <v>-4.8489138793418873E-2</v>
      </c>
      <c r="AL78" s="63">
        <f t="shared" si="73"/>
        <v>-3.2098659235428484E-2</v>
      </c>
      <c r="AM78" s="63">
        <f t="shared" si="73"/>
        <v>-0.34010249915438601</v>
      </c>
      <c r="AN78" s="63">
        <f t="shared" si="73"/>
        <v>-1.6042037327908147</v>
      </c>
      <c r="AO78" s="63">
        <f t="shared" si="73"/>
        <v>-2.769947351313248</v>
      </c>
      <c r="AP78" s="63">
        <f t="shared" si="73"/>
        <v>-0.45172437945279603</v>
      </c>
      <c r="AQ78" s="63">
        <f t="shared" si="73"/>
        <v>-1.6152378477125136</v>
      </c>
      <c r="AR78" s="63">
        <f t="shared" si="73"/>
        <v>-0.52712313779955211</v>
      </c>
      <c r="AS78" s="63">
        <f t="shared" si="73"/>
        <v>-6.9682364490689244</v>
      </c>
      <c r="AT78" s="63">
        <f t="shared" si="73"/>
        <v>-8.5999999999999993E-2</v>
      </c>
      <c r="AU78" s="63">
        <f t="shared" si="73"/>
        <v>-0.13</v>
      </c>
      <c r="AV78" s="63">
        <f t="shared" si="73"/>
        <v>-0.45200000000000001</v>
      </c>
      <c r="AW78" s="63">
        <f t="shared" si="73"/>
        <v>-1.3129999999999999</v>
      </c>
      <c r="AX78" s="63">
        <f t="shared" si="73"/>
        <v>0</v>
      </c>
      <c r="AY78" s="63">
        <f t="shared" si="73"/>
        <v>0.60699999999999998</v>
      </c>
      <c r="AZ78" s="63">
        <f t="shared" si="73"/>
        <v>3.173</v>
      </c>
      <c r="BA78" s="63">
        <f t="shared" si="73"/>
        <v>-0.24199999999999999</v>
      </c>
      <c r="BB78" s="63">
        <f t="shared" si="73"/>
        <v>1.5569999999999999</v>
      </c>
      <c r="BC78" s="63">
        <f t="shared" ref="BC78:BK78" si="74">SUM(BC70:BC77)</f>
        <v>0.38900000000000001</v>
      </c>
      <c r="BD78" s="63">
        <f t="shared" si="74"/>
        <v>0.112</v>
      </c>
      <c r="BE78" s="63">
        <f t="shared" si="74"/>
        <v>7.3999999999999996E-2</v>
      </c>
      <c r="BF78" s="63">
        <f t="shared" si="74"/>
        <v>1.978</v>
      </c>
      <c r="BG78" s="63">
        <f t="shared" si="74"/>
        <v>7.6999999999999999E-2</v>
      </c>
      <c r="BH78" s="63">
        <f t="shared" si="74"/>
        <v>0.374</v>
      </c>
      <c r="BI78" s="63">
        <f t="shared" si="74"/>
        <v>0.47799999999999998</v>
      </c>
      <c r="BJ78" s="63">
        <f t="shared" si="74"/>
        <v>0</v>
      </c>
      <c r="BK78" s="63">
        <f t="shared" si="74"/>
        <v>3.4820000000000002</v>
      </c>
      <c r="BL78" s="237"/>
      <c r="BM78" s="237"/>
      <c r="BN78" s="237"/>
      <c r="BO78" s="237"/>
      <c r="BP78" s="237"/>
      <c r="BQ78" s="237"/>
      <c r="BR78" s="237"/>
      <c r="BS78" s="237"/>
      <c r="BT78" s="105"/>
      <c r="BU78" s="237"/>
      <c r="BV78" s="237"/>
      <c r="BW78" s="237"/>
      <c r="BX78" s="237"/>
      <c r="BY78" s="237"/>
      <c r="BZ78" s="237"/>
      <c r="CA78" s="237"/>
      <c r="CB78" s="237"/>
      <c r="CC78" s="242"/>
      <c r="CD78" s="237"/>
      <c r="CE78" s="237"/>
      <c r="CF78" s="237"/>
      <c r="CG78" s="237"/>
      <c r="CH78" s="237"/>
      <c r="CI78" s="237"/>
      <c r="CJ78" s="237"/>
      <c r="CK78" s="237"/>
      <c r="CL78" s="242"/>
      <c r="CM78" s="243"/>
      <c r="CN78" s="243"/>
      <c r="CO78" s="243"/>
      <c r="CP78" s="243"/>
      <c r="CQ78" s="243"/>
    </row>
    <row r="79" spans="1:95" s="96" customFormat="1" ht="15.4">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s="243"/>
      <c r="CN79" s="243"/>
      <c r="CO79" s="243"/>
      <c r="CP79" s="243"/>
      <c r="CQ79" s="243"/>
    </row>
    <row r="80" spans="1:95">
      <c r="A80" s="205"/>
      <c r="B80" s="209" t="s">
        <v>553</v>
      </c>
      <c r="C80" s="276" t="s">
        <v>208</v>
      </c>
      <c r="D80" s="209"/>
      <c r="E80" s="205"/>
      <c r="F80" s="275">
        <f>SUMIF(J68:CL68, "&lt;&gt;Total", J80:CL80)</f>
        <v>26.54300303939074</v>
      </c>
      <c r="G80" s="205"/>
      <c r="H80" s="205"/>
      <c r="I80" s="205"/>
      <c r="J80" s="206">
        <f t="shared" ref="J80:AO80" si="75">IF(J$1&lt;"2020-21",SUMIF($F$70:$F$77,"=Yes",J$70:J$77),(SUMIF($F$70:$F$77,"=No",J$70:J$77)*(-1)))</f>
        <v>5.7634383663046762</v>
      </c>
      <c r="K80" s="206">
        <f t="shared" si="75"/>
        <v>1.8732432182376062</v>
      </c>
      <c r="L80" s="206">
        <f t="shared" si="75"/>
        <v>2.4436471507639987E-2</v>
      </c>
      <c r="M80" s="206">
        <f t="shared" si="75"/>
        <v>0.6947739958579604</v>
      </c>
      <c r="N80" s="206">
        <f t="shared" si="75"/>
        <v>0.32321348663723753</v>
      </c>
      <c r="O80" s="206">
        <f t="shared" si="75"/>
        <v>8.6791055385451195</v>
      </c>
      <c r="P80" s="206">
        <f t="shared" si="75"/>
        <v>0</v>
      </c>
      <c r="Q80" s="206">
        <f t="shared" si="75"/>
        <v>0</v>
      </c>
      <c r="R80" s="206">
        <f t="shared" si="75"/>
        <v>0</v>
      </c>
      <c r="S80" s="206">
        <f t="shared" si="75"/>
        <v>0</v>
      </c>
      <c r="T80" s="206">
        <f t="shared" si="75"/>
        <v>0</v>
      </c>
      <c r="U80" s="206">
        <f t="shared" si="75"/>
        <v>0</v>
      </c>
      <c r="V80" s="206">
        <f t="shared" si="75"/>
        <v>0</v>
      </c>
      <c r="W80" s="206">
        <f t="shared" si="75"/>
        <v>0</v>
      </c>
      <c r="X80" s="206">
        <f t="shared" si="75"/>
        <v>0</v>
      </c>
      <c r="Y80" s="206">
        <f t="shared" si="75"/>
        <v>0</v>
      </c>
      <c r="Z80" s="206">
        <f t="shared" si="75"/>
        <v>0</v>
      </c>
      <c r="AA80" s="206">
        <f t="shared" si="75"/>
        <v>0</v>
      </c>
      <c r="AB80" s="206">
        <f t="shared" si="75"/>
        <v>2</v>
      </c>
      <c r="AC80" s="206">
        <f t="shared" si="75"/>
        <v>5.7</v>
      </c>
      <c r="AD80" s="206">
        <f t="shared" si="75"/>
        <v>2.9305454500319145E-2</v>
      </c>
      <c r="AE80" s="206">
        <f t="shared" si="75"/>
        <v>2.6706945454996811</v>
      </c>
      <c r="AF80" s="206">
        <f t="shared" si="75"/>
        <v>0.2</v>
      </c>
      <c r="AG80" s="206">
        <f t="shared" si="75"/>
        <v>10.6</v>
      </c>
      <c r="AH80" s="206">
        <f t="shared" si="75"/>
        <v>-9.2734220710075296E-2</v>
      </c>
      <c r="AI80" s="206">
        <f t="shared" si="75"/>
        <v>-0.13844915835295871</v>
      </c>
      <c r="AJ80" s="206">
        <f t="shared" si="75"/>
        <v>-2.8331322062504664E-2</v>
      </c>
      <c r="AK80" s="206">
        <f t="shared" si="75"/>
        <v>-4.8489138793418873E-2</v>
      </c>
      <c r="AL80" s="206">
        <f t="shared" si="75"/>
        <v>-3.2098659235428484E-2</v>
      </c>
      <c r="AM80" s="206">
        <f t="shared" si="75"/>
        <v>-0.34010249915438601</v>
      </c>
      <c r="AN80" s="206">
        <f t="shared" si="75"/>
        <v>0</v>
      </c>
      <c r="AO80" s="206">
        <f t="shared" si="75"/>
        <v>0</v>
      </c>
      <c r="AP80" s="206">
        <f t="shared" ref="AP80:BU80" si="76">IF(AP$1&lt;"2020-21",SUMIF($F$70:$F$77,"=Yes",AP$70:AP$77),(SUMIF($F$70:$F$77,"=No",AP$70:AP$77)*(-1)))</f>
        <v>0</v>
      </c>
      <c r="AQ80" s="206">
        <f t="shared" si="76"/>
        <v>0</v>
      </c>
      <c r="AR80" s="206">
        <f t="shared" si="76"/>
        <v>0</v>
      </c>
      <c r="AS80" s="206">
        <f t="shared" si="76"/>
        <v>0</v>
      </c>
      <c r="AT80" s="206">
        <f t="shared" si="76"/>
        <v>0</v>
      </c>
      <c r="AU80" s="206">
        <f t="shared" si="76"/>
        <v>0</v>
      </c>
      <c r="AV80" s="206">
        <f t="shared" si="76"/>
        <v>0</v>
      </c>
      <c r="AW80" s="206">
        <f t="shared" si="76"/>
        <v>0</v>
      </c>
      <c r="AX80" s="206">
        <f t="shared" si="76"/>
        <v>0</v>
      </c>
      <c r="AY80" s="206">
        <f t="shared" si="76"/>
        <v>0.61099999999999999</v>
      </c>
      <c r="AZ80" s="206">
        <f t="shared" si="76"/>
        <v>3.5110000000000001</v>
      </c>
      <c r="BA80" s="206">
        <f t="shared" si="76"/>
        <v>0</v>
      </c>
      <c r="BB80" s="206">
        <f t="shared" si="76"/>
        <v>4.1219999999999999</v>
      </c>
      <c r="BC80" s="206">
        <f t="shared" si="76"/>
        <v>0.38900000000000001</v>
      </c>
      <c r="BD80" s="206">
        <f t="shared" si="76"/>
        <v>0.112</v>
      </c>
      <c r="BE80" s="206">
        <f t="shared" si="76"/>
        <v>7.3999999999999996E-2</v>
      </c>
      <c r="BF80" s="206">
        <f t="shared" si="76"/>
        <v>1.978</v>
      </c>
      <c r="BG80" s="206">
        <f t="shared" si="76"/>
        <v>7.6999999999999999E-2</v>
      </c>
      <c r="BH80" s="206">
        <f t="shared" si="76"/>
        <v>0.374</v>
      </c>
      <c r="BI80" s="206">
        <f t="shared" si="76"/>
        <v>0.47799999999999998</v>
      </c>
      <c r="BJ80" s="206">
        <f t="shared" si="76"/>
        <v>0</v>
      </c>
      <c r="BK80" s="206">
        <f t="shared" si="76"/>
        <v>3.4820000000000002</v>
      </c>
      <c r="BL80" s="206">
        <f t="shared" si="76"/>
        <v>0</v>
      </c>
      <c r="BM80" s="206">
        <f t="shared" si="76"/>
        <v>0</v>
      </c>
      <c r="BN80" s="206">
        <f t="shared" si="76"/>
        <v>0</v>
      </c>
      <c r="BO80" s="206">
        <f t="shared" si="76"/>
        <v>0</v>
      </c>
      <c r="BP80" s="206">
        <f t="shared" si="76"/>
        <v>0</v>
      </c>
      <c r="BQ80" s="206">
        <f t="shared" si="76"/>
        <v>0</v>
      </c>
      <c r="BR80" s="206">
        <f t="shared" si="76"/>
        <v>0</v>
      </c>
      <c r="BS80" s="206">
        <f t="shared" si="76"/>
        <v>0</v>
      </c>
      <c r="BT80" s="206">
        <f t="shared" si="76"/>
        <v>0</v>
      </c>
      <c r="BU80" s="206">
        <f t="shared" si="76"/>
        <v>0</v>
      </c>
      <c r="BV80" s="206">
        <f t="shared" ref="BV80:CL80" si="77">IF(BV$1&lt;"2020-21",SUMIF($F$70:$F$77,"=Yes",BV$70:BV$77),(SUMIF($F$70:$F$77,"=No",BV$70:BV$77)*(-1)))</f>
        <v>0</v>
      </c>
      <c r="BW80" s="206">
        <f t="shared" si="77"/>
        <v>0</v>
      </c>
      <c r="BX80" s="206">
        <f t="shared" si="77"/>
        <v>0</v>
      </c>
      <c r="BY80" s="206">
        <f t="shared" si="77"/>
        <v>0</v>
      </c>
      <c r="BZ80" s="206">
        <f t="shared" si="77"/>
        <v>0</v>
      </c>
      <c r="CA80" s="206">
        <f t="shared" si="77"/>
        <v>0</v>
      </c>
      <c r="CB80" s="206">
        <f t="shared" si="77"/>
        <v>0</v>
      </c>
      <c r="CC80" s="206">
        <f t="shared" si="77"/>
        <v>0</v>
      </c>
      <c r="CD80" s="206">
        <f t="shared" si="77"/>
        <v>0</v>
      </c>
      <c r="CE80" s="206">
        <f t="shared" si="77"/>
        <v>0</v>
      </c>
      <c r="CF80" s="206">
        <f t="shared" si="77"/>
        <v>0</v>
      </c>
      <c r="CG80" s="206">
        <f t="shared" si="77"/>
        <v>0</v>
      </c>
      <c r="CH80" s="206">
        <f t="shared" si="77"/>
        <v>0</v>
      </c>
      <c r="CI80" s="206">
        <f t="shared" si="77"/>
        <v>0</v>
      </c>
      <c r="CJ80" s="206">
        <f t="shared" si="77"/>
        <v>0</v>
      </c>
      <c r="CK80" s="206">
        <f t="shared" si="77"/>
        <v>0</v>
      </c>
      <c r="CL80" s="206">
        <f t="shared" si="77"/>
        <v>0</v>
      </c>
    </row>
    <row r="82" spans="1:95" ht="15.4">
      <c r="A82" s="33" t="s">
        <v>73</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243"/>
      <c r="CN82" s="243"/>
      <c r="CO82" s="243"/>
      <c r="CP82" s="243"/>
      <c r="CQ82" s="243"/>
    </row>
    <row r="83" spans="1:95" ht="16.5" customHeight="1">
      <c r="A83" s="23"/>
      <c r="B83" s="23"/>
      <c r="C83" s="23"/>
      <c r="D83" s="23"/>
      <c r="E83" s="188"/>
      <c r="F83" s="188"/>
      <c r="G83" s="188"/>
      <c r="H83" s="23"/>
      <c r="I83" s="23"/>
      <c r="J83" s="312" t="s">
        <v>1</v>
      </c>
      <c r="K83" s="312"/>
      <c r="L83" s="312"/>
      <c r="M83" s="312"/>
      <c r="N83" s="312"/>
      <c r="O83" s="312"/>
      <c r="P83" s="313" t="s">
        <v>2</v>
      </c>
      <c r="Q83" s="305"/>
      <c r="R83" s="305"/>
      <c r="S83" s="305"/>
      <c r="T83" s="305"/>
      <c r="U83" s="305"/>
      <c r="V83" s="305" t="s">
        <v>3</v>
      </c>
      <c r="W83" s="305"/>
      <c r="X83" s="305"/>
      <c r="Y83" s="305"/>
      <c r="Z83" s="305"/>
      <c r="AA83" s="305"/>
      <c r="AB83" s="305" t="s">
        <v>4</v>
      </c>
      <c r="AC83" s="305"/>
      <c r="AD83" s="305"/>
      <c r="AE83" s="305"/>
      <c r="AF83" s="305"/>
      <c r="AG83" s="305"/>
      <c r="AH83" s="305" t="s">
        <v>5</v>
      </c>
      <c r="AI83" s="305"/>
      <c r="AJ83" s="305"/>
      <c r="AK83" s="305"/>
      <c r="AL83" s="305"/>
      <c r="AM83" s="305"/>
      <c r="AN83" s="305" t="s">
        <v>6</v>
      </c>
      <c r="AO83" s="305"/>
      <c r="AP83" s="305"/>
      <c r="AQ83" s="305"/>
      <c r="AR83" s="305"/>
      <c r="AS83" s="305"/>
      <c r="AT83" s="309" t="s">
        <v>7</v>
      </c>
      <c r="AU83" s="310"/>
      <c r="AV83" s="310"/>
      <c r="AW83" s="310"/>
      <c r="AX83" s="310"/>
      <c r="AY83" s="310"/>
      <c r="AZ83" s="310"/>
      <c r="BA83" s="310"/>
      <c r="BB83" s="311"/>
      <c r="BC83" s="309" t="s">
        <v>8</v>
      </c>
      <c r="BD83" s="310"/>
      <c r="BE83" s="310"/>
      <c r="BF83" s="310"/>
      <c r="BG83" s="310"/>
      <c r="BH83" s="310"/>
      <c r="BI83" s="310"/>
      <c r="BJ83" s="310"/>
      <c r="BK83" s="311"/>
      <c r="BL83" s="309" t="s">
        <v>9</v>
      </c>
      <c r="BM83" s="310"/>
      <c r="BN83" s="310"/>
      <c r="BO83" s="310"/>
      <c r="BP83" s="310"/>
      <c r="BQ83" s="310"/>
      <c r="BR83" s="310"/>
      <c r="BS83" s="310"/>
      <c r="BT83" s="311"/>
      <c r="BU83" s="309" t="s">
        <v>10</v>
      </c>
      <c r="BV83" s="310"/>
      <c r="BW83" s="310"/>
      <c r="BX83" s="310"/>
      <c r="BY83" s="310"/>
      <c r="BZ83" s="310"/>
      <c r="CA83" s="310"/>
      <c r="CB83" s="310"/>
      <c r="CC83" s="311"/>
      <c r="CD83" s="309" t="s">
        <v>581</v>
      </c>
      <c r="CE83" s="310"/>
      <c r="CF83" s="310"/>
      <c r="CG83" s="310"/>
      <c r="CH83" s="310"/>
      <c r="CI83" s="310"/>
      <c r="CJ83" s="310"/>
      <c r="CK83" s="310"/>
      <c r="CL83" s="311"/>
      <c r="CM83" s="243"/>
      <c r="CN83" s="243"/>
      <c r="CO83" s="243"/>
      <c r="CP83" s="243"/>
      <c r="CQ83" s="243"/>
    </row>
    <row r="84" spans="1:95" ht="27" customHeight="1">
      <c r="A84" s="23"/>
      <c r="B84" s="23"/>
      <c r="C84" s="23"/>
      <c r="D84" s="23"/>
      <c r="E84" s="188"/>
      <c r="F84" s="188"/>
      <c r="G84" s="188"/>
      <c r="H84" s="23"/>
      <c r="I84" s="23"/>
      <c r="J84" s="252"/>
      <c r="K84" s="253"/>
      <c r="L84" s="253"/>
      <c r="M84" s="253"/>
      <c r="N84" s="253"/>
      <c r="O84" s="254"/>
      <c r="P84" s="25"/>
      <c r="Q84" s="25"/>
      <c r="R84" s="25"/>
      <c r="S84" s="25"/>
      <c r="T84" s="25"/>
      <c r="U84" s="25"/>
      <c r="V84" s="25"/>
      <c r="W84" s="25"/>
      <c r="X84" s="25"/>
      <c r="Y84" s="25"/>
      <c r="Z84" s="25"/>
      <c r="AA84" s="251"/>
      <c r="AB84" s="25"/>
      <c r="AC84" s="25"/>
      <c r="AD84" s="25"/>
      <c r="AE84" s="25"/>
      <c r="AF84" s="25"/>
      <c r="AG84" s="251"/>
      <c r="AH84" s="25"/>
      <c r="AI84" s="25"/>
      <c r="AJ84" s="25"/>
      <c r="AK84" s="25"/>
      <c r="AL84" s="25"/>
      <c r="AM84" s="251"/>
      <c r="AN84" s="25"/>
      <c r="AO84" s="25"/>
      <c r="AP84" s="25"/>
      <c r="AQ84" s="25"/>
      <c r="AR84" s="25"/>
      <c r="AS84" s="25"/>
      <c r="AT84" s="305" t="s">
        <v>179</v>
      </c>
      <c r="AU84" s="305"/>
      <c r="AV84" s="305"/>
      <c r="AW84" s="305" t="s">
        <v>180</v>
      </c>
      <c r="AX84" s="305"/>
      <c r="AY84" s="305" t="s">
        <v>181</v>
      </c>
      <c r="AZ84" s="305"/>
      <c r="BA84" s="305"/>
      <c r="BB84" s="249" t="s">
        <v>13</v>
      </c>
      <c r="BC84" s="305" t="s">
        <v>179</v>
      </c>
      <c r="BD84" s="305"/>
      <c r="BE84" s="305"/>
      <c r="BF84" s="305" t="s">
        <v>180</v>
      </c>
      <c r="BG84" s="305"/>
      <c r="BH84" s="305" t="s">
        <v>181</v>
      </c>
      <c r="BI84" s="305"/>
      <c r="BJ84" s="305"/>
      <c r="BK84" s="249" t="s">
        <v>13</v>
      </c>
      <c r="BL84" s="305" t="s">
        <v>179</v>
      </c>
      <c r="BM84" s="305"/>
      <c r="BN84" s="305"/>
      <c r="BO84" s="305" t="s">
        <v>180</v>
      </c>
      <c r="BP84" s="305"/>
      <c r="BQ84" s="305" t="s">
        <v>181</v>
      </c>
      <c r="BR84" s="305"/>
      <c r="BS84" s="305"/>
      <c r="BT84" s="249" t="s">
        <v>13</v>
      </c>
      <c r="BU84" s="305" t="s">
        <v>179</v>
      </c>
      <c r="BV84" s="305"/>
      <c r="BW84" s="305"/>
      <c r="BX84" s="305" t="s">
        <v>180</v>
      </c>
      <c r="BY84" s="305"/>
      <c r="BZ84" s="305" t="s">
        <v>181</v>
      </c>
      <c r="CA84" s="305"/>
      <c r="CB84" s="305"/>
      <c r="CC84" s="249" t="s">
        <v>13</v>
      </c>
      <c r="CD84" s="305" t="s">
        <v>179</v>
      </c>
      <c r="CE84" s="305"/>
      <c r="CF84" s="305"/>
      <c r="CG84" s="305" t="s">
        <v>180</v>
      </c>
      <c r="CH84" s="305"/>
      <c r="CI84" s="305" t="s">
        <v>181</v>
      </c>
      <c r="CJ84" s="305"/>
      <c r="CK84" s="305"/>
      <c r="CL84" s="288" t="s">
        <v>13</v>
      </c>
      <c r="CM84" s="243"/>
      <c r="CN84" s="243"/>
      <c r="CO84" s="243"/>
      <c r="CP84" s="243"/>
      <c r="CQ84" s="243"/>
    </row>
    <row r="85" spans="1:95" ht="51.75" customHeight="1">
      <c r="A85" s="24" t="s">
        <v>14</v>
      </c>
      <c r="B85" s="79" t="s">
        <v>182</v>
      </c>
      <c r="C85" s="179" t="s">
        <v>547</v>
      </c>
      <c r="D85" s="179" t="s">
        <v>548</v>
      </c>
      <c r="E85" s="176" t="s">
        <v>241</v>
      </c>
      <c r="F85" s="191" t="s">
        <v>258</v>
      </c>
      <c r="G85" s="191"/>
      <c r="H85" s="15" t="s">
        <v>16</v>
      </c>
      <c r="I85" s="15" t="s">
        <v>17</v>
      </c>
      <c r="J85" s="249" t="s">
        <v>183</v>
      </c>
      <c r="K85" s="249" t="s">
        <v>184</v>
      </c>
      <c r="L85" s="249" t="s">
        <v>185</v>
      </c>
      <c r="M85" s="249" t="s">
        <v>186</v>
      </c>
      <c r="N85" s="249" t="s">
        <v>187</v>
      </c>
      <c r="O85" s="249" t="s">
        <v>13</v>
      </c>
      <c r="P85" s="249" t="s">
        <v>183</v>
      </c>
      <c r="Q85" s="249" t="s">
        <v>184</v>
      </c>
      <c r="R85" s="249" t="s">
        <v>185</v>
      </c>
      <c r="S85" s="249" t="s">
        <v>186</v>
      </c>
      <c r="T85" s="249" t="s">
        <v>187</v>
      </c>
      <c r="U85" s="249" t="s">
        <v>13</v>
      </c>
      <c r="V85" s="249" t="s">
        <v>183</v>
      </c>
      <c r="W85" s="249" t="s">
        <v>184</v>
      </c>
      <c r="X85" s="249" t="s">
        <v>185</v>
      </c>
      <c r="Y85" s="249" t="s">
        <v>186</v>
      </c>
      <c r="Z85" s="249" t="s">
        <v>187</v>
      </c>
      <c r="AA85" s="249" t="s">
        <v>13</v>
      </c>
      <c r="AB85" s="249" t="s">
        <v>183</v>
      </c>
      <c r="AC85" s="249" t="s">
        <v>184</v>
      </c>
      <c r="AD85" s="249" t="s">
        <v>185</v>
      </c>
      <c r="AE85" s="249" t="s">
        <v>186</v>
      </c>
      <c r="AF85" s="249" t="s">
        <v>187</v>
      </c>
      <c r="AG85" s="249" t="s">
        <v>13</v>
      </c>
      <c r="AH85" s="249" t="s">
        <v>183</v>
      </c>
      <c r="AI85" s="249" t="s">
        <v>184</v>
      </c>
      <c r="AJ85" s="249" t="s">
        <v>185</v>
      </c>
      <c r="AK85" s="249" t="s">
        <v>186</v>
      </c>
      <c r="AL85" s="249" t="s">
        <v>187</v>
      </c>
      <c r="AM85" s="249" t="s">
        <v>13</v>
      </c>
      <c r="AN85" s="249" t="s">
        <v>183</v>
      </c>
      <c r="AO85" s="249" t="s">
        <v>184</v>
      </c>
      <c r="AP85" s="249" t="s">
        <v>185</v>
      </c>
      <c r="AQ85" s="249" t="s">
        <v>186</v>
      </c>
      <c r="AR85" s="249" t="s">
        <v>187</v>
      </c>
      <c r="AS85" s="248" t="s">
        <v>13</v>
      </c>
      <c r="AT85" s="249" t="s">
        <v>188</v>
      </c>
      <c r="AU85" s="249" t="s">
        <v>189</v>
      </c>
      <c r="AV85" s="249" t="s">
        <v>190</v>
      </c>
      <c r="AW85" s="249" t="s">
        <v>191</v>
      </c>
      <c r="AX85" s="249" t="s">
        <v>192</v>
      </c>
      <c r="AY85" s="249" t="s">
        <v>185</v>
      </c>
      <c r="AZ85" s="249" t="s">
        <v>186</v>
      </c>
      <c r="BA85" s="249" t="s">
        <v>187</v>
      </c>
      <c r="BB85" s="249" t="s">
        <v>13</v>
      </c>
      <c r="BC85" s="249" t="s">
        <v>188</v>
      </c>
      <c r="BD85" s="249" t="s">
        <v>189</v>
      </c>
      <c r="BE85" s="249" t="s">
        <v>190</v>
      </c>
      <c r="BF85" s="249" t="s">
        <v>191</v>
      </c>
      <c r="BG85" s="249" t="s">
        <v>192</v>
      </c>
      <c r="BH85" s="249" t="s">
        <v>185</v>
      </c>
      <c r="BI85" s="249" t="s">
        <v>186</v>
      </c>
      <c r="BJ85" s="249" t="s">
        <v>187</v>
      </c>
      <c r="BK85" s="249" t="s">
        <v>13</v>
      </c>
      <c r="BL85" s="249" t="s">
        <v>188</v>
      </c>
      <c r="BM85" s="249" t="s">
        <v>189</v>
      </c>
      <c r="BN85" s="249" t="s">
        <v>190</v>
      </c>
      <c r="BO85" s="249" t="s">
        <v>191</v>
      </c>
      <c r="BP85" s="249" t="s">
        <v>192</v>
      </c>
      <c r="BQ85" s="249" t="s">
        <v>185</v>
      </c>
      <c r="BR85" s="249" t="s">
        <v>186</v>
      </c>
      <c r="BS85" s="249" t="s">
        <v>187</v>
      </c>
      <c r="BT85" s="249" t="s">
        <v>13</v>
      </c>
      <c r="BU85" s="249" t="s">
        <v>188</v>
      </c>
      <c r="BV85" s="249" t="s">
        <v>189</v>
      </c>
      <c r="BW85" s="249" t="s">
        <v>190</v>
      </c>
      <c r="BX85" s="249" t="s">
        <v>191</v>
      </c>
      <c r="BY85" s="249" t="s">
        <v>192</v>
      </c>
      <c r="BZ85" s="249" t="s">
        <v>185</v>
      </c>
      <c r="CA85" s="249" t="s">
        <v>186</v>
      </c>
      <c r="CB85" s="249" t="s">
        <v>187</v>
      </c>
      <c r="CC85" s="249" t="s">
        <v>13</v>
      </c>
      <c r="CD85" s="288" t="s">
        <v>188</v>
      </c>
      <c r="CE85" s="288" t="s">
        <v>189</v>
      </c>
      <c r="CF85" s="288" t="s">
        <v>190</v>
      </c>
      <c r="CG85" s="288" t="s">
        <v>191</v>
      </c>
      <c r="CH85" s="288" t="s">
        <v>192</v>
      </c>
      <c r="CI85" s="288" t="s">
        <v>185</v>
      </c>
      <c r="CJ85" s="288" t="s">
        <v>186</v>
      </c>
      <c r="CK85" s="288" t="s">
        <v>187</v>
      </c>
      <c r="CL85" s="288" t="s">
        <v>13</v>
      </c>
      <c r="CM85" s="243"/>
      <c r="CN85" s="243"/>
      <c r="CO85" s="243"/>
      <c r="CP85" s="243"/>
      <c r="CQ85" s="243"/>
    </row>
    <row r="86" spans="1:95" s="96" customFormat="1" ht="15.4">
      <c r="A86" s="82" t="s">
        <v>25</v>
      </c>
      <c r="B86" s="83" t="s">
        <v>26</v>
      </c>
      <c r="C86" s="180"/>
      <c r="D86" s="180"/>
      <c r="E86" s="53"/>
      <c r="F86" s="53"/>
      <c r="G86" s="53"/>
      <c r="H86" s="53"/>
      <c r="I86" s="53"/>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243"/>
      <c r="CN86" s="243"/>
      <c r="CO86" s="243"/>
      <c r="CP86" s="243"/>
      <c r="CQ86" s="243"/>
    </row>
    <row r="87" spans="1:95" s="96" customFormat="1" ht="15.4">
      <c r="A87" s="16" t="s">
        <v>195</v>
      </c>
      <c r="B87" s="4" t="s">
        <v>61</v>
      </c>
      <c r="C87" s="4" t="s">
        <v>305</v>
      </c>
      <c r="D87" s="4" t="s">
        <v>278</v>
      </c>
      <c r="E87" s="185">
        <f>O87+U87+AA87+AG87+AM87+AS87+BB87+BK87+BT87+CC87+CL87</f>
        <v>3.4820000000000002</v>
      </c>
      <c r="F87" s="259" t="s">
        <v>259</v>
      </c>
      <c r="G87" s="232" t="s">
        <v>533</v>
      </c>
      <c r="H87" s="16" t="s">
        <v>28</v>
      </c>
      <c r="I87" s="16">
        <v>3</v>
      </c>
      <c r="J87" s="43"/>
      <c r="K87" s="43"/>
      <c r="L87" s="43"/>
      <c r="M87" s="43"/>
      <c r="N87" s="43"/>
      <c r="O87" s="42"/>
      <c r="P87" s="43"/>
      <c r="Q87" s="43"/>
      <c r="R87" s="43"/>
      <c r="S87" s="43"/>
      <c r="T87" s="43"/>
      <c r="U87" s="42"/>
      <c r="V87" s="43"/>
      <c r="W87" s="43"/>
      <c r="X87" s="43"/>
      <c r="Y87" s="43"/>
      <c r="Z87" s="43"/>
      <c r="AA87" s="42"/>
      <c r="AB87" s="43"/>
      <c r="AC87" s="43"/>
      <c r="AD87" s="43"/>
      <c r="AE87" s="43"/>
      <c r="AF87" s="43"/>
      <c r="AG87" s="42"/>
      <c r="AH87" s="43"/>
      <c r="AI87" s="43"/>
      <c r="AJ87" s="43"/>
      <c r="AK87" s="43"/>
      <c r="AL87" s="43"/>
      <c r="AM87" s="42"/>
      <c r="AN87" s="80"/>
      <c r="AO87" s="80"/>
      <c r="AP87" s="80"/>
      <c r="AQ87" s="80"/>
      <c r="AR87" s="80"/>
      <c r="AS87" s="42"/>
      <c r="AT87" s="80"/>
      <c r="AU87" s="80"/>
      <c r="AV87" s="80"/>
      <c r="AW87" s="80"/>
      <c r="AX87" s="80"/>
      <c r="AY87" s="80"/>
      <c r="AZ87" s="80"/>
      <c r="BA87" s="80"/>
      <c r="BB87" s="42"/>
      <c r="BC87" s="84">
        <v>0.38900000000000001</v>
      </c>
      <c r="BD87" s="84">
        <v>0.112</v>
      </c>
      <c r="BE87" s="84">
        <v>7.3999999999999996E-2</v>
      </c>
      <c r="BF87" s="84">
        <v>1.978</v>
      </c>
      <c r="BG87" s="84">
        <v>7.6999999999999999E-2</v>
      </c>
      <c r="BH87" s="84">
        <v>0.374</v>
      </c>
      <c r="BI87" s="84">
        <v>0.47799999999999998</v>
      </c>
      <c r="BJ87" s="84">
        <v>0</v>
      </c>
      <c r="BK87" s="38">
        <f>SUM(BC87:BI87)</f>
        <v>3.4820000000000002</v>
      </c>
      <c r="BL87" s="76"/>
      <c r="BM87" s="76"/>
      <c r="BN87" s="76"/>
      <c r="BO87" s="76"/>
      <c r="BP87" s="76"/>
      <c r="BQ87" s="76"/>
      <c r="BR87" s="76"/>
      <c r="BS87" s="76"/>
      <c r="BT87" s="12">
        <f>SUM(BL87:BR87)</f>
        <v>0</v>
      </c>
      <c r="BU87" s="76"/>
      <c r="BV87" s="76"/>
      <c r="BW87" s="76"/>
      <c r="BX87" s="76"/>
      <c r="BY87" s="76"/>
      <c r="BZ87" s="76"/>
      <c r="CA87" s="76"/>
      <c r="CB87" s="76"/>
      <c r="CC87" s="36">
        <f>SUM(BU87:CA87)</f>
        <v>0</v>
      </c>
      <c r="CD87" s="76"/>
      <c r="CE87" s="76"/>
      <c r="CF87" s="76"/>
      <c r="CG87" s="76"/>
      <c r="CH87" s="76"/>
      <c r="CI87" s="76"/>
      <c r="CJ87" s="76"/>
      <c r="CK87" s="76"/>
      <c r="CL87" s="36">
        <f>SUM(CD87:CJ87)</f>
        <v>0</v>
      </c>
      <c r="CM87" s="243"/>
      <c r="CN87" s="243"/>
      <c r="CO87" s="243"/>
      <c r="CP87" s="243"/>
      <c r="CQ87" s="243"/>
    </row>
    <row r="88" spans="1:95" s="96" customFormat="1" ht="15.4">
      <c r="A88" s="16"/>
      <c r="B88" s="97" t="s">
        <v>40</v>
      </c>
      <c r="C88" s="97"/>
      <c r="D88" s="97"/>
      <c r="E88" s="97"/>
      <c r="F88" s="185">
        <f>SUMIF(F87, "=Yes", E87)</f>
        <v>3.4820000000000002</v>
      </c>
      <c r="G88" s="16"/>
      <c r="H88" s="16" t="s">
        <v>28</v>
      </c>
      <c r="I88" s="16">
        <v>3</v>
      </c>
      <c r="J88" s="41"/>
      <c r="K88" s="41"/>
      <c r="L88" s="41"/>
      <c r="M88" s="41"/>
      <c r="N88" s="41"/>
      <c r="O88" s="42"/>
      <c r="P88" s="41"/>
      <c r="Q88" s="41"/>
      <c r="R88" s="41"/>
      <c r="S88" s="41"/>
      <c r="T88" s="41"/>
      <c r="U88" s="42"/>
      <c r="V88" s="41"/>
      <c r="W88" s="41"/>
      <c r="X88" s="41"/>
      <c r="Y88" s="41"/>
      <c r="Z88" s="41"/>
      <c r="AA88" s="42"/>
      <c r="AB88" s="41"/>
      <c r="AC88" s="41"/>
      <c r="AD88" s="41"/>
      <c r="AE88" s="41"/>
      <c r="AF88" s="41"/>
      <c r="AG88" s="42"/>
      <c r="AH88" s="41"/>
      <c r="AI88" s="41"/>
      <c r="AJ88" s="41"/>
      <c r="AK88" s="41"/>
      <c r="AL88" s="41"/>
      <c r="AM88" s="42"/>
      <c r="AN88" s="41"/>
      <c r="AO88" s="41"/>
      <c r="AP88" s="41"/>
      <c r="AQ88" s="41"/>
      <c r="AR88" s="41"/>
      <c r="AS88" s="42"/>
      <c r="AT88" s="41"/>
      <c r="AU88" s="41"/>
      <c r="AV88" s="41"/>
      <c r="AW88" s="41"/>
      <c r="AX88" s="41"/>
      <c r="AY88" s="41"/>
      <c r="AZ88" s="41"/>
      <c r="BA88" s="41"/>
      <c r="BB88" s="42"/>
      <c r="BC88" s="5">
        <f>SUM(BC87)</f>
        <v>0.38900000000000001</v>
      </c>
      <c r="BD88" s="5">
        <f t="shared" ref="BD88:CC88" si="78">SUM(BD87)</f>
        <v>0.112</v>
      </c>
      <c r="BE88" s="5">
        <f t="shared" si="78"/>
        <v>7.3999999999999996E-2</v>
      </c>
      <c r="BF88" s="5">
        <f t="shared" si="78"/>
        <v>1.978</v>
      </c>
      <c r="BG88" s="5">
        <f t="shared" si="78"/>
        <v>7.6999999999999999E-2</v>
      </c>
      <c r="BH88" s="5">
        <f t="shared" si="78"/>
        <v>0.374</v>
      </c>
      <c r="BI88" s="5">
        <f t="shared" si="78"/>
        <v>0.47799999999999998</v>
      </c>
      <c r="BJ88" s="5">
        <f t="shared" si="78"/>
        <v>0</v>
      </c>
      <c r="BK88" s="5">
        <f t="shared" si="78"/>
        <v>3.4820000000000002</v>
      </c>
      <c r="BL88" s="5">
        <f t="shared" si="78"/>
        <v>0</v>
      </c>
      <c r="BM88" s="5">
        <f t="shared" si="78"/>
        <v>0</v>
      </c>
      <c r="BN88" s="5">
        <f t="shared" si="78"/>
        <v>0</v>
      </c>
      <c r="BO88" s="5">
        <f t="shared" si="78"/>
        <v>0</v>
      </c>
      <c r="BP88" s="5">
        <f t="shared" si="78"/>
        <v>0</v>
      </c>
      <c r="BQ88" s="5">
        <f t="shared" si="78"/>
        <v>0</v>
      </c>
      <c r="BR88" s="5">
        <f t="shared" si="78"/>
        <v>0</v>
      </c>
      <c r="BS88" s="5">
        <f t="shared" si="78"/>
        <v>0</v>
      </c>
      <c r="BT88" s="5">
        <f t="shared" si="78"/>
        <v>0</v>
      </c>
      <c r="BU88" s="5">
        <f t="shared" si="78"/>
        <v>0</v>
      </c>
      <c r="BV88" s="5">
        <f t="shared" si="78"/>
        <v>0</v>
      </c>
      <c r="BW88" s="5">
        <f t="shared" si="78"/>
        <v>0</v>
      </c>
      <c r="BX88" s="5">
        <f t="shared" si="78"/>
        <v>0</v>
      </c>
      <c r="BY88" s="5">
        <f t="shared" si="78"/>
        <v>0</v>
      </c>
      <c r="BZ88" s="5">
        <f t="shared" si="78"/>
        <v>0</v>
      </c>
      <c r="CA88" s="5">
        <f t="shared" si="78"/>
        <v>0</v>
      </c>
      <c r="CB88" s="5">
        <f t="shared" si="78"/>
        <v>0</v>
      </c>
      <c r="CC88" s="35">
        <f t="shared" si="78"/>
        <v>0</v>
      </c>
      <c r="CD88" s="5">
        <f t="shared" ref="CD88:CL88" si="79">SUM(CD87)</f>
        <v>0</v>
      </c>
      <c r="CE88" s="5">
        <f t="shared" si="79"/>
        <v>0</v>
      </c>
      <c r="CF88" s="5">
        <f t="shared" si="79"/>
        <v>0</v>
      </c>
      <c r="CG88" s="5">
        <f t="shared" si="79"/>
        <v>0</v>
      </c>
      <c r="CH88" s="5">
        <f t="shared" si="79"/>
        <v>0</v>
      </c>
      <c r="CI88" s="5">
        <f t="shared" si="79"/>
        <v>0</v>
      </c>
      <c r="CJ88" s="5">
        <f t="shared" si="79"/>
        <v>0</v>
      </c>
      <c r="CK88" s="5">
        <f t="shared" si="79"/>
        <v>0</v>
      </c>
      <c r="CL88" s="35">
        <f t="shared" si="79"/>
        <v>0</v>
      </c>
      <c r="CM88" s="243"/>
      <c r="CN88" s="243"/>
      <c r="CO88" s="243"/>
      <c r="CP88" s="243"/>
      <c r="CQ88" s="243"/>
    </row>
    <row r="90" spans="1:95">
      <c r="A90" s="205"/>
      <c r="B90" s="209" t="s">
        <v>553</v>
      </c>
      <c r="C90" s="276" t="s">
        <v>208</v>
      </c>
      <c r="D90" s="209"/>
      <c r="E90" s="205"/>
      <c r="F90" s="275">
        <f>SUMIF(J85:CL85, "&lt;&gt;Total", J90:CL90)</f>
        <v>3.4820000000000002</v>
      </c>
      <c r="G90" s="205"/>
      <c r="H90" s="205"/>
      <c r="I90" s="205"/>
      <c r="J90" s="206">
        <f t="shared" ref="J90:AO90" si="80">IF(J$1&lt;"2020-21",SUMIF($F$87,"=Yes",J$87),(SUMIF($F$87,"=No",J$87)*(-1)))</f>
        <v>0</v>
      </c>
      <c r="K90" s="206">
        <f t="shared" si="80"/>
        <v>0</v>
      </c>
      <c r="L90" s="206">
        <f t="shared" si="80"/>
        <v>0</v>
      </c>
      <c r="M90" s="206">
        <f t="shared" si="80"/>
        <v>0</v>
      </c>
      <c r="N90" s="206">
        <f t="shared" si="80"/>
        <v>0</v>
      </c>
      <c r="O90" s="206">
        <f t="shared" si="80"/>
        <v>0</v>
      </c>
      <c r="P90" s="206">
        <f t="shared" si="80"/>
        <v>0</v>
      </c>
      <c r="Q90" s="206">
        <f t="shared" si="80"/>
        <v>0</v>
      </c>
      <c r="R90" s="206">
        <f t="shared" si="80"/>
        <v>0</v>
      </c>
      <c r="S90" s="206">
        <f t="shared" si="80"/>
        <v>0</v>
      </c>
      <c r="T90" s="206">
        <f t="shared" si="80"/>
        <v>0</v>
      </c>
      <c r="U90" s="206">
        <f t="shared" si="80"/>
        <v>0</v>
      </c>
      <c r="V90" s="206">
        <f t="shared" si="80"/>
        <v>0</v>
      </c>
      <c r="W90" s="206">
        <f t="shared" si="80"/>
        <v>0</v>
      </c>
      <c r="X90" s="206">
        <f t="shared" si="80"/>
        <v>0</v>
      </c>
      <c r="Y90" s="206">
        <f t="shared" si="80"/>
        <v>0</v>
      </c>
      <c r="Z90" s="206">
        <f t="shared" si="80"/>
        <v>0</v>
      </c>
      <c r="AA90" s="206">
        <f t="shared" si="80"/>
        <v>0</v>
      </c>
      <c r="AB90" s="206">
        <f t="shared" si="80"/>
        <v>0</v>
      </c>
      <c r="AC90" s="206">
        <f t="shared" si="80"/>
        <v>0</v>
      </c>
      <c r="AD90" s="206">
        <f t="shared" si="80"/>
        <v>0</v>
      </c>
      <c r="AE90" s="206">
        <f t="shared" si="80"/>
        <v>0</v>
      </c>
      <c r="AF90" s="206">
        <f t="shared" si="80"/>
        <v>0</v>
      </c>
      <c r="AG90" s="206">
        <f t="shared" si="80"/>
        <v>0</v>
      </c>
      <c r="AH90" s="206">
        <f t="shared" si="80"/>
        <v>0</v>
      </c>
      <c r="AI90" s="206">
        <f t="shared" si="80"/>
        <v>0</v>
      </c>
      <c r="AJ90" s="206">
        <f t="shared" si="80"/>
        <v>0</v>
      </c>
      <c r="AK90" s="206">
        <f t="shared" si="80"/>
        <v>0</v>
      </c>
      <c r="AL90" s="206">
        <f t="shared" si="80"/>
        <v>0</v>
      </c>
      <c r="AM90" s="206">
        <f t="shared" si="80"/>
        <v>0</v>
      </c>
      <c r="AN90" s="206">
        <f t="shared" si="80"/>
        <v>0</v>
      </c>
      <c r="AO90" s="206">
        <f t="shared" si="80"/>
        <v>0</v>
      </c>
      <c r="AP90" s="206">
        <f t="shared" ref="AP90:BU90" si="81">IF(AP$1&lt;"2020-21",SUMIF($F$87,"=Yes",AP$87),(SUMIF($F$87,"=No",AP$87)*(-1)))</f>
        <v>0</v>
      </c>
      <c r="AQ90" s="206">
        <f t="shared" si="81"/>
        <v>0</v>
      </c>
      <c r="AR90" s="206">
        <f t="shared" si="81"/>
        <v>0</v>
      </c>
      <c r="AS90" s="206">
        <f t="shared" si="81"/>
        <v>0</v>
      </c>
      <c r="AT90" s="206">
        <f t="shared" si="81"/>
        <v>0</v>
      </c>
      <c r="AU90" s="206">
        <f t="shared" si="81"/>
        <v>0</v>
      </c>
      <c r="AV90" s="206">
        <f t="shared" si="81"/>
        <v>0</v>
      </c>
      <c r="AW90" s="206">
        <f t="shared" si="81"/>
        <v>0</v>
      </c>
      <c r="AX90" s="206">
        <f t="shared" si="81"/>
        <v>0</v>
      </c>
      <c r="AY90" s="206">
        <f t="shared" si="81"/>
        <v>0</v>
      </c>
      <c r="AZ90" s="206">
        <f t="shared" si="81"/>
        <v>0</v>
      </c>
      <c r="BA90" s="206">
        <f t="shared" si="81"/>
        <v>0</v>
      </c>
      <c r="BB90" s="206">
        <f t="shared" si="81"/>
        <v>0</v>
      </c>
      <c r="BC90" s="206">
        <f t="shared" si="81"/>
        <v>0.38900000000000001</v>
      </c>
      <c r="BD90" s="206">
        <f t="shared" si="81"/>
        <v>0.112</v>
      </c>
      <c r="BE90" s="206">
        <f t="shared" si="81"/>
        <v>7.3999999999999996E-2</v>
      </c>
      <c r="BF90" s="206">
        <f t="shared" si="81"/>
        <v>1.978</v>
      </c>
      <c r="BG90" s="206">
        <f t="shared" si="81"/>
        <v>7.6999999999999999E-2</v>
      </c>
      <c r="BH90" s="206">
        <f t="shared" si="81"/>
        <v>0.374</v>
      </c>
      <c r="BI90" s="206">
        <f t="shared" si="81"/>
        <v>0.47799999999999998</v>
      </c>
      <c r="BJ90" s="206">
        <f t="shared" si="81"/>
        <v>0</v>
      </c>
      <c r="BK90" s="206">
        <f t="shared" si="81"/>
        <v>3.4820000000000002</v>
      </c>
      <c r="BL90" s="206">
        <f t="shared" si="81"/>
        <v>0</v>
      </c>
      <c r="BM90" s="206">
        <f t="shared" si="81"/>
        <v>0</v>
      </c>
      <c r="BN90" s="206">
        <f t="shared" si="81"/>
        <v>0</v>
      </c>
      <c r="BO90" s="206">
        <f t="shared" si="81"/>
        <v>0</v>
      </c>
      <c r="BP90" s="206">
        <f t="shared" si="81"/>
        <v>0</v>
      </c>
      <c r="BQ90" s="206">
        <f t="shared" si="81"/>
        <v>0</v>
      </c>
      <c r="BR90" s="206">
        <f t="shared" si="81"/>
        <v>0</v>
      </c>
      <c r="BS90" s="206">
        <f t="shared" si="81"/>
        <v>0</v>
      </c>
      <c r="BT90" s="206">
        <f t="shared" si="81"/>
        <v>0</v>
      </c>
      <c r="BU90" s="206">
        <f t="shared" si="81"/>
        <v>0</v>
      </c>
      <c r="BV90" s="206">
        <f t="shared" ref="BV90:CL90" si="82">IF(BV$1&lt;"2020-21",SUMIF($F$87,"=Yes",BV$87),(SUMIF($F$87,"=No",BV$87)*(-1)))</f>
        <v>0</v>
      </c>
      <c r="BW90" s="206">
        <f t="shared" si="82"/>
        <v>0</v>
      </c>
      <c r="BX90" s="206">
        <f t="shared" si="82"/>
        <v>0</v>
      </c>
      <c r="BY90" s="206">
        <f t="shared" si="82"/>
        <v>0</v>
      </c>
      <c r="BZ90" s="206">
        <f t="shared" si="82"/>
        <v>0</v>
      </c>
      <c r="CA90" s="206">
        <f t="shared" si="82"/>
        <v>0</v>
      </c>
      <c r="CB90" s="206">
        <f t="shared" si="82"/>
        <v>0</v>
      </c>
      <c r="CC90" s="206">
        <f t="shared" si="82"/>
        <v>0</v>
      </c>
      <c r="CD90" s="206">
        <f t="shared" si="82"/>
        <v>0</v>
      </c>
      <c r="CE90" s="206">
        <f t="shared" si="82"/>
        <v>0</v>
      </c>
      <c r="CF90" s="206">
        <f t="shared" si="82"/>
        <v>0</v>
      </c>
      <c r="CG90" s="206">
        <f t="shared" si="82"/>
        <v>0</v>
      </c>
      <c r="CH90" s="206">
        <f t="shared" si="82"/>
        <v>0</v>
      </c>
      <c r="CI90" s="206">
        <f t="shared" si="82"/>
        <v>0</v>
      </c>
      <c r="CJ90" s="206">
        <f t="shared" si="82"/>
        <v>0</v>
      </c>
      <c r="CK90" s="206">
        <f t="shared" si="82"/>
        <v>0</v>
      </c>
      <c r="CL90" s="206">
        <f t="shared" si="82"/>
        <v>0</v>
      </c>
    </row>
    <row r="92" spans="1:95" ht="15.4">
      <c r="A92" s="33" t="s">
        <v>74</v>
      </c>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243"/>
      <c r="CN92" s="243"/>
      <c r="CO92" s="243"/>
      <c r="CP92" s="243"/>
      <c r="CQ92" s="243"/>
    </row>
    <row r="93" spans="1:95" ht="16.5" customHeight="1">
      <c r="A93" s="26"/>
      <c r="B93" s="26"/>
      <c r="C93" s="26"/>
      <c r="D93" s="26"/>
      <c r="E93" s="189"/>
      <c r="F93" s="189"/>
      <c r="G93" s="189"/>
      <c r="H93" s="26"/>
      <c r="I93" s="26"/>
      <c r="J93" s="305" t="s">
        <v>1</v>
      </c>
      <c r="K93" s="305"/>
      <c r="L93" s="305"/>
      <c r="M93" s="305"/>
      <c r="N93" s="305"/>
      <c r="O93" s="305"/>
      <c r="P93" s="305" t="s">
        <v>2</v>
      </c>
      <c r="Q93" s="305"/>
      <c r="R93" s="305"/>
      <c r="S93" s="305"/>
      <c r="T93" s="305"/>
      <c r="U93" s="305"/>
      <c r="V93" s="305" t="s">
        <v>3</v>
      </c>
      <c r="W93" s="305"/>
      <c r="X93" s="305"/>
      <c r="Y93" s="305"/>
      <c r="Z93" s="305"/>
      <c r="AA93" s="305"/>
      <c r="AB93" s="305" t="s">
        <v>4</v>
      </c>
      <c r="AC93" s="305"/>
      <c r="AD93" s="305"/>
      <c r="AE93" s="305"/>
      <c r="AF93" s="305"/>
      <c r="AG93" s="305"/>
      <c r="AH93" s="305" t="s">
        <v>5</v>
      </c>
      <c r="AI93" s="305"/>
      <c r="AJ93" s="305"/>
      <c r="AK93" s="305"/>
      <c r="AL93" s="305"/>
      <c r="AM93" s="305"/>
      <c r="AN93" s="305" t="s">
        <v>6</v>
      </c>
      <c r="AO93" s="305"/>
      <c r="AP93" s="305"/>
      <c r="AQ93" s="305"/>
      <c r="AR93" s="305"/>
      <c r="AS93" s="305"/>
      <c r="AT93" s="309" t="s">
        <v>7</v>
      </c>
      <c r="AU93" s="310"/>
      <c r="AV93" s="310"/>
      <c r="AW93" s="310"/>
      <c r="AX93" s="310"/>
      <c r="AY93" s="310"/>
      <c r="AZ93" s="310"/>
      <c r="BA93" s="310"/>
      <c r="BB93" s="311"/>
      <c r="BC93" s="309" t="s">
        <v>8</v>
      </c>
      <c r="BD93" s="310"/>
      <c r="BE93" s="310"/>
      <c r="BF93" s="310"/>
      <c r="BG93" s="310"/>
      <c r="BH93" s="310"/>
      <c r="BI93" s="310"/>
      <c r="BJ93" s="310"/>
      <c r="BK93" s="311"/>
      <c r="BL93" s="309" t="s">
        <v>9</v>
      </c>
      <c r="BM93" s="310"/>
      <c r="BN93" s="310"/>
      <c r="BO93" s="310"/>
      <c r="BP93" s="310"/>
      <c r="BQ93" s="310"/>
      <c r="BR93" s="310"/>
      <c r="BS93" s="310"/>
      <c r="BT93" s="311"/>
      <c r="BU93" s="309" t="s">
        <v>10</v>
      </c>
      <c r="BV93" s="310"/>
      <c r="BW93" s="310"/>
      <c r="BX93" s="310"/>
      <c r="BY93" s="310"/>
      <c r="BZ93" s="310"/>
      <c r="CA93" s="310"/>
      <c r="CB93" s="310"/>
      <c r="CC93" s="311"/>
      <c r="CD93" s="309" t="s">
        <v>581</v>
      </c>
      <c r="CE93" s="310"/>
      <c r="CF93" s="310"/>
      <c r="CG93" s="310"/>
      <c r="CH93" s="310"/>
      <c r="CI93" s="310"/>
      <c r="CJ93" s="310"/>
      <c r="CK93" s="310"/>
      <c r="CL93" s="311"/>
      <c r="CM93" s="243"/>
      <c r="CN93" s="243"/>
      <c r="CO93" s="243"/>
      <c r="CP93" s="243"/>
      <c r="CQ93" s="243"/>
    </row>
    <row r="94" spans="1:95" ht="27" customHeight="1">
      <c r="A94" s="23"/>
      <c r="B94" s="23"/>
      <c r="C94" s="23"/>
      <c r="D94" s="23"/>
      <c r="E94" s="188"/>
      <c r="F94" s="188"/>
      <c r="G94" s="188"/>
      <c r="H94" s="23"/>
      <c r="I94" s="23"/>
      <c r="J94" s="252"/>
      <c r="K94" s="253"/>
      <c r="L94" s="253"/>
      <c r="M94" s="253"/>
      <c r="N94" s="253"/>
      <c r="O94" s="254"/>
      <c r="P94" s="25"/>
      <c r="Q94" s="25"/>
      <c r="R94" s="25"/>
      <c r="S94" s="25"/>
      <c r="T94" s="25"/>
      <c r="U94" s="25"/>
      <c r="V94" s="25"/>
      <c r="W94" s="25"/>
      <c r="X94" s="25"/>
      <c r="Y94" s="25"/>
      <c r="Z94" s="25"/>
      <c r="AA94" s="251"/>
      <c r="AB94" s="25"/>
      <c r="AC94" s="25"/>
      <c r="AD94" s="25"/>
      <c r="AE94" s="25"/>
      <c r="AF94" s="25"/>
      <c r="AG94" s="251"/>
      <c r="AH94" s="25"/>
      <c r="AI94" s="25"/>
      <c r="AJ94" s="25"/>
      <c r="AK94" s="25"/>
      <c r="AL94" s="25"/>
      <c r="AM94" s="251"/>
      <c r="AN94" s="25"/>
      <c r="AO94" s="25"/>
      <c r="AP94" s="25"/>
      <c r="AQ94" s="25"/>
      <c r="AR94" s="25"/>
      <c r="AS94" s="25"/>
      <c r="AT94" s="305" t="s">
        <v>179</v>
      </c>
      <c r="AU94" s="305"/>
      <c r="AV94" s="305"/>
      <c r="AW94" s="305" t="s">
        <v>180</v>
      </c>
      <c r="AX94" s="305"/>
      <c r="AY94" s="305" t="s">
        <v>181</v>
      </c>
      <c r="AZ94" s="305"/>
      <c r="BA94" s="305"/>
      <c r="BB94" s="249" t="s">
        <v>13</v>
      </c>
      <c r="BC94" s="305" t="s">
        <v>179</v>
      </c>
      <c r="BD94" s="305"/>
      <c r="BE94" s="305"/>
      <c r="BF94" s="305" t="s">
        <v>180</v>
      </c>
      <c r="BG94" s="305"/>
      <c r="BH94" s="305" t="s">
        <v>181</v>
      </c>
      <c r="BI94" s="305"/>
      <c r="BJ94" s="305"/>
      <c r="BK94" s="249" t="s">
        <v>13</v>
      </c>
      <c r="BL94" s="305" t="s">
        <v>179</v>
      </c>
      <c r="BM94" s="305"/>
      <c r="BN94" s="305"/>
      <c r="BO94" s="305" t="s">
        <v>180</v>
      </c>
      <c r="BP94" s="305"/>
      <c r="BQ94" s="305" t="s">
        <v>181</v>
      </c>
      <c r="BR94" s="305"/>
      <c r="BS94" s="305"/>
      <c r="BT94" s="249" t="s">
        <v>13</v>
      </c>
      <c r="BU94" s="305" t="s">
        <v>179</v>
      </c>
      <c r="BV94" s="305"/>
      <c r="BW94" s="305"/>
      <c r="BX94" s="305" t="s">
        <v>180</v>
      </c>
      <c r="BY94" s="305"/>
      <c r="BZ94" s="305" t="s">
        <v>181</v>
      </c>
      <c r="CA94" s="305"/>
      <c r="CB94" s="305"/>
      <c r="CC94" s="249" t="s">
        <v>13</v>
      </c>
      <c r="CD94" s="305" t="s">
        <v>179</v>
      </c>
      <c r="CE94" s="305"/>
      <c r="CF94" s="305"/>
      <c r="CG94" s="305" t="s">
        <v>180</v>
      </c>
      <c r="CH94" s="305"/>
      <c r="CI94" s="305" t="s">
        <v>181</v>
      </c>
      <c r="CJ94" s="305"/>
      <c r="CK94" s="305"/>
      <c r="CL94" s="288" t="s">
        <v>13</v>
      </c>
      <c r="CM94" s="243"/>
      <c r="CN94" s="243"/>
      <c r="CO94" s="243"/>
      <c r="CP94" s="243"/>
      <c r="CQ94" s="243"/>
    </row>
    <row r="95" spans="1:95" ht="51.75" customHeight="1">
      <c r="A95" s="24" t="s">
        <v>14</v>
      </c>
      <c r="B95" s="24" t="s">
        <v>182</v>
      </c>
      <c r="C95" s="179" t="s">
        <v>547</v>
      </c>
      <c r="D95" s="179" t="s">
        <v>548</v>
      </c>
      <c r="E95" s="176" t="s">
        <v>241</v>
      </c>
      <c r="F95" s="191" t="s">
        <v>258</v>
      </c>
      <c r="G95" s="191"/>
      <c r="H95" s="15" t="s">
        <v>16</v>
      </c>
      <c r="I95" s="15" t="s">
        <v>17</v>
      </c>
      <c r="J95" s="249" t="s">
        <v>183</v>
      </c>
      <c r="K95" s="249" t="s">
        <v>184</v>
      </c>
      <c r="L95" s="249" t="s">
        <v>185</v>
      </c>
      <c r="M95" s="249" t="s">
        <v>186</v>
      </c>
      <c r="N95" s="249" t="s">
        <v>187</v>
      </c>
      <c r="O95" s="249" t="s">
        <v>13</v>
      </c>
      <c r="P95" s="249" t="s">
        <v>183</v>
      </c>
      <c r="Q95" s="249" t="s">
        <v>184</v>
      </c>
      <c r="R95" s="249" t="s">
        <v>185</v>
      </c>
      <c r="S95" s="249" t="s">
        <v>186</v>
      </c>
      <c r="T95" s="249" t="s">
        <v>187</v>
      </c>
      <c r="U95" s="249" t="s">
        <v>13</v>
      </c>
      <c r="V95" s="249" t="s">
        <v>183</v>
      </c>
      <c r="W95" s="249" t="s">
        <v>184</v>
      </c>
      <c r="X95" s="249" t="s">
        <v>185</v>
      </c>
      <c r="Y95" s="249" t="s">
        <v>186</v>
      </c>
      <c r="Z95" s="249" t="s">
        <v>187</v>
      </c>
      <c r="AA95" s="249" t="s">
        <v>13</v>
      </c>
      <c r="AB95" s="249" t="s">
        <v>183</v>
      </c>
      <c r="AC95" s="249" t="s">
        <v>184</v>
      </c>
      <c r="AD95" s="249" t="s">
        <v>185</v>
      </c>
      <c r="AE95" s="249" t="s">
        <v>186</v>
      </c>
      <c r="AF95" s="249" t="s">
        <v>187</v>
      </c>
      <c r="AG95" s="249" t="s">
        <v>13</v>
      </c>
      <c r="AH95" s="249" t="s">
        <v>183</v>
      </c>
      <c r="AI95" s="249" t="s">
        <v>184</v>
      </c>
      <c r="AJ95" s="249" t="s">
        <v>185</v>
      </c>
      <c r="AK95" s="249" t="s">
        <v>186</v>
      </c>
      <c r="AL95" s="249" t="s">
        <v>187</v>
      </c>
      <c r="AM95" s="249" t="s">
        <v>13</v>
      </c>
      <c r="AN95" s="249" t="s">
        <v>183</v>
      </c>
      <c r="AO95" s="249" t="s">
        <v>184</v>
      </c>
      <c r="AP95" s="249" t="s">
        <v>185</v>
      </c>
      <c r="AQ95" s="249" t="s">
        <v>186</v>
      </c>
      <c r="AR95" s="249" t="s">
        <v>187</v>
      </c>
      <c r="AS95" s="248" t="s">
        <v>13</v>
      </c>
      <c r="AT95" s="249" t="s">
        <v>188</v>
      </c>
      <c r="AU95" s="249" t="s">
        <v>189</v>
      </c>
      <c r="AV95" s="249" t="s">
        <v>190</v>
      </c>
      <c r="AW95" s="249" t="s">
        <v>191</v>
      </c>
      <c r="AX95" s="249" t="s">
        <v>192</v>
      </c>
      <c r="AY95" s="249" t="s">
        <v>185</v>
      </c>
      <c r="AZ95" s="249" t="s">
        <v>186</v>
      </c>
      <c r="BA95" s="249" t="s">
        <v>187</v>
      </c>
      <c r="BB95" s="249" t="s">
        <v>13</v>
      </c>
      <c r="BC95" s="249" t="s">
        <v>188</v>
      </c>
      <c r="BD95" s="249" t="s">
        <v>189</v>
      </c>
      <c r="BE95" s="249" t="s">
        <v>190</v>
      </c>
      <c r="BF95" s="249" t="s">
        <v>191</v>
      </c>
      <c r="BG95" s="249" t="s">
        <v>192</v>
      </c>
      <c r="BH95" s="249" t="s">
        <v>185</v>
      </c>
      <c r="BI95" s="249" t="s">
        <v>186</v>
      </c>
      <c r="BJ95" s="249" t="s">
        <v>187</v>
      </c>
      <c r="BK95" s="249" t="s">
        <v>13</v>
      </c>
      <c r="BL95" s="249" t="s">
        <v>188</v>
      </c>
      <c r="BM95" s="249" t="s">
        <v>189</v>
      </c>
      <c r="BN95" s="249" t="s">
        <v>190</v>
      </c>
      <c r="BO95" s="249" t="s">
        <v>191</v>
      </c>
      <c r="BP95" s="249" t="s">
        <v>192</v>
      </c>
      <c r="BQ95" s="249" t="s">
        <v>185</v>
      </c>
      <c r="BR95" s="249" t="s">
        <v>186</v>
      </c>
      <c r="BS95" s="249" t="s">
        <v>187</v>
      </c>
      <c r="BT95" s="249" t="s">
        <v>13</v>
      </c>
      <c r="BU95" s="249" t="s">
        <v>188</v>
      </c>
      <c r="BV95" s="249" t="s">
        <v>189</v>
      </c>
      <c r="BW95" s="249" t="s">
        <v>190</v>
      </c>
      <c r="BX95" s="249" t="s">
        <v>191</v>
      </c>
      <c r="BY95" s="249" t="s">
        <v>192</v>
      </c>
      <c r="BZ95" s="249" t="s">
        <v>185</v>
      </c>
      <c r="CA95" s="249" t="s">
        <v>186</v>
      </c>
      <c r="CB95" s="249" t="s">
        <v>187</v>
      </c>
      <c r="CC95" s="249" t="s">
        <v>13</v>
      </c>
      <c r="CD95" s="288" t="s">
        <v>188</v>
      </c>
      <c r="CE95" s="288" t="s">
        <v>189</v>
      </c>
      <c r="CF95" s="288" t="s">
        <v>190</v>
      </c>
      <c r="CG95" s="288" t="s">
        <v>191</v>
      </c>
      <c r="CH95" s="288" t="s">
        <v>192</v>
      </c>
      <c r="CI95" s="288" t="s">
        <v>185</v>
      </c>
      <c r="CJ95" s="288" t="s">
        <v>186</v>
      </c>
      <c r="CK95" s="288" t="s">
        <v>187</v>
      </c>
      <c r="CL95" s="288" t="s">
        <v>13</v>
      </c>
      <c r="CM95" s="243"/>
      <c r="CN95" s="243"/>
      <c r="CO95" s="243"/>
      <c r="CP95" s="243"/>
      <c r="CQ95" s="243"/>
    </row>
    <row r="96" spans="1:95" s="96" customFormat="1" ht="15.4">
      <c r="A96" s="82" t="s">
        <v>25</v>
      </c>
      <c r="B96" s="83" t="s">
        <v>26</v>
      </c>
      <c r="C96" s="180"/>
      <c r="D96" s="180"/>
      <c r="E96" s="53"/>
      <c r="F96" s="53"/>
      <c r="G96" s="53"/>
      <c r="H96" s="53"/>
      <c r="I96" s="53"/>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243"/>
      <c r="CN96" s="243"/>
      <c r="CO96" s="243"/>
      <c r="CP96" s="243"/>
      <c r="CQ96" s="243"/>
    </row>
    <row r="97" spans="1:95" s="96" customFormat="1" ht="15.4">
      <c r="A97" s="16">
        <v>25</v>
      </c>
      <c r="B97" s="4" t="s">
        <v>75</v>
      </c>
      <c r="C97" s="4" t="s">
        <v>308</v>
      </c>
      <c r="D97" s="4" t="s">
        <v>314</v>
      </c>
      <c r="E97" s="185">
        <f>O97+U97+AA97+AG97+AM97+AS97+BB97+BK97+BT97+CC97+CL97</f>
        <v>2.1240000000000001</v>
      </c>
      <c r="F97" s="259" t="s">
        <v>259</v>
      </c>
      <c r="G97" s="232" t="s">
        <v>499</v>
      </c>
      <c r="H97" s="16" t="s">
        <v>28</v>
      </c>
      <c r="I97" s="16">
        <v>3</v>
      </c>
      <c r="J97" s="117"/>
      <c r="K97" s="117"/>
      <c r="L97" s="117"/>
      <c r="M97" s="117"/>
      <c r="N97" s="117"/>
      <c r="O97" s="118">
        <f>SUM(J97:N97)</f>
        <v>0</v>
      </c>
      <c r="P97" s="117"/>
      <c r="Q97" s="117"/>
      <c r="R97" s="117"/>
      <c r="S97" s="117"/>
      <c r="T97" s="117"/>
      <c r="U97" s="118">
        <f>SUM(P97:T97)</f>
        <v>0</v>
      </c>
      <c r="V97" s="117"/>
      <c r="W97" s="117"/>
      <c r="X97" s="117"/>
      <c r="Y97" s="117"/>
      <c r="Z97" s="117"/>
      <c r="AA97" s="118">
        <f>SUM(V97:Z97)</f>
        <v>0</v>
      </c>
      <c r="AB97" s="117"/>
      <c r="AC97" s="117"/>
      <c r="AD97" s="117"/>
      <c r="AE97" s="117"/>
      <c r="AF97" s="117"/>
      <c r="AG97" s="118">
        <f>SUM(AB97:AF97)</f>
        <v>0</v>
      </c>
      <c r="AH97" s="117">
        <v>0.54500000000000004</v>
      </c>
      <c r="AI97" s="117">
        <v>0.99099999999999999</v>
      </c>
      <c r="AJ97" s="117">
        <v>0</v>
      </c>
      <c r="AK97" s="117">
        <v>0.38500000000000001</v>
      </c>
      <c r="AL97" s="117">
        <v>0.20300000000000001</v>
      </c>
      <c r="AM97" s="118">
        <f>SUM(AH97:AL97)</f>
        <v>2.1240000000000001</v>
      </c>
      <c r="AN97" s="117"/>
      <c r="AO97" s="117"/>
      <c r="AP97" s="117"/>
      <c r="AQ97" s="117"/>
      <c r="AR97" s="117"/>
      <c r="AS97" s="118">
        <f>SUM(AN97:AR97)</f>
        <v>0</v>
      </c>
      <c r="AT97" s="80"/>
      <c r="AU97" s="80"/>
      <c r="AV97" s="80"/>
      <c r="AW97" s="80"/>
      <c r="AX97" s="80"/>
      <c r="AY97" s="80"/>
      <c r="AZ97" s="80"/>
      <c r="BA97" s="80"/>
      <c r="BB97" s="42"/>
      <c r="BC97" s="80"/>
      <c r="BD97" s="80"/>
      <c r="BE97" s="80"/>
      <c r="BF97" s="80"/>
      <c r="BG97" s="80"/>
      <c r="BH97" s="80"/>
      <c r="BI97" s="80"/>
      <c r="BJ97" s="80"/>
      <c r="BK97" s="42"/>
      <c r="BL97" s="80"/>
      <c r="BM97" s="80"/>
      <c r="BN97" s="80"/>
      <c r="BO97" s="80"/>
      <c r="BP97" s="80"/>
      <c r="BQ97" s="80"/>
      <c r="BR97" s="80"/>
      <c r="BS97" s="80"/>
      <c r="BT97" s="42"/>
      <c r="BU97" s="80"/>
      <c r="BV97" s="80"/>
      <c r="BW97" s="80"/>
      <c r="BX97" s="80"/>
      <c r="BY97" s="80"/>
      <c r="BZ97" s="80"/>
      <c r="CA97" s="80"/>
      <c r="CB97" s="80"/>
      <c r="CC97" s="158"/>
      <c r="CD97" s="80"/>
      <c r="CE97" s="80"/>
      <c r="CF97" s="80"/>
      <c r="CG97" s="80"/>
      <c r="CH97" s="80"/>
      <c r="CI97" s="80"/>
      <c r="CJ97" s="80"/>
      <c r="CK97" s="80"/>
      <c r="CL97" s="158"/>
      <c r="CM97" s="243"/>
      <c r="CN97" s="243"/>
      <c r="CO97" s="243"/>
      <c r="CP97" s="243"/>
      <c r="CQ97" s="243"/>
    </row>
    <row r="98" spans="1:95" s="96" customFormat="1" ht="15.4">
      <c r="A98" s="16"/>
      <c r="B98" s="97" t="s">
        <v>40</v>
      </c>
      <c r="C98" s="97"/>
      <c r="D98" s="97"/>
      <c r="E98" s="97"/>
      <c r="F98" s="185">
        <f>SUMIF(F97, "=Yes", E97)</f>
        <v>2.1240000000000001</v>
      </c>
      <c r="G98" s="16"/>
      <c r="H98" s="16" t="s">
        <v>28</v>
      </c>
      <c r="I98" s="16">
        <v>3</v>
      </c>
      <c r="J98" s="5">
        <f>SUM(J97)</f>
        <v>0</v>
      </c>
      <c r="K98" s="5">
        <f t="shared" ref="K98:AS98" si="83">SUM(K97)</f>
        <v>0</v>
      </c>
      <c r="L98" s="5">
        <f t="shared" si="83"/>
        <v>0</v>
      </c>
      <c r="M98" s="5">
        <f t="shared" si="83"/>
        <v>0</v>
      </c>
      <c r="N98" s="5">
        <f t="shared" si="83"/>
        <v>0</v>
      </c>
      <c r="O98" s="5">
        <f t="shared" si="83"/>
        <v>0</v>
      </c>
      <c r="P98" s="5">
        <f t="shared" si="83"/>
        <v>0</v>
      </c>
      <c r="Q98" s="5">
        <f t="shared" si="83"/>
        <v>0</v>
      </c>
      <c r="R98" s="5">
        <f t="shared" si="83"/>
        <v>0</v>
      </c>
      <c r="S98" s="5">
        <f t="shared" si="83"/>
        <v>0</v>
      </c>
      <c r="T98" s="5">
        <f t="shared" si="83"/>
        <v>0</v>
      </c>
      <c r="U98" s="5">
        <f t="shared" si="83"/>
        <v>0</v>
      </c>
      <c r="V98" s="5">
        <f t="shared" si="83"/>
        <v>0</v>
      </c>
      <c r="W98" s="5">
        <f t="shared" si="83"/>
        <v>0</v>
      </c>
      <c r="X98" s="5">
        <f t="shared" si="83"/>
        <v>0</v>
      </c>
      <c r="Y98" s="5">
        <f t="shared" si="83"/>
        <v>0</v>
      </c>
      <c r="Z98" s="5">
        <f t="shared" si="83"/>
        <v>0</v>
      </c>
      <c r="AA98" s="5">
        <f t="shared" si="83"/>
        <v>0</v>
      </c>
      <c r="AB98" s="5">
        <f t="shared" si="83"/>
        <v>0</v>
      </c>
      <c r="AC98" s="5">
        <f t="shared" si="83"/>
        <v>0</v>
      </c>
      <c r="AD98" s="5">
        <f t="shared" si="83"/>
        <v>0</v>
      </c>
      <c r="AE98" s="5">
        <f t="shared" si="83"/>
        <v>0</v>
      </c>
      <c r="AF98" s="5">
        <f t="shared" si="83"/>
        <v>0</v>
      </c>
      <c r="AG98" s="5">
        <f t="shared" si="83"/>
        <v>0</v>
      </c>
      <c r="AH98" s="5">
        <f t="shared" si="83"/>
        <v>0.54500000000000004</v>
      </c>
      <c r="AI98" s="5">
        <f t="shared" si="83"/>
        <v>0.99099999999999999</v>
      </c>
      <c r="AJ98" s="5">
        <f t="shared" si="83"/>
        <v>0</v>
      </c>
      <c r="AK98" s="5">
        <f t="shared" si="83"/>
        <v>0.38500000000000001</v>
      </c>
      <c r="AL98" s="5">
        <f t="shared" si="83"/>
        <v>0.20300000000000001</v>
      </c>
      <c r="AM98" s="5">
        <f t="shared" si="83"/>
        <v>2.1240000000000001</v>
      </c>
      <c r="AN98" s="5">
        <f t="shared" si="83"/>
        <v>0</v>
      </c>
      <c r="AO98" s="5">
        <f t="shared" si="83"/>
        <v>0</v>
      </c>
      <c r="AP98" s="5">
        <f t="shared" si="83"/>
        <v>0</v>
      </c>
      <c r="AQ98" s="5">
        <f t="shared" si="83"/>
        <v>0</v>
      </c>
      <c r="AR98" s="5">
        <f t="shared" si="83"/>
        <v>0</v>
      </c>
      <c r="AS98" s="5">
        <f t="shared" si="83"/>
        <v>0</v>
      </c>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162"/>
      <c r="CD98" s="41"/>
      <c r="CE98" s="41"/>
      <c r="CF98" s="41"/>
      <c r="CG98" s="41"/>
      <c r="CH98" s="41"/>
      <c r="CI98" s="41"/>
      <c r="CJ98" s="41"/>
      <c r="CK98" s="41"/>
      <c r="CL98" s="162"/>
      <c r="CM98" s="243"/>
      <c r="CN98" s="243"/>
      <c r="CO98" s="243"/>
      <c r="CP98" s="243"/>
      <c r="CQ98" s="243"/>
    </row>
    <row r="100" spans="1:95">
      <c r="A100" s="205"/>
      <c r="B100" s="209" t="s">
        <v>553</v>
      </c>
      <c r="C100" s="276" t="s">
        <v>208</v>
      </c>
      <c r="D100" s="209"/>
      <c r="E100" s="205"/>
      <c r="F100" s="275">
        <f>SUMIF(J95:CL95, "&lt;&gt;Total", J100:CL100)</f>
        <v>2.1240000000000001</v>
      </c>
      <c r="G100" s="205"/>
      <c r="H100" s="205"/>
      <c r="I100" s="205"/>
      <c r="J100" s="206">
        <f t="shared" ref="J100:AO100" si="84">IF(J$1&lt;"2020-21",SUMIF($F$97,"=Yes",J$97),(SUMIF($F$97,"=No",J$97)*(-1)))</f>
        <v>0</v>
      </c>
      <c r="K100" s="206">
        <f t="shared" si="84"/>
        <v>0</v>
      </c>
      <c r="L100" s="206">
        <f t="shared" si="84"/>
        <v>0</v>
      </c>
      <c r="M100" s="206">
        <f t="shared" si="84"/>
        <v>0</v>
      </c>
      <c r="N100" s="206">
        <f t="shared" si="84"/>
        <v>0</v>
      </c>
      <c r="O100" s="206">
        <f t="shared" si="84"/>
        <v>0</v>
      </c>
      <c r="P100" s="206">
        <f t="shared" si="84"/>
        <v>0</v>
      </c>
      <c r="Q100" s="206">
        <f t="shared" si="84"/>
        <v>0</v>
      </c>
      <c r="R100" s="206">
        <f t="shared" si="84"/>
        <v>0</v>
      </c>
      <c r="S100" s="206">
        <f t="shared" si="84"/>
        <v>0</v>
      </c>
      <c r="T100" s="206">
        <f t="shared" si="84"/>
        <v>0</v>
      </c>
      <c r="U100" s="206">
        <f t="shared" si="84"/>
        <v>0</v>
      </c>
      <c r="V100" s="206">
        <f t="shared" si="84"/>
        <v>0</v>
      </c>
      <c r="W100" s="206">
        <f t="shared" si="84"/>
        <v>0</v>
      </c>
      <c r="X100" s="206">
        <f t="shared" si="84"/>
        <v>0</v>
      </c>
      <c r="Y100" s="206">
        <f t="shared" si="84"/>
        <v>0</v>
      </c>
      <c r="Z100" s="206">
        <f t="shared" si="84"/>
        <v>0</v>
      </c>
      <c r="AA100" s="206">
        <f t="shared" si="84"/>
        <v>0</v>
      </c>
      <c r="AB100" s="206">
        <f t="shared" si="84"/>
        <v>0</v>
      </c>
      <c r="AC100" s="206">
        <f t="shared" si="84"/>
        <v>0</v>
      </c>
      <c r="AD100" s="206">
        <f t="shared" si="84"/>
        <v>0</v>
      </c>
      <c r="AE100" s="206">
        <f t="shared" si="84"/>
        <v>0</v>
      </c>
      <c r="AF100" s="206">
        <f t="shared" si="84"/>
        <v>0</v>
      </c>
      <c r="AG100" s="206">
        <f t="shared" si="84"/>
        <v>0</v>
      </c>
      <c r="AH100" s="206">
        <f t="shared" si="84"/>
        <v>0.54500000000000004</v>
      </c>
      <c r="AI100" s="206">
        <f t="shared" si="84"/>
        <v>0.99099999999999999</v>
      </c>
      <c r="AJ100" s="206">
        <f t="shared" si="84"/>
        <v>0</v>
      </c>
      <c r="AK100" s="206">
        <f t="shared" si="84"/>
        <v>0.38500000000000001</v>
      </c>
      <c r="AL100" s="206">
        <f t="shared" si="84"/>
        <v>0.20300000000000001</v>
      </c>
      <c r="AM100" s="206">
        <f t="shared" si="84"/>
        <v>2.1240000000000001</v>
      </c>
      <c r="AN100" s="206">
        <f t="shared" si="84"/>
        <v>0</v>
      </c>
      <c r="AO100" s="206">
        <f t="shared" si="84"/>
        <v>0</v>
      </c>
      <c r="AP100" s="206">
        <f t="shared" ref="AP100:BU100" si="85">IF(AP$1&lt;"2020-21",SUMIF($F$97,"=Yes",AP$97),(SUMIF($F$97,"=No",AP$97)*(-1)))</f>
        <v>0</v>
      </c>
      <c r="AQ100" s="206">
        <f t="shared" si="85"/>
        <v>0</v>
      </c>
      <c r="AR100" s="206">
        <f t="shared" si="85"/>
        <v>0</v>
      </c>
      <c r="AS100" s="206">
        <f t="shared" si="85"/>
        <v>0</v>
      </c>
      <c r="AT100" s="206">
        <f t="shared" si="85"/>
        <v>0</v>
      </c>
      <c r="AU100" s="206">
        <f t="shared" si="85"/>
        <v>0</v>
      </c>
      <c r="AV100" s="206">
        <f t="shared" si="85"/>
        <v>0</v>
      </c>
      <c r="AW100" s="206">
        <f t="shared" si="85"/>
        <v>0</v>
      </c>
      <c r="AX100" s="206">
        <f t="shared" si="85"/>
        <v>0</v>
      </c>
      <c r="AY100" s="206">
        <f t="shared" si="85"/>
        <v>0</v>
      </c>
      <c r="AZ100" s="206">
        <f t="shared" si="85"/>
        <v>0</v>
      </c>
      <c r="BA100" s="206">
        <f t="shared" si="85"/>
        <v>0</v>
      </c>
      <c r="BB100" s="206">
        <f t="shared" si="85"/>
        <v>0</v>
      </c>
      <c r="BC100" s="206">
        <f t="shared" si="85"/>
        <v>0</v>
      </c>
      <c r="BD100" s="206">
        <f t="shared" si="85"/>
        <v>0</v>
      </c>
      <c r="BE100" s="206">
        <f t="shared" si="85"/>
        <v>0</v>
      </c>
      <c r="BF100" s="206">
        <f t="shared" si="85"/>
        <v>0</v>
      </c>
      <c r="BG100" s="206">
        <f t="shared" si="85"/>
        <v>0</v>
      </c>
      <c r="BH100" s="206">
        <f t="shared" si="85"/>
        <v>0</v>
      </c>
      <c r="BI100" s="206">
        <f t="shared" si="85"/>
        <v>0</v>
      </c>
      <c r="BJ100" s="206">
        <f t="shared" si="85"/>
        <v>0</v>
      </c>
      <c r="BK100" s="206">
        <f t="shared" si="85"/>
        <v>0</v>
      </c>
      <c r="BL100" s="206">
        <f t="shared" si="85"/>
        <v>0</v>
      </c>
      <c r="BM100" s="206">
        <f t="shared" si="85"/>
        <v>0</v>
      </c>
      <c r="BN100" s="206">
        <f t="shared" si="85"/>
        <v>0</v>
      </c>
      <c r="BO100" s="206">
        <f t="shared" si="85"/>
        <v>0</v>
      </c>
      <c r="BP100" s="206">
        <f t="shared" si="85"/>
        <v>0</v>
      </c>
      <c r="BQ100" s="206">
        <f t="shared" si="85"/>
        <v>0</v>
      </c>
      <c r="BR100" s="206">
        <f t="shared" si="85"/>
        <v>0</v>
      </c>
      <c r="BS100" s="206">
        <f t="shared" si="85"/>
        <v>0</v>
      </c>
      <c r="BT100" s="206">
        <f t="shared" si="85"/>
        <v>0</v>
      </c>
      <c r="BU100" s="206">
        <f t="shared" si="85"/>
        <v>0</v>
      </c>
      <c r="BV100" s="206">
        <f t="shared" ref="BV100:CL100" si="86">IF(BV$1&lt;"2020-21",SUMIF($F$97,"=Yes",BV$97),(SUMIF($F$97,"=No",BV$97)*(-1)))</f>
        <v>0</v>
      </c>
      <c r="BW100" s="206">
        <f t="shared" si="86"/>
        <v>0</v>
      </c>
      <c r="BX100" s="206">
        <f t="shared" si="86"/>
        <v>0</v>
      </c>
      <c r="BY100" s="206">
        <f t="shared" si="86"/>
        <v>0</v>
      </c>
      <c r="BZ100" s="206">
        <f t="shared" si="86"/>
        <v>0</v>
      </c>
      <c r="CA100" s="206">
        <f t="shared" si="86"/>
        <v>0</v>
      </c>
      <c r="CB100" s="206">
        <f t="shared" si="86"/>
        <v>0</v>
      </c>
      <c r="CC100" s="206">
        <f t="shared" si="86"/>
        <v>0</v>
      </c>
      <c r="CD100" s="206">
        <f t="shared" si="86"/>
        <v>0</v>
      </c>
      <c r="CE100" s="206">
        <f t="shared" si="86"/>
        <v>0</v>
      </c>
      <c r="CF100" s="206">
        <f t="shared" si="86"/>
        <v>0</v>
      </c>
      <c r="CG100" s="206">
        <f t="shared" si="86"/>
        <v>0</v>
      </c>
      <c r="CH100" s="206">
        <f t="shared" si="86"/>
        <v>0</v>
      </c>
      <c r="CI100" s="206">
        <f t="shared" si="86"/>
        <v>0</v>
      </c>
      <c r="CJ100" s="206">
        <f t="shared" si="86"/>
        <v>0</v>
      </c>
      <c r="CK100" s="206">
        <f t="shared" si="86"/>
        <v>0</v>
      </c>
      <c r="CL100" s="206">
        <f t="shared" si="86"/>
        <v>0</v>
      </c>
    </row>
    <row r="102" spans="1:95" ht="15.4">
      <c r="A102" s="33" t="s">
        <v>77</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243"/>
      <c r="CN102" s="243"/>
      <c r="CO102" s="243"/>
      <c r="CP102" s="243"/>
      <c r="CQ102" s="243"/>
    </row>
    <row r="103" spans="1:95" ht="16.5" customHeight="1">
      <c r="A103" s="26"/>
      <c r="B103" s="26"/>
      <c r="C103" s="26"/>
      <c r="D103" s="26"/>
      <c r="E103" s="189"/>
      <c r="F103" s="189"/>
      <c r="G103" s="189"/>
      <c r="H103" s="26"/>
      <c r="I103" s="26"/>
      <c r="J103" s="305" t="s">
        <v>1</v>
      </c>
      <c r="K103" s="305"/>
      <c r="L103" s="305"/>
      <c r="M103" s="305"/>
      <c r="N103" s="305"/>
      <c r="O103" s="305"/>
      <c r="P103" s="305" t="s">
        <v>2</v>
      </c>
      <c r="Q103" s="305"/>
      <c r="R103" s="305"/>
      <c r="S103" s="305"/>
      <c r="T103" s="305"/>
      <c r="U103" s="305"/>
      <c r="V103" s="305" t="s">
        <v>3</v>
      </c>
      <c r="W103" s="305"/>
      <c r="X103" s="305"/>
      <c r="Y103" s="305"/>
      <c r="Z103" s="305"/>
      <c r="AA103" s="305"/>
      <c r="AB103" s="305" t="s">
        <v>4</v>
      </c>
      <c r="AC103" s="305"/>
      <c r="AD103" s="305"/>
      <c r="AE103" s="305"/>
      <c r="AF103" s="305"/>
      <c r="AG103" s="305"/>
      <c r="AH103" s="305" t="s">
        <v>5</v>
      </c>
      <c r="AI103" s="305"/>
      <c r="AJ103" s="305"/>
      <c r="AK103" s="305"/>
      <c r="AL103" s="305"/>
      <c r="AM103" s="305"/>
      <c r="AN103" s="305" t="s">
        <v>6</v>
      </c>
      <c r="AO103" s="305"/>
      <c r="AP103" s="305"/>
      <c r="AQ103" s="305"/>
      <c r="AR103" s="305"/>
      <c r="AS103" s="305"/>
      <c r="AT103" s="309" t="s">
        <v>7</v>
      </c>
      <c r="AU103" s="310"/>
      <c r="AV103" s="310"/>
      <c r="AW103" s="310"/>
      <c r="AX103" s="310"/>
      <c r="AY103" s="310"/>
      <c r="AZ103" s="310"/>
      <c r="BA103" s="310"/>
      <c r="BB103" s="311"/>
      <c r="BC103" s="309" t="s">
        <v>8</v>
      </c>
      <c r="BD103" s="310"/>
      <c r="BE103" s="310"/>
      <c r="BF103" s="310"/>
      <c r="BG103" s="310"/>
      <c r="BH103" s="310"/>
      <c r="BI103" s="310"/>
      <c r="BJ103" s="310"/>
      <c r="BK103" s="311"/>
      <c r="BL103" s="309" t="s">
        <v>9</v>
      </c>
      <c r="BM103" s="310"/>
      <c r="BN103" s="310"/>
      <c r="BO103" s="310"/>
      <c r="BP103" s="310"/>
      <c r="BQ103" s="310"/>
      <c r="BR103" s="310"/>
      <c r="BS103" s="310"/>
      <c r="BT103" s="311"/>
      <c r="BU103" s="309" t="s">
        <v>10</v>
      </c>
      <c r="BV103" s="310"/>
      <c r="BW103" s="310"/>
      <c r="BX103" s="310"/>
      <c r="BY103" s="310"/>
      <c r="BZ103" s="310"/>
      <c r="CA103" s="310"/>
      <c r="CB103" s="310"/>
      <c r="CC103" s="311"/>
      <c r="CD103" s="309" t="s">
        <v>581</v>
      </c>
      <c r="CE103" s="310"/>
      <c r="CF103" s="310"/>
      <c r="CG103" s="310"/>
      <c r="CH103" s="310"/>
      <c r="CI103" s="310"/>
      <c r="CJ103" s="310"/>
      <c r="CK103" s="310"/>
      <c r="CL103" s="311"/>
      <c r="CM103" s="243"/>
      <c r="CN103" s="243"/>
      <c r="CO103" s="243"/>
      <c r="CP103" s="243"/>
      <c r="CQ103" s="243"/>
    </row>
    <row r="104" spans="1:95" ht="27" customHeight="1">
      <c r="A104" s="23"/>
      <c r="B104" s="23"/>
      <c r="C104" s="23"/>
      <c r="D104" s="23"/>
      <c r="E104" s="188"/>
      <c r="F104" s="188"/>
      <c r="G104" s="188"/>
      <c r="H104" s="23"/>
      <c r="I104" s="23"/>
      <c r="J104" s="252"/>
      <c r="K104" s="253"/>
      <c r="L104" s="253"/>
      <c r="M104" s="253"/>
      <c r="N104" s="253"/>
      <c r="O104" s="254"/>
      <c r="P104" s="25"/>
      <c r="Q104" s="25"/>
      <c r="R104" s="25"/>
      <c r="S104" s="25"/>
      <c r="T104" s="25"/>
      <c r="U104" s="25"/>
      <c r="V104" s="25"/>
      <c r="W104" s="25"/>
      <c r="X104" s="25"/>
      <c r="Y104" s="25"/>
      <c r="Z104" s="25"/>
      <c r="AA104" s="251"/>
      <c r="AB104" s="25"/>
      <c r="AC104" s="25"/>
      <c r="AD104" s="25"/>
      <c r="AE104" s="25"/>
      <c r="AF104" s="25"/>
      <c r="AG104" s="251"/>
      <c r="AH104" s="25"/>
      <c r="AI104" s="25"/>
      <c r="AJ104" s="25"/>
      <c r="AK104" s="25"/>
      <c r="AL104" s="25"/>
      <c r="AM104" s="251"/>
      <c r="AN104" s="25"/>
      <c r="AO104" s="25"/>
      <c r="AP104" s="25"/>
      <c r="AQ104" s="25"/>
      <c r="AR104" s="25"/>
      <c r="AS104" s="25"/>
      <c r="AT104" s="305" t="s">
        <v>179</v>
      </c>
      <c r="AU104" s="305"/>
      <c r="AV104" s="305"/>
      <c r="AW104" s="305" t="s">
        <v>180</v>
      </c>
      <c r="AX104" s="305"/>
      <c r="AY104" s="305" t="s">
        <v>181</v>
      </c>
      <c r="AZ104" s="305"/>
      <c r="BA104" s="305"/>
      <c r="BB104" s="249" t="s">
        <v>13</v>
      </c>
      <c r="BC104" s="305" t="s">
        <v>179</v>
      </c>
      <c r="BD104" s="305"/>
      <c r="BE104" s="305"/>
      <c r="BF104" s="305" t="s">
        <v>180</v>
      </c>
      <c r="BG104" s="305"/>
      <c r="BH104" s="305" t="s">
        <v>181</v>
      </c>
      <c r="BI104" s="305"/>
      <c r="BJ104" s="305"/>
      <c r="BK104" s="249" t="s">
        <v>13</v>
      </c>
      <c r="BL104" s="305" t="s">
        <v>179</v>
      </c>
      <c r="BM104" s="305"/>
      <c r="BN104" s="305"/>
      <c r="BO104" s="305" t="s">
        <v>180</v>
      </c>
      <c r="BP104" s="305"/>
      <c r="BQ104" s="305" t="s">
        <v>181</v>
      </c>
      <c r="BR104" s="305"/>
      <c r="BS104" s="305"/>
      <c r="BT104" s="249" t="s">
        <v>13</v>
      </c>
      <c r="BU104" s="305" t="s">
        <v>179</v>
      </c>
      <c r="BV104" s="305"/>
      <c r="BW104" s="305"/>
      <c r="BX104" s="305" t="s">
        <v>180</v>
      </c>
      <c r="BY104" s="305"/>
      <c r="BZ104" s="305" t="s">
        <v>181</v>
      </c>
      <c r="CA104" s="305"/>
      <c r="CB104" s="305"/>
      <c r="CC104" s="249" t="s">
        <v>13</v>
      </c>
      <c r="CD104" s="305" t="s">
        <v>179</v>
      </c>
      <c r="CE104" s="305"/>
      <c r="CF104" s="305"/>
      <c r="CG104" s="305" t="s">
        <v>180</v>
      </c>
      <c r="CH104" s="305"/>
      <c r="CI104" s="305" t="s">
        <v>181</v>
      </c>
      <c r="CJ104" s="305"/>
      <c r="CK104" s="305"/>
      <c r="CL104" s="288" t="s">
        <v>13</v>
      </c>
      <c r="CM104" s="243"/>
      <c r="CN104" s="243"/>
      <c r="CO104" s="243"/>
      <c r="CP104" s="243"/>
      <c r="CQ104" s="243"/>
    </row>
    <row r="105" spans="1:95" ht="51.75" customHeight="1">
      <c r="A105" s="24" t="s">
        <v>14</v>
      </c>
      <c r="B105" s="24" t="s">
        <v>182</v>
      </c>
      <c r="C105" s="179" t="s">
        <v>547</v>
      </c>
      <c r="D105" s="179" t="s">
        <v>548</v>
      </c>
      <c r="E105" s="176" t="s">
        <v>241</v>
      </c>
      <c r="F105" s="191" t="s">
        <v>258</v>
      </c>
      <c r="G105" s="191"/>
      <c r="H105" s="15" t="s">
        <v>16</v>
      </c>
      <c r="I105" s="15" t="s">
        <v>17</v>
      </c>
      <c r="J105" s="249" t="s">
        <v>183</v>
      </c>
      <c r="K105" s="249" t="s">
        <v>184</v>
      </c>
      <c r="L105" s="249" t="s">
        <v>185</v>
      </c>
      <c r="M105" s="249" t="s">
        <v>186</v>
      </c>
      <c r="N105" s="249" t="s">
        <v>187</v>
      </c>
      <c r="O105" s="249" t="s">
        <v>13</v>
      </c>
      <c r="P105" s="249" t="s">
        <v>183</v>
      </c>
      <c r="Q105" s="249" t="s">
        <v>184</v>
      </c>
      <c r="R105" s="249" t="s">
        <v>185</v>
      </c>
      <c r="S105" s="249" t="s">
        <v>186</v>
      </c>
      <c r="T105" s="249" t="s">
        <v>187</v>
      </c>
      <c r="U105" s="249" t="s">
        <v>13</v>
      </c>
      <c r="V105" s="249" t="s">
        <v>183</v>
      </c>
      <c r="W105" s="249" t="s">
        <v>184</v>
      </c>
      <c r="X105" s="249" t="s">
        <v>185</v>
      </c>
      <c r="Y105" s="249" t="s">
        <v>186</v>
      </c>
      <c r="Z105" s="249" t="s">
        <v>187</v>
      </c>
      <c r="AA105" s="249" t="s">
        <v>13</v>
      </c>
      <c r="AB105" s="249" t="s">
        <v>183</v>
      </c>
      <c r="AC105" s="249" t="s">
        <v>184</v>
      </c>
      <c r="AD105" s="249" t="s">
        <v>185</v>
      </c>
      <c r="AE105" s="249" t="s">
        <v>186</v>
      </c>
      <c r="AF105" s="249" t="s">
        <v>187</v>
      </c>
      <c r="AG105" s="249" t="s">
        <v>13</v>
      </c>
      <c r="AH105" s="249" t="s">
        <v>183</v>
      </c>
      <c r="AI105" s="249" t="s">
        <v>184</v>
      </c>
      <c r="AJ105" s="249" t="s">
        <v>185</v>
      </c>
      <c r="AK105" s="249" t="s">
        <v>186</v>
      </c>
      <c r="AL105" s="249" t="s">
        <v>187</v>
      </c>
      <c r="AM105" s="249" t="s">
        <v>13</v>
      </c>
      <c r="AN105" s="249" t="s">
        <v>183</v>
      </c>
      <c r="AO105" s="249" t="s">
        <v>184</v>
      </c>
      <c r="AP105" s="249" t="s">
        <v>185</v>
      </c>
      <c r="AQ105" s="249" t="s">
        <v>186</v>
      </c>
      <c r="AR105" s="249" t="s">
        <v>187</v>
      </c>
      <c r="AS105" s="248" t="s">
        <v>13</v>
      </c>
      <c r="AT105" s="249" t="s">
        <v>188</v>
      </c>
      <c r="AU105" s="249" t="s">
        <v>189</v>
      </c>
      <c r="AV105" s="249" t="s">
        <v>190</v>
      </c>
      <c r="AW105" s="249" t="s">
        <v>191</v>
      </c>
      <c r="AX105" s="249" t="s">
        <v>192</v>
      </c>
      <c r="AY105" s="249" t="s">
        <v>185</v>
      </c>
      <c r="AZ105" s="249" t="s">
        <v>186</v>
      </c>
      <c r="BA105" s="249" t="s">
        <v>187</v>
      </c>
      <c r="BB105" s="249" t="s">
        <v>13</v>
      </c>
      <c r="BC105" s="249" t="s">
        <v>188</v>
      </c>
      <c r="BD105" s="249" t="s">
        <v>189</v>
      </c>
      <c r="BE105" s="249" t="s">
        <v>190</v>
      </c>
      <c r="BF105" s="249" t="s">
        <v>191</v>
      </c>
      <c r="BG105" s="249" t="s">
        <v>192</v>
      </c>
      <c r="BH105" s="249" t="s">
        <v>185</v>
      </c>
      <c r="BI105" s="249" t="s">
        <v>186</v>
      </c>
      <c r="BJ105" s="249" t="s">
        <v>187</v>
      </c>
      <c r="BK105" s="249" t="s">
        <v>13</v>
      </c>
      <c r="BL105" s="249" t="s">
        <v>188</v>
      </c>
      <c r="BM105" s="249" t="s">
        <v>189</v>
      </c>
      <c r="BN105" s="249" t="s">
        <v>190</v>
      </c>
      <c r="BO105" s="249" t="s">
        <v>191</v>
      </c>
      <c r="BP105" s="249" t="s">
        <v>192</v>
      </c>
      <c r="BQ105" s="249" t="s">
        <v>185</v>
      </c>
      <c r="BR105" s="249" t="s">
        <v>186</v>
      </c>
      <c r="BS105" s="249" t="s">
        <v>187</v>
      </c>
      <c r="BT105" s="249" t="s">
        <v>13</v>
      </c>
      <c r="BU105" s="249" t="s">
        <v>188</v>
      </c>
      <c r="BV105" s="249" t="s">
        <v>189</v>
      </c>
      <c r="BW105" s="249" t="s">
        <v>190</v>
      </c>
      <c r="BX105" s="249" t="s">
        <v>191</v>
      </c>
      <c r="BY105" s="249" t="s">
        <v>192</v>
      </c>
      <c r="BZ105" s="249" t="s">
        <v>185</v>
      </c>
      <c r="CA105" s="249" t="s">
        <v>186</v>
      </c>
      <c r="CB105" s="249" t="s">
        <v>187</v>
      </c>
      <c r="CC105" s="249" t="s">
        <v>13</v>
      </c>
      <c r="CD105" s="288" t="s">
        <v>188</v>
      </c>
      <c r="CE105" s="288" t="s">
        <v>189</v>
      </c>
      <c r="CF105" s="288" t="s">
        <v>190</v>
      </c>
      <c r="CG105" s="288" t="s">
        <v>191</v>
      </c>
      <c r="CH105" s="288" t="s">
        <v>192</v>
      </c>
      <c r="CI105" s="288" t="s">
        <v>185</v>
      </c>
      <c r="CJ105" s="288" t="s">
        <v>186</v>
      </c>
      <c r="CK105" s="288" t="s">
        <v>187</v>
      </c>
      <c r="CL105" s="288" t="s">
        <v>13</v>
      </c>
      <c r="CM105" s="243"/>
      <c r="CN105" s="243"/>
      <c r="CO105" s="243"/>
      <c r="CP105" s="243"/>
      <c r="CQ105" s="243"/>
    </row>
    <row r="106" spans="1:95" s="96" customFormat="1" ht="15.4">
      <c r="A106" s="82" t="s">
        <v>25</v>
      </c>
      <c r="B106" s="83" t="s">
        <v>26</v>
      </c>
      <c r="C106" s="83"/>
      <c r="D106" s="83"/>
      <c r="E106" s="147"/>
      <c r="F106" s="147"/>
      <c r="G106" s="147"/>
      <c r="H106" s="147"/>
      <c r="I106" s="147"/>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243"/>
      <c r="CN106" s="243"/>
      <c r="CO106" s="243"/>
      <c r="CP106" s="243"/>
      <c r="CQ106" s="243"/>
    </row>
    <row r="107" spans="1:95" s="96" customFormat="1" ht="15.4">
      <c r="A107" s="20" t="s">
        <v>195</v>
      </c>
      <c r="B107" s="13" t="s">
        <v>78</v>
      </c>
      <c r="C107" s="13" t="s">
        <v>311</v>
      </c>
      <c r="D107" s="13" t="s">
        <v>278</v>
      </c>
      <c r="E107" s="185">
        <f t="shared" ref="E107:E109" si="87">O107+U107+AA107+AG107+AM107+AS107+BB107+BK107+BT107+CC107+CL107</f>
        <v>0.745</v>
      </c>
      <c r="F107" s="259" t="s">
        <v>259</v>
      </c>
      <c r="G107" s="232" t="s">
        <v>533</v>
      </c>
      <c r="H107" s="16" t="s">
        <v>28</v>
      </c>
      <c r="I107" s="16">
        <v>3</v>
      </c>
      <c r="J107" s="98"/>
      <c r="K107" s="98"/>
      <c r="L107" s="98"/>
      <c r="M107" s="98"/>
      <c r="N107" s="98"/>
      <c r="O107" s="99"/>
      <c r="P107" s="98"/>
      <c r="Q107" s="98"/>
      <c r="R107" s="98"/>
      <c r="S107" s="98"/>
      <c r="T107" s="98"/>
      <c r="U107" s="99"/>
      <c r="V107" s="98"/>
      <c r="W107" s="98"/>
      <c r="X107" s="98"/>
      <c r="Y107" s="98"/>
      <c r="Z107" s="98"/>
      <c r="AA107" s="99"/>
      <c r="AB107" s="98"/>
      <c r="AC107" s="98"/>
      <c r="AD107" s="98"/>
      <c r="AE107" s="98"/>
      <c r="AF107" s="98"/>
      <c r="AG107" s="99"/>
      <c r="AH107" s="98"/>
      <c r="AI107" s="98"/>
      <c r="AJ107" s="98"/>
      <c r="AK107" s="98"/>
      <c r="AL107" s="98"/>
      <c r="AM107" s="99"/>
      <c r="AN107" s="76"/>
      <c r="AO107" s="76"/>
      <c r="AP107" s="76"/>
      <c r="AQ107" s="76"/>
      <c r="AR107" s="76"/>
      <c r="AS107" s="12">
        <f>SUM(AN107:AR107)</f>
        <v>0</v>
      </c>
      <c r="AT107" s="76"/>
      <c r="AU107" s="76"/>
      <c r="AV107" s="76"/>
      <c r="AW107" s="76"/>
      <c r="AX107" s="76"/>
      <c r="AY107" s="76"/>
      <c r="AZ107" s="76"/>
      <c r="BA107" s="76"/>
      <c r="BB107" s="12">
        <f>SUM(AT107:BA107)</f>
        <v>0</v>
      </c>
      <c r="BC107" s="13">
        <v>0.129</v>
      </c>
      <c r="BD107" s="13">
        <v>3.4000000000000002E-2</v>
      </c>
      <c r="BE107" s="13">
        <v>7.0000000000000001E-3</v>
      </c>
      <c r="BF107" s="13">
        <v>0.44800000000000001</v>
      </c>
      <c r="BG107" s="13">
        <v>0</v>
      </c>
      <c r="BH107" s="13">
        <v>0</v>
      </c>
      <c r="BI107" s="13">
        <v>0.11799999999999999</v>
      </c>
      <c r="BJ107" s="13">
        <v>8.9999999999999993E-3</v>
      </c>
      <c r="BK107" s="14">
        <f>SUM(BC107:BJ107)</f>
        <v>0.745</v>
      </c>
      <c r="BL107" s="76"/>
      <c r="BM107" s="76"/>
      <c r="BN107" s="76"/>
      <c r="BO107" s="76"/>
      <c r="BP107" s="76"/>
      <c r="BQ107" s="76"/>
      <c r="BR107" s="76"/>
      <c r="BS107" s="76"/>
      <c r="BT107" s="12">
        <f>SUM(BL107:BS107)</f>
        <v>0</v>
      </c>
      <c r="BU107" s="76"/>
      <c r="BV107" s="76"/>
      <c r="BW107" s="76"/>
      <c r="BX107" s="76"/>
      <c r="BY107" s="76"/>
      <c r="BZ107" s="76"/>
      <c r="CA107" s="76"/>
      <c r="CB107" s="76"/>
      <c r="CC107" s="36">
        <f>SUM(BU107:CB107)</f>
        <v>0</v>
      </c>
      <c r="CD107" s="76"/>
      <c r="CE107" s="76"/>
      <c r="CF107" s="76"/>
      <c r="CG107" s="76"/>
      <c r="CH107" s="76"/>
      <c r="CI107" s="76"/>
      <c r="CJ107" s="76"/>
      <c r="CK107" s="76"/>
      <c r="CL107" s="36">
        <f>SUM(CD107:CK107)</f>
        <v>0</v>
      </c>
      <c r="CM107" s="243"/>
      <c r="CN107" s="243"/>
      <c r="CO107" s="243"/>
      <c r="CP107" s="243"/>
      <c r="CQ107" s="243"/>
    </row>
    <row r="108" spans="1:95" s="96" customFormat="1" ht="15.4">
      <c r="A108" s="16" t="s">
        <v>204</v>
      </c>
      <c r="B108" s="4" t="s">
        <v>79</v>
      </c>
      <c r="C108" s="4" t="s">
        <v>312</v>
      </c>
      <c r="D108" s="4" t="s">
        <v>291</v>
      </c>
      <c r="E108" s="185">
        <f t="shared" si="87"/>
        <v>1.3950000000000002</v>
      </c>
      <c r="F108" s="259" t="s">
        <v>260</v>
      </c>
      <c r="G108" s="232" t="s">
        <v>510</v>
      </c>
      <c r="H108" s="16" t="s">
        <v>28</v>
      </c>
      <c r="I108" s="16">
        <v>3</v>
      </c>
      <c r="J108" s="100"/>
      <c r="K108" s="100"/>
      <c r="L108" s="100"/>
      <c r="M108" s="100"/>
      <c r="N108" s="100"/>
      <c r="O108" s="99"/>
      <c r="P108" s="98"/>
      <c r="Q108" s="98"/>
      <c r="R108" s="98"/>
      <c r="S108" s="98"/>
      <c r="T108" s="98"/>
      <c r="U108" s="99"/>
      <c r="V108" s="98"/>
      <c r="W108" s="98"/>
      <c r="X108" s="98"/>
      <c r="Y108" s="98"/>
      <c r="Z108" s="98"/>
      <c r="AA108" s="99"/>
      <c r="AB108" s="98"/>
      <c r="AC108" s="98"/>
      <c r="AD108" s="98"/>
      <c r="AE108" s="98"/>
      <c r="AF108" s="98"/>
      <c r="AG108" s="99"/>
      <c r="AH108" s="98"/>
      <c r="AI108" s="98"/>
      <c r="AJ108" s="98"/>
      <c r="AK108" s="98"/>
      <c r="AL108" s="98"/>
      <c r="AM108" s="99"/>
      <c r="AN108" s="4"/>
      <c r="AO108" s="4"/>
      <c r="AP108" s="4"/>
      <c r="AQ108" s="4"/>
      <c r="AR108" s="4"/>
      <c r="AS108" s="12">
        <f>SUM(AN108:AR108)</f>
        <v>0</v>
      </c>
      <c r="AT108" s="4"/>
      <c r="AU108" s="4"/>
      <c r="AV108" s="4"/>
      <c r="AW108" s="4"/>
      <c r="AX108" s="4"/>
      <c r="AY108" s="4"/>
      <c r="AZ108" s="4"/>
      <c r="BA108" s="4"/>
      <c r="BB108" s="12">
        <f>SUM(AT108:BA108)</f>
        <v>0</v>
      </c>
      <c r="BC108" s="4"/>
      <c r="BD108" s="4"/>
      <c r="BE108" s="4"/>
      <c r="BF108" s="4"/>
      <c r="BG108" s="4"/>
      <c r="BH108" s="4"/>
      <c r="BI108" s="4"/>
      <c r="BJ108" s="4"/>
      <c r="BK108" s="12">
        <f>SUM(BC108:BJ108)</f>
        <v>0</v>
      </c>
      <c r="BL108" s="4"/>
      <c r="BM108" s="4"/>
      <c r="BN108" s="4"/>
      <c r="BO108" s="4"/>
      <c r="BP108" s="4"/>
      <c r="BQ108" s="4"/>
      <c r="BR108" s="4"/>
      <c r="BS108" s="4"/>
      <c r="BT108" s="12">
        <f>SUM(BL108:BS108)</f>
        <v>0</v>
      </c>
      <c r="BU108" s="4">
        <v>0.23200000000000001</v>
      </c>
      <c r="BV108" s="4">
        <v>6.4000000000000001E-2</v>
      </c>
      <c r="BW108" s="4">
        <v>1.2999999999999999E-2</v>
      </c>
      <c r="BX108" s="4">
        <v>0.872</v>
      </c>
      <c r="BY108" s="4">
        <v>8.0000000000000002E-3</v>
      </c>
      <c r="BZ108" s="4">
        <v>6.4000000000000001E-2</v>
      </c>
      <c r="CA108" s="4">
        <v>0.124</v>
      </c>
      <c r="CB108" s="4">
        <v>1.7999999999999999E-2</v>
      </c>
      <c r="CC108" s="36">
        <f>SUM(BU108:CB108)</f>
        <v>1.3950000000000002</v>
      </c>
      <c r="CD108" s="4"/>
      <c r="CE108" s="4"/>
      <c r="CF108" s="4"/>
      <c r="CG108" s="4"/>
      <c r="CH108" s="4"/>
      <c r="CI108" s="4"/>
      <c r="CJ108" s="4"/>
      <c r="CK108" s="4"/>
      <c r="CL108" s="36">
        <f>SUM(CD108:CK108)</f>
        <v>0</v>
      </c>
      <c r="CM108" s="243"/>
      <c r="CN108" s="243"/>
      <c r="CO108" s="243"/>
      <c r="CP108" s="243"/>
      <c r="CQ108" s="243"/>
    </row>
    <row r="109" spans="1:95" s="96" customFormat="1" ht="15.4">
      <c r="A109" s="16" t="s">
        <v>204</v>
      </c>
      <c r="B109" s="4" t="s">
        <v>602</v>
      </c>
      <c r="C109" s="4"/>
      <c r="D109" s="4" t="s">
        <v>603</v>
      </c>
      <c r="E109" s="185">
        <f t="shared" si="87"/>
        <v>0.95700000000000007</v>
      </c>
      <c r="F109" s="259" t="s">
        <v>259</v>
      </c>
      <c r="G109" s="232" t="s">
        <v>510</v>
      </c>
      <c r="H109" s="16" t="s">
        <v>28</v>
      </c>
      <c r="I109" s="16">
        <v>3</v>
      </c>
      <c r="J109" s="100"/>
      <c r="K109" s="100"/>
      <c r="L109" s="100"/>
      <c r="M109" s="100"/>
      <c r="N109" s="100"/>
      <c r="O109" s="99"/>
      <c r="P109" s="98"/>
      <c r="Q109" s="98"/>
      <c r="R109" s="98"/>
      <c r="S109" s="98"/>
      <c r="T109" s="98"/>
      <c r="U109" s="99"/>
      <c r="V109" s="98"/>
      <c r="W109" s="98"/>
      <c r="X109" s="98"/>
      <c r="Y109" s="98"/>
      <c r="Z109" s="98"/>
      <c r="AA109" s="99"/>
      <c r="AB109" s="98"/>
      <c r="AC109" s="98"/>
      <c r="AD109" s="98"/>
      <c r="AE109" s="98"/>
      <c r="AF109" s="98"/>
      <c r="AG109" s="99"/>
      <c r="AH109" s="98"/>
      <c r="AI109" s="98"/>
      <c r="AJ109" s="98"/>
      <c r="AK109" s="98"/>
      <c r="AL109" s="98"/>
      <c r="AM109" s="99"/>
      <c r="AN109" s="4"/>
      <c r="AO109" s="4"/>
      <c r="AP109" s="4"/>
      <c r="AQ109" s="4"/>
      <c r="AR109" s="4"/>
      <c r="AS109" s="12">
        <f>SUM(AN109:AR109)</f>
        <v>0</v>
      </c>
      <c r="AT109" s="4"/>
      <c r="AU109" s="4"/>
      <c r="AV109" s="4"/>
      <c r="AW109" s="4"/>
      <c r="AX109" s="4"/>
      <c r="AY109" s="4"/>
      <c r="AZ109" s="4"/>
      <c r="BA109" s="4"/>
      <c r="BB109" s="12">
        <f>SUM(AT109:BA109)</f>
        <v>0</v>
      </c>
      <c r="BC109" s="4"/>
      <c r="BD109" s="4"/>
      <c r="BE109" s="4"/>
      <c r="BF109" s="4"/>
      <c r="BG109" s="4"/>
      <c r="BH109" s="4"/>
      <c r="BI109" s="4"/>
      <c r="BJ109" s="4"/>
      <c r="BK109" s="12">
        <f>SUM(BC109:BJ109)</f>
        <v>0</v>
      </c>
      <c r="BL109" s="4"/>
      <c r="BM109" s="4"/>
      <c r="BN109" s="4"/>
      <c r="BO109" s="4"/>
      <c r="BP109" s="4"/>
      <c r="BQ109" s="4"/>
      <c r="BR109" s="4"/>
      <c r="BS109" s="4"/>
      <c r="BT109" s="12">
        <f>SUM(BL109:BS109)</f>
        <v>0</v>
      </c>
      <c r="BU109" s="4"/>
      <c r="BV109" s="4"/>
      <c r="BW109" s="4"/>
      <c r="BX109" s="4"/>
      <c r="BY109" s="4"/>
      <c r="BZ109" s="4"/>
      <c r="CA109" s="4"/>
      <c r="CB109" s="4"/>
      <c r="CC109" s="36">
        <f>SUM(BU109:CB109)</f>
        <v>0</v>
      </c>
      <c r="CD109" s="4">
        <v>0.22800000000000001</v>
      </c>
      <c r="CE109" s="4">
        <v>6.0999999999999999E-2</v>
      </c>
      <c r="CF109" s="4">
        <v>1.0999999999999999E-2</v>
      </c>
      <c r="CG109" s="4">
        <v>0.501</v>
      </c>
      <c r="CH109" s="4">
        <v>0.02</v>
      </c>
      <c r="CI109" s="4">
        <v>2.8000000000000001E-2</v>
      </c>
      <c r="CJ109" s="4">
        <v>7.8E-2</v>
      </c>
      <c r="CK109" s="4">
        <v>0.03</v>
      </c>
      <c r="CL109" s="36">
        <f>SUM(CD109:CK109)</f>
        <v>0.95700000000000007</v>
      </c>
      <c r="CM109" s="243"/>
      <c r="CN109" s="243"/>
      <c r="CO109" s="243"/>
      <c r="CP109" s="243"/>
      <c r="CQ109" s="243"/>
    </row>
    <row r="110" spans="1:95" s="96" customFormat="1" ht="15.4">
      <c r="A110" s="16"/>
      <c r="B110" s="97" t="s">
        <v>40</v>
      </c>
      <c r="C110" s="97"/>
      <c r="D110" s="97"/>
      <c r="E110" s="97"/>
      <c r="F110" s="185">
        <f>SUMIF(F107:F109, "=Yes", E107:E109)</f>
        <v>1.702</v>
      </c>
      <c r="G110" s="16"/>
      <c r="H110" s="16" t="s">
        <v>28</v>
      </c>
      <c r="I110" s="16">
        <v>3</v>
      </c>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5">
        <f t="shared" ref="AN110:AS110" si="88">SUM(AN107:AN109)</f>
        <v>0</v>
      </c>
      <c r="AO110" s="5">
        <f t="shared" si="88"/>
        <v>0</v>
      </c>
      <c r="AP110" s="5">
        <f t="shared" si="88"/>
        <v>0</v>
      </c>
      <c r="AQ110" s="5">
        <f t="shared" si="88"/>
        <v>0</v>
      </c>
      <c r="AR110" s="5">
        <f t="shared" si="88"/>
        <v>0</v>
      </c>
      <c r="AS110" s="5">
        <f t="shared" si="88"/>
        <v>0</v>
      </c>
      <c r="AT110" s="5">
        <f>SUM(AT107:AT109)</f>
        <v>0</v>
      </c>
      <c r="AU110" s="5">
        <f t="shared" ref="AU110:CC110" si="89">SUM(AU107:AU109)</f>
        <v>0</v>
      </c>
      <c r="AV110" s="5">
        <f t="shared" si="89"/>
        <v>0</v>
      </c>
      <c r="AW110" s="5">
        <f t="shared" si="89"/>
        <v>0</v>
      </c>
      <c r="AX110" s="5">
        <f t="shared" si="89"/>
        <v>0</v>
      </c>
      <c r="AY110" s="5">
        <f t="shared" si="89"/>
        <v>0</v>
      </c>
      <c r="AZ110" s="5">
        <f t="shared" si="89"/>
        <v>0</v>
      </c>
      <c r="BA110" s="5">
        <f t="shared" si="89"/>
        <v>0</v>
      </c>
      <c r="BB110" s="5">
        <f t="shared" si="89"/>
        <v>0</v>
      </c>
      <c r="BC110" s="5">
        <f t="shared" si="89"/>
        <v>0.129</v>
      </c>
      <c r="BD110" s="5">
        <f t="shared" si="89"/>
        <v>3.4000000000000002E-2</v>
      </c>
      <c r="BE110" s="5">
        <f t="shared" si="89"/>
        <v>7.0000000000000001E-3</v>
      </c>
      <c r="BF110" s="5">
        <f t="shared" si="89"/>
        <v>0.44800000000000001</v>
      </c>
      <c r="BG110" s="5">
        <f t="shared" si="89"/>
        <v>0</v>
      </c>
      <c r="BH110" s="5">
        <f t="shared" si="89"/>
        <v>0</v>
      </c>
      <c r="BI110" s="5">
        <f t="shared" si="89"/>
        <v>0.11799999999999999</v>
      </c>
      <c r="BJ110" s="5">
        <f t="shared" si="89"/>
        <v>8.9999999999999993E-3</v>
      </c>
      <c r="BK110" s="5">
        <f t="shared" si="89"/>
        <v>0.745</v>
      </c>
      <c r="BL110" s="5">
        <f t="shared" si="89"/>
        <v>0</v>
      </c>
      <c r="BM110" s="5">
        <f t="shared" si="89"/>
        <v>0</v>
      </c>
      <c r="BN110" s="5">
        <f t="shared" si="89"/>
        <v>0</v>
      </c>
      <c r="BO110" s="5">
        <f t="shared" si="89"/>
        <v>0</v>
      </c>
      <c r="BP110" s="5">
        <f t="shared" si="89"/>
        <v>0</v>
      </c>
      <c r="BQ110" s="5">
        <f t="shared" si="89"/>
        <v>0</v>
      </c>
      <c r="BR110" s="5">
        <f t="shared" si="89"/>
        <v>0</v>
      </c>
      <c r="BS110" s="5">
        <f t="shared" si="89"/>
        <v>0</v>
      </c>
      <c r="BT110" s="5">
        <f t="shared" si="89"/>
        <v>0</v>
      </c>
      <c r="BU110" s="5">
        <f t="shared" si="89"/>
        <v>0.23200000000000001</v>
      </c>
      <c r="BV110" s="5">
        <f t="shared" si="89"/>
        <v>6.4000000000000001E-2</v>
      </c>
      <c r="BW110" s="5">
        <f t="shared" si="89"/>
        <v>1.2999999999999999E-2</v>
      </c>
      <c r="BX110" s="5">
        <f t="shared" si="89"/>
        <v>0.872</v>
      </c>
      <c r="BY110" s="5">
        <f t="shared" si="89"/>
        <v>8.0000000000000002E-3</v>
      </c>
      <c r="BZ110" s="5">
        <f t="shared" si="89"/>
        <v>6.4000000000000001E-2</v>
      </c>
      <c r="CA110" s="5">
        <f t="shared" si="89"/>
        <v>0.124</v>
      </c>
      <c r="CB110" s="5">
        <f t="shared" si="89"/>
        <v>1.7999999999999999E-2</v>
      </c>
      <c r="CC110" s="35">
        <f t="shared" si="89"/>
        <v>1.3950000000000002</v>
      </c>
      <c r="CD110" s="5">
        <f t="shared" ref="CD110:CL110" si="90">SUM(CD107:CD109)</f>
        <v>0.22800000000000001</v>
      </c>
      <c r="CE110" s="5">
        <f t="shared" si="90"/>
        <v>6.0999999999999999E-2</v>
      </c>
      <c r="CF110" s="5">
        <f t="shared" si="90"/>
        <v>1.0999999999999999E-2</v>
      </c>
      <c r="CG110" s="5">
        <f t="shared" si="90"/>
        <v>0.501</v>
      </c>
      <c r="CH110" s="5">
        <f t="shared" si="90"/>
        <v>0.02</v>
      </c>
      <c r="CI110" s="5">
        <f t="shared" si="90"/>
        <v>2.8000000000000001E-2</v>
      </c>
      <c r="CJ110" s="5">
        <f t="shared" si="90"/>
        <v>7.8E-2</v>
      </c>
      <c r="CK110" s="5">
        <f t="shared" si="90"/>
        <v>0.03</v>
      </c>
      <c r="CL110" s="35">
        <f t="shared" si="90"/>
        <v>0.95700000000000007</v>
      </c>
      <c r="CM110" s="243"/>
      <c r="CN110" s="243"/>
      <c r="CO110" s="243"/>
      <c r="CP110" s="243"/>
      <c r="CQ110" s="243"/>
    </row>
    <row r="112" spans="1:95">
      <c r="A112" s="205"/>
      <c r="B112" s="209" t="s">
        <v>553</v>
      </c>
      <c r="C112" s="276" t="s">
        <v>208</v>
      </c>
      <c r="D112" s="209"/>
      <c r="E112" s="205"/>
      <c r="F112" s="275">
        <f>SUMIF(J105:CL105, "&lt;&gt;Total", J112:CL112)</f>
        <v>-0.65</v>
      </c>
      <c r="G112" s="205"/>
      <c r="H112" s="205"/>
      <c r="I112" s="205"/>
      <c r="J112" s="206">
        <f t="shared" ref="J112:AO112" si="91">IF(J$1&lt;"2020-21",SUMIF($F$107:$F$109,"=Yes",J$107:J$109),(SUMIF($F$107:$F$109,"=No",J$107:J$109)*(-1)))</f>
        <v>0</v>
      </c>
      <c r="K112" s="206">
        <f t="shared" si="91"/>
        <v>0</v>
      </c>
      <c r="L112" s="206">
        <f t="shared" si="91"/>
        <v>0</v>
      </c>
      <c r="M112" s="206">
        <f t="shared" si="91"/>
        <v>0</v>
      </c>
      <c r="N112" s="206">
        <f t="shared" si="91"/>
        <v>0</v>
      </c>
      <c r="O112" s="206">
        <f t="shared" si="91"/>
        <v>0</v>
      </c>
      <c r="P112" s="206">
        <f t="shared" si="91"/>
        <v>0</v>
      </c>
      <c r="Q112" s="206">
        <f t="shared" si="91"/>
        <v>0</v>
      </c>
      <c r="R112" s="206">
        <f t="shared" si="91"/>
        <v>0</v>
      </c>
      <c r="S112" s="206">
        <f t="shared" si="91"/>
        <v>0</v>
      </c>
      <c r="T112" s="206">
        <f t="shared" si="91"/>
        <v>0</v>
      </c>
      <c r="U112" s="206">
        <f t="shared" si="91"/>
        <v>0</v>
      </c>
      <c r="V112" s="206">
        <f t="shared" si="91"/>
        <v>0</v>
      </c>
      <c r="W112" s="206">
        <f t="shared" si="91"/>
        <v>0</v>
      </c>
      <c r="X112" s="206">
        <f t="shared" si="91"/>
        <v>0</v>
      </c>
      <c r="Y112" s="206">
        <f t="shared" si="91"/>
        <v>0</v>
      </c>
      <c r="Z112" s="206">
        <f t="shared" si="91"/>
        <v>0</v>
      </c>
      <c r="AA112" s="206">
        <f t="shared" si="91"/>
        <v>0</v>
      </c>
      <c r="AB112" s="206">
        <f t="shared" si="91"/>
        <v>0</v>
      </c>
      <c r="AC112" s="206">
        <f t="shared" si="91"/>
        <v>0</v>
      </c>
      <c r="AD112" s="206">
        <f t="shared" si="91"/>
        <v>0</v>
      </c>
      <c r="AE112" s="206">
        <f t="shared" si="91"/>
        <v>0</v>
      </c>
      <c r="AF112" s="206">
        <f t="shared" si="91"/>
        <v>0</v>
      </c>
      <c r="AG112" s="206">
        <f t="shared" si="91"/>
        <v>0</v>
      </c>
      <c r="AH112" s="206">
        <f t="shared" si="91"/>
        <v>0</v>
      </c>
      <c r="AI112" s="206">
        <f t="shared" si="91"/>
        <v>0</v>
      </c>
      <c r="AJ112" s="206">
        <f t="shared" si="91"/>
        <v>0</v>
      </c>
      <c r="AK112" s="206">
        <f t="shared" si="91"/>
        <v>0</v>
      </c>
      <c r="AL112" s="206">
        <f t="shared" si="91"/>
        <v>0</v>
      </c>
      <c r="AM112" s="206">
        <f t="shared" si="91"/>
        <v>0</v>
      </c>
      <c r="AN112" s="206">
        <f t="shared" si="91"/>
        <v>0</v>
      </c>
      <c r="AO112" s="206">
        <f t="shared" si="91"/>
        <v>0</v>
      </c>
      <c r="AP112" s="206">
        <f t="shared" ref="AP112:BU112" si="92">IF(AP$1&lt;"2020-21",SUMIF($F$107:$F$109,"=Yes",AP$107:AP$109),(SUMIF($F$107:$F$109,"=No",AP$107:AP$109)*(-1)))</f>
        <v>0</v>
      </c>
      <c r="AQ112" s="206">
        <f t="shared" si="92"/>
        <v>0</v>
      </c>
      <c r="AR112" s="206">
        <f t="shared" si="92"/>
        <v>0</v>
      </c>
      <c r="AS112" s="206">
        <f t="shared" si="92"/>
        <v>0</v>
      </c>
      <c r="AT112" s="206">
        <f t="shared" si="92"/>
        <v>0</v>
      </c>
      <c r="AU112" s="206">
        <f t="shared" si="92"/>
        <v>0</v>
      </c>
      <c r="AV112" s="206">
        <f t="shared" si="92"/>
        <v>0</v>
      </c>
      <c r="AW112" s="206">
        <f t="shared" si="92"/>
        <v>0</v>
      </c>
      <c r="AX112" s="206">
        <f t="shared" si="92"/>
        <v>0</v>
      </c>
      <c r="AY112" s="206">
        <f t="shared" si="92"/>
        <v>0</v>
      </c>
      <c r="AZ112" s="206">
        <f t="shared" si="92"/>
        <v>0</v>
      </c>
      <c r="BA112" s="206">
        <f t="shared" si="92"/>
        <v>0</v>
      </c>
      <c r="BB112" s="206">
        <f t="shared" si="92"/>
        <v>0</v>
      </c>
      <c r="BC112" s="206">
        <f t="shared" si="92"/>
        <v>0.129</v>
      </c>
      <c r="BD112" s="206">
        <f t="shared" si="92"/>
        <v>3.4000000000000002E-2</v>
      </c>
      <c r="BE112" s="206">
        <f t="shared" si="92"/>
        <v>7.0000000000000001E-3</v>
      </c>
      <c r="BF112" s="206">
        <f t="shared" si="92"/>
        <v>0.44800000000000001</v>
      </c>
      <c r="BG112" s="206">
        <f t="shared" si="92"/>
        <v>0</v>
      </c>
      <c r="BH112" s="206">
        <f t="shared" si="92"/>
        <v>0</v>
      </c>
      <c r="BI112" s="206">
        <f t="shared" si="92"/>
        <v>0.11799999999999999</v>
      </c>
      <c r="BJ112" s="206">
        <f t="shared" si="92"/>
        <v>8.9999999999999993E-3</v>
      </c>
      <c r="BK112" s="206">
        <f t="shared" si="92"/>
        <v>0.745</v>
      </c>
      <c r="BL112" s="206">
        <f t="shared" si="92"/>
        <v>0</v>
      </c>
      <c r="BM112" s="206">
        <f t="shared" si="92"/>
        <v>0</v>
      </c>
      <c r="BN112" s="206">
        <f t="shared" si="92"/>
        <v>0</v>
      </c>
      <c r="BO112" s="206">
        <f t="shared" si="92"/>
        <v>0</v>
      </c>
      <c r="BP112" s="206">
        <f t="shared" si="92"/>
        <v>0</v>
      </c>
      <c r="BQ112" s="206">
        <f t="shared" si="92"/>
        <v>0</v>
      </c>
      <c r="BR112" s="206">
        <f t="shared" si="92"/>
        <v>0</v>
      </c>
      <c r="BS112" s="206">
        <f t="shared" si="92"/>
        <v>0</v>
      </c>
      <c r="BT112" s="206">
        <f t="shared" si="92"/>
        <v>0</v>
      </c>
      <c r="BU112" s="206">
        <f t="shared" si="92"/>
        <v>-0.23200000000000001</v>
      </c>
      <c r="BV112" s="206">
        <f t="shared" ref="BV112:CL112" si="93">IF(BV$1&lt;"2020-21",SUMIF($F$107:$F$109,"=Yes",BV$107:BV$109),(SUMIF($F$107:$F$109,"=No",BV$107:BV$109)*(-1)))</f>
        <v>-6.4000000000000001E-2</v>
      </c>
      <c r="BW112" s="206">
        <f t="shared" si="93"/>
        <v>-1.2999999999999999E-2</v>
      </c>
      <c r="BX112" s="206">
        <f t="shared" si="93"/>
        <v>-0.872</v>
      </c>
      <c r="BY112" s="206">
        <f t="shared" si="93"/>
        <v>-8.0000000000000002E-3</v>
      </c>
      <c r="BZ112" s="206">
        <f t="shared" si="93"/>
        <v>-6.4000000000000001E-2</v>
      </c>
      <c r="CA112" s="206">
        <f t="shared" si="93"/>
        <v>-0.124</v>
      </c>
      <c r="CB112" s="206">
        <f t="shared" si="93"/>
        <v>-1.7999999999999999E-2</v>
      </c>
      <c r="CC112" s="206">
        <f t="shared" si="93"/>
        <v>-1.3950000000000002</v>
      </c>
      <c r="CD112" s="206">
        <f t="shared" si="93"/>
        <v>0</v>
      </c>
      <c r="CE112" s="206">
        <f t="shared" si="93"/>
        <v>0</v>
      </c>
      <c r="CF112" s="206">
        <f t="shared" si="93"/>
        <v>0</v>
      </c>
      <c r="CG112" s="206">
        <f t="shared" si="93"/>
        <v>0</v>
      </c>
      <c r="CH112" s="206">
        <f t="shared" si="93"/>
        <v>0</v>
      </c>
      <c r="CI112" s="206">
        <f t="shared" si="93"/>
        <v>0</v>
      </c>
      <c r="CJ112" s="206">
        <f t="shared" si="93"/>
        <v>0</v>
      </c>
      <c r="CK112" s="206">
        <f t="shared" si="93"/>
        <v>0</v>
      </c>
      <c r="CL112" s="206">
        <f t="shared" si="93"/>
        <v>0</v>
      </c>
    </row>
    <row r="114" spans="1:95" ht="15.4">
      <c r="A114" s="33" t="s">
        <v>80</v>
      </c>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243"/>
      <c r="CN114" s="243"/>
      <c r="CO114" s="243"/>
      <c r="CP114" s="243"/>
      <c r="CQ114" s="243"/>
    </row>
    <row r="115" spans="1:95" ht="16.5" customHeight="1">
      <c r="A115" s="26"/>
      <c r="B115" s="26"/>
      <c r="C115" s="26"/>
      <c r="D115" s="26"/>
      <c r="E115" s="189"/>
      <c r="F115" s="189"/>
      <c r="G115" s="189"/>
      <c r="H115" s="26"/>
      <c r="I115" s="26"/>
      <c r="J115" s="305" t="s">
        <v>1</v>
      </c>
      <c r="K115" s="305"/>
      <c r="L115" s="305"/>
      <c r="M115" s="305"/>
      <c r="N115" s="305"/>
      <c r="O115" s="305"/>
      <c r="P115" s="305" t="s">
        <v>2</v>
      </c>
      <c r="Q115" s="305"/>
      <c r="R115" s="305"/>
      <c r="S115" s="305"/>
      <c r="T115" s="305"/>
      <c r="U115" s="305"/>
      <c r="V115" s="305" t="s">
        <v>3</v>
      </c>
      <c r="W115" s="305"/>
      <c r="X115" s="305"/>
      <c r="Y115" s="305"/>
      <c r="Z115" s="305"/>
      <c r="AA115" s="305"/>
      <c r="AB115" s="305" t="s">
        <v>4</v>
      </c>
      <c r="AC115" s="305"/>
      <c r="AD115" s="305"/>
      <c r="AE115" s="305"/>
      <c r="AF115" s="305"/>
      <c r="AG115" s="305"/>
      <c r="AH115" s="305" t="s">
        <v>5</v>
      </c>
      <c r="AI115" s="305"/>
      <c r="AJ115" s="305"/>
      <c r="AK115" s="305"/>
      <c r="AL115" s="305"/>
      <c r="AM115" s="305"/>
      <c r="AN115" s="305" t="s">
        <v>6</v>
      </c>
      <c r="AO115" s="305"/>
      <c r="AP115" s="305"/>
      <c r="AQ115" s="305"/>
      <c r="AR115" s="305"/>
      <c r="AS115" s="305"/>
      <c r="AT115" s="309" t="s">
        <v>7</v>
      </c>
      <c r="AU115" s="310"/>
      <c r="AV115" s="310"/>
      <c r="AW115" s="310"/>
      <c r="AX115" s="310"/>
      <c r="AY115" s="310"/>
      <c r="AZ115" s="310"/>
      <c r="BA115" s="310"/>
      <c r="BB115" s="311"/>
      <c r="BC115" s="309" t="s">
        <v>8</v>
      </c>
      <c r="BD115" s="310"/>
      <c r="BE115" s="310"/>
      <c r="BF115" s="310"/>
      <c r="BG115" s="310"/>
      <c r="BH115" s="310"/>
      <c r="BI115" s="310"/>
      <c r="BJ115" s="310"/>
      <c r="BK115" s="311"/>
      <c r="BL115" s="309" t="s">
        <v>9</v>
      </c>
      <c r="BM115" s="310"/>
      <c r="BN115" s="310"/>
      <c r="BO115" s="310"/>
      <c r="BP115" s="310"/>
      <c r="BQ115" s="310"/>
      <c r="BR115" s="310"/>
      <c r="BS115" s="310"/>
      <c r="BT115" s="311"/>
      <c r="BU115" s="309" t="s">
        <v>10</v>
      </c>
      <c r="BV115" s="310"/>
      <c r="BW115" s="310"/>
      <c r="BX115" s="310"/>
      <c r="BY115" s="310"/>
      <c r="BZ115" s="310"/>
      <c r="CA115" s="310"/>
      <c r="CB115" s="310"/>
      <c r="CC115" s="311"/>
      <c r="CD115" s="309" t="s">
        <v>581</v>
      </c>
      <c r="CE115" s="310"/>
      <c r="CF115" s="310"/>
      <c r="CG115" s="310"/>
      <c r="CH115" s="310"/>
      <c r="CI115" s="310"/>
      <c r="CJ115" s="310"/>
      <c r="CK115" s="310"/>
      <c r="CL115" s="311"/>
      <c r="CM115" s="243"/>
      <c r="CN115" s="243"/>
      <c r="CO115" s="243"/>
      <c r="CP115" s="243"/>
      <c r="CQ115" s="243"/>
    </row>
    <row r="116" spans="1:95" ht="27" customHeight="1">
      <c r="A116" s="23"/>
      <c r="B116" s="23"/>
      <c r="C116" s="23"/>
      <c r="D116" s="23"/>
      <c r="E116" s="188"/>
      <c r="F116" s="188"/>
      <c r="G116" s="188"/>
      <c r="H116" s="23"/>
      <c r="I116" s="23"/>
      <c r="J116" s="252"/>
      <c r="K116" s="253"/>
      <c r="L116" s="253"/>
      <c r="M116" s="253"/>
      <c r="N116" s="253"/>
      <c r="O116" s="254"/>
      <c r="P116" s="25"/>
      <c r="Q116" s="25"/>
      <c r="R116" s="25"/>
      <c r="S116" s="25"/>
      <c r="T116" s="25"/>
      <c r="U116" s="25"/>
      <c r="V116" s="25"/>
      <c r="W116" s="25"/>
      <c r="X116" s="25"/>
      <c r="Y116" s="25"/>
      <c r="Z116" s="25"/>
      <c r="AA116" s="251"/>
      <c r="AB116" s="25"/>
      <c r="AC116" s="25"/>
      <c r="AD116" s="25"/>
      <c r="AE116" s="25"/>
      <c r="AF116" s="25"/>
      <c r="AG116" s="251"/>
      <c r="AH116" s="25"/>
      <c r="AI116" s="25"/>
      <c r="AJ116" s="25"/>
      <c r="AK116" s="25"/>
      <c r="AL116" s="25"/>
      <c r="AM116" s="251"/>
      <c r="AN116" s="25"/>
      <c r="AO116" s="25"/>
      <c r="AP116" s="25"/>
      <c r="AQ116" s="25"/>
      <c r="AR116" s="25"/>
      <c r="AS116" s="25"/>
      <c r="AT116" s="305" t="s">
        <v>179</v>
      </c>
      <c r="AU116" s="305"/>
      <c r="AV116" s="305"/>
      <c r="AW116" s="305" t="s">
        <v>180</v>
      </c>
      <c r="AX116" s="305"/>
      <c r="AY116" s="305" t="s">
        <v>181</v>
      </c>
      <c r="AZ116" s="305"/>
      <c r="BA116" s="305"/>
      <c r="BB116" s="249" t="s">
        <v>13</v>
      </c>
      <c r="BC116" s="305" t="s">
        <v>179</v>
      </c>
      <c r="BD116" s="305"/>
      <c r="BE116" s="305"/>
      <c r="BF116" s="305" t="s">
        <v>180</v>
      </c>
      <c r="BG116" s="305"/>
      <c r="BH116" s="305" t="s">
        <v>181</v>
      </c>
      <c r="BI116" s="305"/>
      <c r="BJ116" s="305"/>
      <c r="BK116" s="249" t="s">
        <v>13</v>
      </c>
      <c r="BL116" s="305" t="s">
        <v>179</v>
      </c>
      <c r="BM116" s="305"/>
      <c r="BN116" s="305"/>
      <c r="BO116" s="305" t="s">
        <v>180</v>
      </c>
      <c r="BP116" s="305"/>
      <c r="BQ116" s="305" t="s">
        <v>181</v>
      </c>
      <c r="BR116" s="305"/>
      <c r="BS116" s="305"/>
      <c r="BT116" s="249" t="s">
        <v>13</v>
      </c>
      <c r="BU116" s="305" t="s">
        <v>179</v>
      </c>
      <c r="BV116" s="305"/>
      <c r="BW116" s="305"/>
      <c r="BX116" s="305" t="s">
        <v>180</v>
      </c>
      <c r="BY116" s="305"/>
      <c r="BZ116" s="305" t="s">
        <v>181</v>
      </c>
      <c r="CA116" s="305"/>
      <c r="CB116" s="305"/>
      <c r="CC116" s="249" t="s">
        <v>13</v>
      </c>
      <c r="CD116" s="305" t="s">
        <v>179</v>
      </c>
      <c r="CE116" s="305"/>
      <c r="CF116" s="305"/>
      <c r="CG116" s="305" t="s">
        <v>180</v>
      </c>
      <c r="CH116" s="305"/>
      <c r="CI116" s="305" t="s">
        <v>181</v>
      </c>
      <c r="CJ116" s="305"/>
      <c r="CK116" s="305"/>
      <c r="CL116" s="288" t="s">
        <v>13</v>
      </c>
      <c r="CM116" s="243"/>
      <c r="CN116" s="243"/>
      <c r="CO116" s="243"/>
      <c r="CP116" s="243"/>
      <c r="CQ116" s="243"/>
    </row>
    <row r="117" spans="1:95" ht="51.75" customHeight="1">
      <c r="A117" s="24" t="s">
        <v>14</v>
      </c>
      <c r="B117" s="79" t="s">
        <v>182</v>
      </c>
      <c r="C117" s="179" t="s">
        <v>547</v>
      </c>
      <c r="D117" s="179" t="s">
        <v>548</v>
      </c>
      <c r="E117" s="176" t="s">
        <v>241</v>
      </c>
      <c r="F117" s="191" t="s">
        <v>258</v>
      </c>
      <c r="G117" s="191"/>
      <c r="H117" s="15" t="s">
        <v>16</v>
      </c>
      <c r="I117" s="15" t="s">
        <v>17</v>
      </c>
      <c r="J117" s="249" t="s">
        <v>183</v>
      </c>
      <c r="K117" s="249" t="s">
        <v>184</v>
      </c>
      <c r="L117" s="249" t="s">
        <v>185</v>
      </c>
      <c r="M117" s="249" t="s">
        <v>186</v>
      </c>
      <c r="N117" s="249" t="s">
        <v>187</v>
      </c>
      <c r="O117" s="249" t="s">
        <v>13</v>
      </c>
      <c r="P117" s="249" t="s">
        <v>183</v>
      </c>
      <c r="Q117" s="249" t="s">
        <v>184</v>
      </c>
      <c r="R117" s="249" t="s">
        <v>185</v>
      </c>
      <c r="S117" s="249" t="s">
        <v>186</v>
      </c>
      <c r="T117" s="249" t="s">
        <v>187</v>
      </c>
      <c r="U117" s="249" t="s">
        <v>13</v>
      </c>
      <c r="V117" s="249" t="s">
        <v>183</v>
      </c>
      <c r="W117" s="249" t="s">
        <v>184</v>
      </c>
      <c r="X117" s="249" t="s">
        <v>185</v>
      </c>
      <c r="Y117" s="249" t="s">
        <v>186</v>
      </c>
      <c r="Z117" s="249" t="s">
        <v>187</v>
      </c>
      <c r="AA117" s="249" t="s">
        <v>13</v>
      </c>
      <c r="AB117" s="249" t="s">
        <v>183</v>
      </c>
      <c r="AC117" s="249" t="s">
        <v>184</v>
      </c>
      <c r="AD117" s="249" t="s">
        <v>185</v>
      </c>
      <c r="AE117" s="249" t="s">
        <v>186</v>
      </c>
      <c r="AF117" s="249" t="s">
        <v>187</v>
      </c>
      <c r="AG117" s="249" t="s">
        <v>13</v>
      </c>
      <c r="AH117" s="249" t="s">
        <v>183</v>
      </c>
      <c r="AI117" s="249" t="s">
        <v>184</v>
      </c>
      <c r="AJ117" s="249" t="s">
        <v>185</v>
      </c>
      <c r="AK117" s="249" t="s">
        <v>186</v>
      </c>
      <c r="AL117" s="249" t="s">
        <v>187</v>
      </c>
      <c r="AM117" s="249" t="s">
        <v>13</v>
      </c>
      <c r="AN117" s="249" t="s">
        <v>183</v>
      </c>
      <c r="AO117" s="249" t="s">
        <v>184</v>
      </c>
      <c r="AP117" s="249" t="s">
        <v>185</v>
      </c>
      <c r="AQ117" s="249" t="s">
        <v>186</v>
      </c>
      <c r="AR117" s="249" t="s">
        <v>187</v>
      </c>
      <c r="AS117" s="248" t="s">
        <v>13</v>
      </c>
      <c r="AT117" s="249" t="s">
        <v>188</v>
      </c>
      <c r="AU117" s="249" t="s">
        <v>189</v>
      </c>
      <c r="AV117" s="249" t="s">
        <v>190</v>
      </c>
      <c r="AW117" s="249" t="s">
        <v>191</v>
      </c>
      <c r="AX117" s="249" t="s">
        <v>192</v>
      </c>
      <c r="AY117" s="249" t="s">
        <v>185</v>
      </c>
      <c r="AZ117" s="249" t="s">
        <v>186</v>
      </c>
      <c r="BA117" s="249" t="s">
        <v>187</v>
      </c>
      <c r="BB117" s="249" t="s">
        <v>13</v>
      </c>
      <c r="BC117" s="249" t="s">
        <v>188</v>
      </c>
      <c r="BD117" s="249" t="s">
        <v>189</v>
      </c>
      <c r="BE117" s="249" t="s">
        <v>190</v>
      </c>
      <c r="BF117" s="249" t="s">
        <v>191</v>
      </c>
      <c r="BG117" s="249" t="s">
        <v>192</v>
      </c>
      <c r="BH117" s="249" t="s">
        <v>185</v>
      </c>
      <c r="BI117" s="249" t="s">
        <v>186</v>
      </c>
      <c r="BJ117" s="249" t="s">
        <v>187</v>
      </c>
      <c r="BK117" s="249" t="s">
        <v>13</v>
      </c>
      <c r="BL117" s="249" t="s">
        <v>188</v>
      </c>
      <c r="BM117" s="249" t="s">
        <v>189</v>
      </c>
      <c r="BN117" s="249" t="s">
        <v>190</v>
      </c>
      <c r="BO117" s="249" t="s">
        <v>191</v>
      </c>
      <c r="BP117" s="249" t="s">
        <v>192</v>
      </c>
      <c r="BQ117" s="249" t="s">
        <v>185</v>
      </c>
      <c r="BR117" s="249" t="s">
        <v>186</v>
      </c>
      <c r="BS117" s="249" t="s">
        <v>187</v>
      </c>
      <c r="BT117" s="249" t="s">
        <v>13</v>
      </c>
      <c r="BU117" s="249" t="s">
        <v>188</v>
      </c>
      <c r="BV117" s="249" t="s">
        <v>189</v>
      </c>
      <c r="BW117" s="249" t="s">
        <v>190</v>
      </c>
      <c r="BX117" s="249" t="s">
        <v>191</v>
      </c>
      <c r="BY117" s="249" t="s">
        <v>192</v>
      </c>
      <c r="BZ117" s="249" t="s">
        <v>185</v>
      </c>
      <c r="CA117" s="249" t="s">
        <v>186</v>
      </c>
      <c r="CB117" s="249" t="s">
        <v>187</v>
      </c>
      <c r="CC117" s="249" t="s">
        <v>13</v>
      </c>
      <c r="CD117" s="288" t="s">
        <v>188</v>
      </c>
      <c r="CE117" s="288" t="s">
        <v>189</v>
      </c>
      <c r="CF117" s="288" t="s">
        <v>190</v>
      </c>
      <c r="CG117" s="288" t="s">
        <v>191</v>
      </c>
      <c r="CH117" s="288" t="s">
        <v>192</v>
      </c>
      <c r="CI117" s="288" t="s">
        <v>185</v>
      </c>
      <c r="CJ117" s="288" t="s">
        <v>186</v>
      </c>
      <c r="CK117" s="288" t="s">
        <v>187</v>
      </c>
      <c r="CL117" s="288" t="s">
        <v>13</v>
      </c>
      <c r="CM117" s="243"/>
      <c r="CN117" s="243"/>
      <c r="CO117" s="243"/>
      <c r="CP117" s="243"/>
      <c r="CQ117" s="243"/>
    </row>
    <row r="118" spans="1:95" s="96" customFormat="1" ht="15.4">
      <c r="A118" s="75" t="s">
        <v>25</v>
      </c>
      <c r="B118" s="145" t="s">
        <v>26</v>
      </c>
      <c r="C118" s="181"/>
      <c r="D118" s="181"/>
      <c r="E118" s="1"/>
      <c r="F118" s="1"/>
      <c r="G118" s="1"/>
      <c r="H118" s="1"/>
      <c r="I118" s="1"/>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CM118" s="243"/>
      <c r="CN118" s="243"/>
      <c r="CO118" s="243"/>
      <c r="CP118" s="243"/>
      <c r="CQ118" s="243"/>
    </row>
    <row r="119" spans="1:95" s="96" customFormat="1" ht="15.4">
      <c r="A119" s="16">
        <v>25</v>
      </c>
      <c r="B119" s="4" t="s">
        <v>81</v>
      </c>
      <c r="C119" s="4" t="s">
        <v>315</v>
      </c>
      <c r="D119" s="4" t="s">
        <v>342</v>
      </c>
      <c r="E119" s="185">
        <f t="shared" ref="E119:E134" si="94">O119+U119+AA119+AG119+AM119+AS119+BB119+BK119+BT119+CC119+CL119</f>
        <v>18.035999999999998</v>
      </c>
      <c r="F119" s="259" t="s">
        <v>259</v>
      </c>
      <c r="G119" s="232" t="s">
        <v>501</v>
      </c>
      <c r="H119" s="16" t="s">
        <v>28</v>
      </c>
      <c r="I119" s="16">
        <v>3</v>
      </c>
      <c r="J119" s="88"/>
      <c r="K119" s="88"/>
      <c r="L119" s="88"/>
      <c r="M119" s="88"/>
      <c r="N119" s="88"/>
      <c r="O119" s="89">
        <f>SUM(J119:N119)</f>
        <v>0</v>
      </c>
      <c r="P119" s="88"/>
      <c r="Q119" s="88"/>
      <c r="R119" s="88"/>
      <c r="S119" s="88"/>
      <c r="T119" s="88"/>
      <c r="U119" s="89">
        <f>SUM(P119:T119)</f>
        <v>0</v>
      </c>
      <c r="V119" s="88">
        <v>15.111000000000001</v>
      </c>
      <c r="W119" s="88">
        <v>2.2429999999999999</v>
      </c>
      <c r="X119" s="88">
        <v>0</v>
      </c>
      <c r="Y119" s="88">
        <v>0.68200000000000005</v>
      </c>
      <c r="Z119" s="88">
        <v>0</v>
      </c>
      <c r="AA119" s="89">
        <f>SUM(V119:Z119)</f>
        <v>18.035999999999998</v>
      </c>
      <c r="AB119" s="88"/>
      <c r="AC119" s="88"/>
      <c r="AD119" s="88"/>
      <c r="AE119" s="88"/>
      <c r="AF119" s="88"/>
      <c r="AG119" s="89">
        <f>SUM(AB119:AF119)</f>
        <v>0</v>
      </c>
      <c r="AH119" s="88"/>
      <c r="AI119" s="88"/>
      <c r="AJ119" s="88"/>
      <c r="AK119" s="88"/>
      <c r="AL119" s="88"/>
      <c r="AM119" s="89">
        <f>SUM(AH119:AL119)</f>
        <v>0</v>
      </c>
      <c r="AN119" s="88"/>
      <c r="AO119" s="88"/>
      <c r="AP119" s="88"/>
      <c r="AQ119" s="88"/>
      <c r="AR119" s="88"/>
      <c r="AS119" s="89">
        <f>SUM(AN119:AR119)</f>
        <v>0</v>
      </c>
      <c r="AT119" s="76"/>
      <c r="AU119" s="76"/>
      <c r="AV119" s="76"/>
      <c r="AW119" s="76"/>
      <c r="AX119" s="76"/>
      <c r="AY119" s="76"/>
      <c r="AZ119" s="76"/>
      <c r="BA119" s="76"/>
      <c r="BB119" s="12">
        <f>SUM(AT119:BA119)</f>
        <v>0</v>
      </c>
      <c r="BC119" s="76"/>
      <c r="BD119" s="76"/>
      <c r="BE119" s="76"/>
      <c r="BF119" s="76"/>
      <c r="BG119" s="76"/>
      <c r="BH119" s="76"/>
      <c r="BI119" s="76"/>
      <c r="BJ119" s="76"/>
      <c r="BK119" s="12">
        <f>SUM(BC119:BJ119)</f>
        <v>0</v>
      </c>
      <c r="BL119" s="76"/>
      <c r="BM119" s="76"/>
      <c r="BN119" s="76"/>
      <c r="BO119" s="76"/>
      <c r="BP119" s="76"/>
      <c r="BQ119" s="76"/>
      <c r="BR119" s="76"/>
      <c r="BS119" s="76"/>
      <c r="BT119" s="12">
        <f>SUM(BL119:BS119)</f>
        <v>0</v>
      </c>
      <c r="BU119" s="76"/>
      <c r="BV119" s="76"/>
      <c r="BW119" s="76"/>
      <c r="BX119" s="76"/>
      <c r="BY119" s="76"/>
      <c r="BZ119" s="76"/>
      <c r="CA119" s="76"/>
      <c r="CB119" s="76"/>
      <c r="CC119" s="36">
        <f>SUM(BU119:CB119)</f>
        <v>0</v>
      </c>
      <c r="CD119" s="76"/>
      <c r="CE119" s="76"/>
      <c r="CF119" s="76"/>
      <c r="CG119" s="76"/>
      <c r="CH119" s="76"/>
      <c r="CI119" s="76"/>
      <c r="CJ119" s="76"/>
      <c r="CK119" s="76"/>
      <c r="CL119" s="36">
        <f>SUM(CD119:CK119)</f>
        <v>0</v>
      </c>
      <c r="CM119" s="243"/>
      <c r="CN119" s="243"/>
      <c r="CO119" s="243"/>
      <c r="CP119" s="243"/>
      <c r="CQ119" s="243"/>
    </row>
    <row r="120" spans="1:95" s="96" customFormat="1" ht="15.4">
      <c r="A120" s="16">
        <f>+A119+1</f>
        <v>26</v>
      </c>
      <c r="B120" s="4" t="s">
        <v>83</v>
      </c>
      <c r="C120" s="4" t="s">
        <v>318</v>
      </c>
      <c r="D120" s="4" t="s">
        <v>278</v>
      </c>
      <c r="E120" s="185">
        <f t="shared" si="94"/>
        <v>-4.0450000000000008</v>
      </c>
      <c r="F120" s="259" t="s">
        <v>260</v>
      </c>
      <c r="G120" s="232" t="s">
        <v>510</v>
      </c>
      <c r="H120" s="16" t="s">
        <v>28</v>
      </c>
      <c r="I120" s="16">
        <v>3</v>
      </c>
      <c r="J120" s="88"/>
      <c r="K120" s="88"/>
      <c r="L120" s="88"/>
      <c r="M120" s="88"/>
      <c r="N120" s="88"/>
      <c r="O120" s="89">
        <f t="shared" ref="O120:O134" si="95">SUM(J120:N120)</f>
        <v>0</v>
      </c>
      <c r="P120" s="88">
        <v>-1.0620000000000001</v>
      </c>
      <c r="Q120" s="88">
        <v>-2.0670000000000002</v>
      </c>
      <c r="R120" s="88">
        <v>-4.3999999999999997E-2</v>
      </c>
      <c r="S120" s="88">
        <v>-0.86299999999999999</v>
      </c>
      <c r="T120" s="88">
        <v>-8.9999999999999993E-3</v>
      </c>
      <c r="U120" s="89">
        <f t="shared" ref="U120:U134" si="96">SUM(P120:T120)</f>
        <v>-4.0450000000000008</v>
      </c>
      <c r="V120" s="88"/>
      <c r="W120" s="88"/>
      <c r="X120" s="88"/>
      <c r="Y120" s="88"/>
      <c r="Z120" s="88"/>
      <c r="AA120" s="89">
        <f t="shared" ref="AA120:AA134" si="97">SUM(V120:Z120)</f>
        <v>0</v>
      </c>
      <c r="AB120" s="88"/>
      <c r="AC120" s="88"/>
      <c r="AD120" s="88"/>
      <c r="AE120" s="88"/>
      <c r="AF120" s="88"/>
      <c r="AG120" s="89">
        <f t="shared" ref="AG120:AG134" si="98">SUM(AB120:AF120)</f>
        <v>0</v>
      </c>
      <c r="AH120" s="88"/>
      <c r="AI120" s="88"/>
      <c r="AJ120" s="88"/>
      <c r="AK120" s="88"/>
      <c r="AL120" s="88"/>
      <c r="AM120" s="89">
        <f t="shared" ref="AM120:AM134" si="99">SUM(AH120:AL120)</f>
        <v>0</v>
      </c>
      <c r="AN120" s="88"/>
      <c r="AO120" s="88"/>
      <c r="AP120" s="88"/>
      <c r="AQ120" s="88"/>
      <c r="AR120" s="88"/>
      <c r="AS120" s="89">
        <f t="shared" ref="AS120:AS134" si="100">SUM(AN120:AR120)</f>
        <v>0</v>
      </c>
      <c r="AT120" s="4"/>
      <c r="AU120" s="4"/>
      <c r="AV120" s="4"/>
      <c r="AW120" s="4"/>
      <c r="AX120" s="4"/>
      <c r="AY120" s="4"/>
      <c r="AZ120" s="4"/>
      <c r="BA120" s="4"/>
      <c r="BB120" s="12">
        <f t="shared" ref="BB120:BB134" si="101">SUM(AT120:BA120)</f>
        <v>0</v>
      </c>
      <c r="BC120" s="4"/>
      <c r="BD120" s="4"/>
      <c r="BE120" s="4"/>
      <c r="BF120" s="4"/>
      <c r="BG120" s="4"/>
      <c r="BH120" s="4"/>
      <c r="BI120" s="4"/>
      <c r="BJ120" s="4"/>
      <c r="BK120" s="12">
        <f t="shared" ref="BK120:BK134" si="102">SUM(BC120:BJ120)</f>
        <v>0</v>
      </c>
      <c r="BL120" s="4"/>
      <c r="BM120" s="4"/>
      <c r="BN120" s="4"/>
      <c r="BO120" s="4"/>
      <c r="BP120" s="4"/>
      <c r="BQ120" s="4"/>
      <c r="BR120" s="4"/>
      <c r="BS120" s="4"/>
      <c r="BT120" s="12">
        <f t="shared" ref="BT120:BT134" si="103">SUM(BL120:BS120)</f>
        <v>0</v>
      </c>
      <c r="BU120" s="4"/>
      <c r="BV120" s="4"/>
      <c r="BW120" s="4"/>
      <c r="BX120" s="4"/>
      <c r="BY120" s="4"/>
      <c r="BZ120" s="4"/>
      <c r="CA120" s="4"/>
      <c r="CB120" s="4"/>
      <c r="CC120" s="36">
        <f t="shared" ref="CC120:CC134" si="104">SUM(BU120:CB120)</f>
        <v>0</v>
      </c>
      <c r="CD120" s="4"/>
      <c r="CE120" s="4"/>
      <c r="CF120" s="4"/>
      <c r="CG120" s="4"/>
      <c r="CH120" s="4"/>
      <c r="CI120" s="4"/>
      <c r="CJ120" s="4"/>
      <c r="CK120" s="4"/>
      <c r="CL120" s="36">
        <f t="shared" ref="CL120:CL134" si="105">SUM(CD120:CK120)</f>
        <v>0</v>
      </c>
      <c r="CM120" s="243"/>
      <c r="CN120" s="243"/>
      <c r="CO120" s="243"/>
      <c r="CP120" s="243"/>
      <c r="CQ120" s="243"/>
    </row>
    <row r="121" spans="1:95" s="96" customFormat="1" ht="15.4">
      <c r="A121" s="16">
        <f>+A120+1</f>
        <v>27</v>
      </c>
      <c r="B121" s="4" t="s">
        <v>84</v>
      </c>
      <c r="C121" s="4" t="s">
        <v>317</v>
      </c>
      <c r="D121" s="4" t="s">
        <v>447</v>
      </c>
      <c r="E121" s="185">
        <f t="shared" si="94"/>
        <v>8.282</v>
      </c>
      <c r="F121" s="277" t="s">
        <v>260</v>
      </c>
      <c r="G121" s="257" t="s">
        <v>575</v>
      </c>
      <c r="H121" s="16" t="s">
        <v>28</v>
      </c>
      <c r="I121" s="16">
        <v>3</v>
      </c>
      <c r="J121" s="88"/>
      <c r="K121" s="88"/>
      <c r="L121" s="88"/>
      <c r="M121" s="88"/>
      <c r="N121" s="88"/>
      <c r="O121" s="89">
        <f t="shared" si="95"/>
        <v>0</v>
      </c>
      <c r="P121" s="88"/>
      <c r="Q121" s="88"/>
      <c r="R121" s="88"/>
      <c r="S121" s="88"/>
      <c r="T121" s="88"/>
      <c r="U121" s="89">
        <f t="shared" si="96"/>
        <v>0</v>
      </c>
      <c r="V121" s="88"/>
      <c r="W121" s="88"/>
      <c r="X121" s="88"/>
      <c r="Y121" s="88"/>
      <c r="Z121" s="88"/>
      <c r="AA121" s="89">
        <f t="shared" si="97"/>
        <v>0</v>
      </c>
      <c r="AB121" s="88"/>
      <c r="AC121" s="88"/>
      <c r="AD121" s="88"/>
      <c r="AE121" s="88"/>
      <c r="AF121" s="88"/>
      <c r="AG121" s="89">
        <f t="shared" si="98"/>
        <v>0</v>
      </c>
      <c r="AH121" s="88">
        <v>0.64</v>
      </c>
      <c r="AI121" s="88">
        <v>2.6749999999999998</v>
      </c>
      <c r="AJ121" s="88">
        <v>0</v>
      </c>
      <c r="AK121" s="88">
        <v>0.12</v>
      </c>
      <c r="AL121" s="88">
        <v>0</v>
      </c>
      <c r="AM121" s="89">
        <f t="shared" si="99"/>
        <v>3.4350000000000001</v>
      </c>
      <c r="AN121" s="88">
        <v>0.59199999999999997</v>
      </c>
      <c r="AO121" s="88">
        <v>4.1059999999999999</v>
      </c>
      <c r="AP121" s="88">
        <v>0</v>
      </c>
      <c r="AQ121" s="88">
        <v>0.14899999999999999</v>
      </c>
      <c r="AR121" s="88">
        <v>0</v>
      </c>
      <c r="AS121" s="89">
        <f t="shared" si="100"/>
        <v>4.8469999999999995</v>
      </c>
      <c r="AT121" s="4"/>
      <c r="AU121" s="4"/>
      <c r="AV121" s="4"/>
      <c r="AW121" s="4"/>
      <c r="AX121" s="4"/>
      <c r="AY121" s="4"/>
      <c r="AZ121" s="4"/>
      <c r="BA121" s="4"/>
      <c r="BB121" s="12">
        <f t="shared" si="101"/>
        <v>0</v>
      </c>
      <c r="BC121" s="4"/>
      <c r="BD121" s="4"/>
      <c r="BE121" s="4"/>
      <c r="BF121" s="4"/>
      <c r="BG121" s="4"/>
      <c r="BH121" s="4"/>
      <c r="BI121" s="4"/>
      <c r="BJ121" s="4"/>
      <c r="BK121" s="12">
        <f t="shared" si="102"/>
        <v>0</v>
      </c>
      <c r="BL121" s="4"/>
      <c r="BM121" s="4"/>
      <c r="BN121" s="4"/>
      <c r="BO121" s="4"/>
      <c r="BP121" s="4"/>
      <c r="BQ121" s="4"/>
      <c r="BR121" s="4"/>
      <c r="BS121" s="4"/>
      <c r="BT121" s="12">
        <f t="shared" si="103"/>
        <v>0</v>
      </c>
      <c r="BU121" s="4"/>
      <c r="BV121" s="4"/>
      <c r="BW121" s="4"/>
      <c r="BX121" s="4"/>
      <c r="BY121" s="4"/>
      <c r="BZ121" s="4"/>
      <c r="CA121" s="4"/>
      <c r="CB121" s="4"/>
      <c r="CC121" s="36">
        <f t="shared" si="104"/>
        <v>0</v>
      </c>
      <c r="CD121" s="4"/>
      <c r="CE121" s="4"/>
      <c r="CF121" s="4"/>
      <c r="CG121" s="4"/>
      <c r="CH121" s="4"/>
      <c r="CI121" s="4"/>
      <c r="CJ121" s="4"/>
      <c r="CK121" s="4"/>
      <c r="CL121" s="36">
        <f t="shared" si="105"/>
        <v>0</v>
      </c>
      <c r="CM121" s="243"/>
      <c r="CN121" s="243"/>
      <c r="CO121" s="243"/>
      <c r="CP121" s="243"/>
      <c r="CQ121" s="243"/>
    </row>
    <row r="122" spans="1:95" s="96" customFormat="1" ht="15.4">
      <c r="A122" s="20" t="s">
        <v>195</v>
      </c>
      <c r="B122" s="13" t="s">
        <v>212</v>
      </c>
      <c r="C122" s="13" t="s">
        <v>331</v>
      </c>
      <c r="D122" s="4" t="s">
        <v>278</v>
      </c>
      <c r="E122" s="185">
        <f t="shared" si="94"/>
        <v>3.3090000000000002</v>
      </c>
      <c r="F122" s="259" t="s">
        <v>260</v>
      </c>
      <c r="G122" s="232" t="s">
        <v>537</v>
      </c>
      <c r="H122" s="16" t="s">
        <v>28</v>
      </c>
      <c r="I122" s="16">
        <v>3</v>
      </c>
      <c r="J122" s="88"/>
      <c r="K122" s="88"/>
      <c r="L122" s="88"/>
      <c r="M122" s="88"/>
      <c r="N122" s="88"/>
      <c r="O122" s="89">
        <f t="shared" si="95"/>
        <v>0</v>
      </c>
      <c r="P122" s="88"/>
      <c r="Q122" s="88"/>
      <c r="R122" s="88"/>
      <c r="S122" s="88"/>
      <c r="T122" s="88"/>
      <c r="U122" s="89">
        <f t="shared" si="96"/>
        <v>0</v>
      </c>
      <c r="V122" s="88"/>
      <c r="W122" s="88"/>
      <c r="X122" s="88"/>
      <c r="Y122" s="88"/>
      <c r="Z122" s="88"/>
      <c r="AA122" s="89">
        <f t="shared" si="97"/>
        <v>0</v>
      </c>
      <c r="AB122" s="88"/>
      <c r="AC122" s="88"/>
      <c r="AD122" s="88"/>
      <c r="AE122" s="88"/>
      <c r="AF122" s="88"/>
      <c r="AG122" s="89">
        <f t="shared" si="98"/>
        <v>0</v>
      </c>
      <c r="AH122" s="88"/>
      <c r="AI122" s="88"/>
      <c r="AJ122" s="88"/>
      <c r="AK122" s="88"/>
      <c r="AL122" s="88"/>
      <c r="AM122" s="89">
        <f t="shared" si="99"/>
        <v>0</v>
      </c>
      <c r="AN122" s="88"/>
      <c r="AO122" s="88"/>
      <c r="AP122" s="88"/>
      <c r="AQ122" s="88"/>
      <c r="AR122" s="88"/>
      <c r="AS122" s="89">
        <f t="shared" si="100"/>
        <v>0</v>
      </c>
      <c r="AT122" s="4">
        <v>0</v>
      </c>
      <c r="AU122" s="4">
        <v>0</v>
      </c>
      <c r="AV122" s="4">
        <v>0</v>
      </c>
      <c r="AW122" s="4">
        <v>3.3090000000000002</v>
      </c>
      <c r="AX122" s="4">
        <v>0</v>
      </c>
      <c r="AY122" s="4">
        <v>0</v>
      </c>
      <c r="AZ122" s="4">
        <v>0</v>
      </c>
      <c r="BA122" s="4">
        <v>0</v>
      </c>
      <c r="BB122" s="12">
        <f t="shared" si="101"/>
        <v>3.3090000000000002</v>
      </c>
      <c r="BC122" s="4"/>
      <c r="BD122" s="4"/>
      <c r="BE122" s="4"/>
      <c r="BF122" s="4"/>
      <c r="BG122" s="4"/>
      <c r="BH122" s="4"/>
      <c r="BI122" s="4"/>
      <c r="BJ122" s="4"/>
      <c r="BK122" s="12">
        <f t="shared" si="102"/>
        <v>0</v>
      </c>
      <c r="BL122" s="4"/>
      <c r="BM122" s="4"/>
      <c r="BN122" s="4"/>
      <c r="BO122" s="4"/>
      <c r="BP122" s="4"/>
      <c r="BQ122" s="4"/>
      <c r="BR122" s="4"/>
      <c r="BS122" s="4"/>
      <c r="BT122" s="12">
        <f t="shared" si="103"/>
        <v>0</v>
      </c>
      <c r="BU122" s="4"/>
      <c r="BV122" s="4"/>
      <c r="BW122" s="4"/>
      <c r="BX122" s="4"/>
      <c r="BY122" s="4"/>
      <c r="BZ122" s="4"/>
      <c r="CA122" s="4"/>
      <c r="CB122" s="4"/>
      <c r="CC122" s="36">
        <f t="shared" si="104"/>
        <v>0</v>
      </c>
      <c r="CD122" s="4"/>
      <c r="CE122" s="4"/>
      <c r="CF122" s="4"/>
      <c r="CG122" s="4"/>
      <c r="CH122" s="4"/>
      <c r="CI122" s="4"/>
      <c r="CJ122" s="4"/>
      <c r="CK122" s="4"/>
      <c r="CL122" s="36">
        <f t="shared" si="105"/>
        <v>0</v>
      </c>
      <c r="CM122" s="243"/>
      <c r="CN122" s="243"/>
      <c r="CO122" s="243"/>
      <c r="CP122" s="243"/>
      <c r="CQ122" s="243"/>
    </row>
    <row r="123" spans="1:95" s="96" customFormat="1" ht="15.4">
      <c r="A123" s="146" t="s">
        <v>195</v>
      </c>
      <c r="B123" s="13" t="s">
        <v>212</v>
      </c>
      <c r="C123" s="13" t="s">
        <v>332</v>
      </c>
      <c r="D123" s="4" t="s">
        <v>278</v>
      </c>
      <c r="E123" s="185">
        <f t="shared" si="94"/>
        <v>3.706</v>
      </c>
      <c r="F123" s="259" t="s">
        <v>260</v>
      </c>
      <c r="G123" s="232" t="s">
        <v>537</v>
      </c>
      <c r="H123" s="16" t="s">
        <v>28</v>
      </c>
      <c r="I123" s="16">
        <v>3</v>
      </c>
      <c r="J123" s="88"/>
      <c r="K123" s="88"/>
      <c r="L123" s="88"/>
      <c r="M123" s="88"/>
      <c r="N123" s="88"/>
      <c r="O123" s="89">
        <f t="shared" si="95"/>
        <v>0</v>
      </c>
      <c r="P123" s="88"/>
      <c r="Q123" s="88"/>
      <c r="R123" s="88"/>
      <c r="S123" s="88"/>
      <c r="T123" s="88"/>
      <c r="U123" s="89">
        <f t="shared" si="96"/>
        <v>0</v>
      </c>
      <c r="V123" s="88"/>
      <c r="W123" s="88"/>
      <c r="X123" s="88"/>
      <c r="Y123" s="88"/>
      <c r="Z123" s="88"/>
      <c r="AA123" s="89">
        <f t="shared" si="97"/>
        <v>0</v>
      </c>
      <c r="AB123" s="88"/>
      <c r="AC123" s="88"/>
      <c r="AD123" s="88"/>
      <c r="AE123" s="88"/>
      <c r="AF123" s="88"/>
      <c r="AG123" s="89">
        <f t="shared" si="98"/>
        <v>0</v>
      </c>
      <c r="AH123" s="88"/>
      <c r="AI123" s="88"/>
      <c r="AJ123" s="88"/>
      <c r="AK123" s="88"/>
      <c r="AL123" s="88"/>
      <c r="AM123" s="89">
        <f t="shared" si="99"/>
        <v>0</v>
      </c>
      <c r="AN123" s="88"/>
      <c r="AO123" s="88"/>
      <c r="AP123" s="88"/>
      <c r="AQ123" s="88"/>
      <c r="AR123" s="88"/>
      <c r="AS123" s="89">
        <f t="shared" si="100"/>
        <v>0</v>
      </c>
      <c r="AT123" s="4"/>
      <c r="AU123" s="4"/>
      <c r="AV123" s="4"/>
      <c r="AW123" s="4"/>
      <c r="AX123" s="4"/>
      <c r="AY123" s="4"/>
      <c r="AZ123" s="4"/>
      <c r="BA123" s="4"/>
      <c r="BB123" s="12">
        <f t="shared" si="101"/>
        <v>0</v>
      </c>
      <c r="BC123" s="4">
        <v>0</v>
      </c>
      <c r="BD123" s="4">
        <v>0</v>
      </c>
      <c r="BE123" s="4">
        <v>0</v>
      </c>
      <c r="BF123" s="4">
        <v>3.706</v>
      </c>
      <c r="BG123" s="4">
        <v>0</v>
      </c>
      <c r="BH123" s="4">
        <v>0</v>
      </c>
      <c r="BI123" s="4">
        <v>0</v>
      </c>
      <c r="BJ123" s="4">
        <v>0</v>
      </c>
      <c r="BK123" s="12">
        <f t="shared" si="102"/>
        <v>3.706</v>
      </c>
      <c r="BL123" s="4"/>
      <c r="BM123" s="4"/>
      <c r="BN123" s="4"/>
      <c r="BO123" s="4"/>
      <c r="BP123" s="4"/>
      <c r="BQ123" s="4"/>
      <c r="BR123" s="4"/>
      <c r="BS123" s="4"/>
      <c r="BT123" s="12">
        <f t="shared" si="103"/>
        <v>0</v>
      </c>
      <c r="BU123" s="4"/>
      <c r="BV123" s="4"/>
      <c r="BW123" s="4"/>
      <c r="BX123" s="4"/>
      <c r="BY123" s="4"/>
      <c r="BZ123" s="4"/>
      <c r="CA123" s="4"/>
      <c r="CB123" s="4"/>
      <c r="CC123" s="36">
        <f t="shared" si="104"/>
        <v>0</v>
      </c>
      <c r="CD123" s="4"/>
      <c r="CE123" s="4"/>
      <c r="CF123" s="4"/>
      <c r="CG123" s="4"/>
      <c r="CH123" s="4"/>
      <c r="CI123" s="4"/>
      <c r="CJ123" s="4"/>
      <c r="CK123" s="4"/>
      <c r="CL123" s="36">
        <f t="shared" si="105"/>
        <v>0</v>
      </c>
      <c r="CM123" s="243"/>
      <c r="CN123" s="243"/>
      <c r="CO123" s="243"/>
      <c r="CP123" s="243"/>
      <c r="CQ123" s="243"/>
    </row>
    <row r="124" spans="1:95" s="96" customFormat="1" ht="15.4">
      <c r="A124" s="146" t="s">
        <v>196</v>
      </c>
      <c r="B124" s="34" t="s">
        <v>213</v>
      </c>
      <c r="C124" s="13" t="s">
        <v>333</v>
      </c>
      <c r="D124" s="4" t="s">
        <v>278</v>
      </c>
      <c r="E124" s="185">
        <f t="shared" si="94"/>
        <v>3</v>
      </c>
      <c r="F124" s="259" t="s">
        <v>260</v>
      </c>
      <c r="G124" s="232" t="s">
        <v>537</v>
      </c>
      <c r="H124" s="16" t="s">
        <v>28</v>
      </c>
      <c r="I124" s="16">
        <v>3</v>
      </c>
      <c r="J124" s="88"/>
      <c r="K124" s="88"/>
      <c r="L124" s="88"/>
      <c r="M124" s="88"/>
      <c r="N124" s="88"/>
      <c r="O124" s="89">
        <f t="shared" si="95"/>
        <v>0</v>
      </c>
      <c r="P124" s="88"/>
      <c r="Q124" s="88"/>
      <c r="R124" s="88"/>
      <c r="S124" s="88"/>
      <c r="T124" s="88"/>
      <c r="U124" s="89">
        <f t="shared" si="96"/>
        <v>0</v>
      </c>
      <c r="V124" s="88"/>
      <c r="W124" s="88"/>
      <c r="X124" s="88"/>
      <c r="Y124" s="88"/>
      <c r="Z124" s="88"/>
      <c r="AA124" s="89">
        <f t="shared" si="97"/>
        <v>0</v>
      </c>
      <c r="AB124" s="88"/>
      <c r="AC124" s="88"/>
      <c r="AD124" s="88"/>
      <c r="AE124" s="88"/>
      <c r="AF124" s="88"/>
      <c r="AG124" s="89">
        <f t="shared" si="98"/>
        <v>0</v>
      </c>
      <c r="AH124" s="88"/>
      <c r="AI124" s="88"/>
      <c r="AJ124" s="88"/>
      <c r="AK124" s="88"/>
      <c r="AL124" s="88"/>
      <c r="AM124" s="89">
        <f t="shared" si="99"/>
        <v>0</v>
      </c>
      <c r="AN124" s="88"/>
      <c r="AO124" s="88"/>
      <c r="AP124" s="88"/>
      <c r="AQ124" s="88"/>
      <c r="AR124" s="88"/>
      <c r="AS124" s="89">
        <f t="shared" si="100"/>
        <v>0</v>
      </c>
      <c r="AT124" s="4"/>
      <c r="AU124" s="4"/>
      <c r="AV124" s="4"/>
      <c r="AW124" s="4"/>
      <c r="AX124" s="4"/>
      <c r="AY124" s="4"/>
      <c r="AZ124" s="4"/>
      <c r="BA124" s="4"/>
      <c r="BB124" s="12">
        <f t="shared" si="101"/>
        <v>0</v>
      </c>
      <c r="BC124" s="4">
        <v>0</v>
      </c>
      <c r="BD124" s="4">
        <v>0</v>
      </c>
      <c r="BE124" s="4">
        <v>0</v>
      </c>
      <c r="BF124" s="4">
        <v>3</v>
      </c>
      <c r="BG124" s="4">
        <v>0</v>
      </c>
      <c r="BH124" s="4">
        <v>0</v>
      </c>
      <c r="BI124" s="4">
        <v>0</v>
      </c>
      <c r="BJ124" s="4">
        <v>0</v>
      </c>
      <c r="BK124" s="12">
        <f t="shared" si="102"/>
        <v>3</v>
      </c>
      <c r="BL124" s="4"/>
      <c r="BM124" s="4"/>
      <c r="BN124" s="4"/>
      <c r="BO124" s="4"/>
      <c r="BP124" s="4"/>
      <c r="BQ124" s="4"/>
      <c r="BR124" s="4"/>
      <c r="BS124" s="4"/>
      <c r="BT124" s="12">
        <f t="shared" si="103"/>
        <v>0</v>
      </c>
      <c r="BU124" s="4"/>
      <c r="BV124" s="4"/>
      <c r="BW124" s="4"/>
      <c r="BX124" s="4"/>
      <c r="BY124" s="4"/>
      <c r="BZ124" s="4"/>
      <c r="CA124" s="4"/>
      <c r="CB124" s="4"/>
      <c r="CC124" s="36">
        <f t="shared" si="104"/>
        <v>0</v>
      </c>
      <c r="CD124" s="4"/>
      <c r="CE124" s="4"/>
      <c r="CF124" s="4"/>
      <c r="CG124" s="4"/>
      <c r="CH124" s="4"/>
      <c r="CI124" s="4"/>
      <c r="CJ124" s="4"/>
      <c r="CK124" s="4"/>
      <c r="CL124" s="36">
        <f t="shared" si="105"/>
        <v>0</v>
      </c>
      <c r="CM124" s="243"/>
      <c r="CN124" s="243"/>
      <c r="CO124" s="243"/>
      <c r="CP124" s="243"/>
      <c r="CQ124" s="243"/>
    </row>
    <row r="125" spans="1:95" s="96" customFormat="1" ht="15.4">
      <c r="A125" s="20" t="s">
        <v>195</v>
      </c>
      <c r="B125" s="13" t="s">
        <v>212</v>
      </c>
      <c r="C125" s="13" t="s">
        <v>332</v>
      </c>
      <c r="D125" s="4" t="s">
        <v>278</v>
      </c>
      <c r="E125" s="185">
        <f t="shared" si="94"/>
        <v>4.601</v>
      </c>
      <c r="F125" s="259" t="s">
        <v>260</v>
      </c>
      <c r="G125" s="232" t="s">
        <v>537</v>
      </c>
      <c r="H125" s="16" t="s">
        <v>28</v>
      </c>
      <c r="I125" s="16">
        <v>3</v>
      </c>
      <c r="J125" s="88"/>
      <c r="K125" s="88"/>
      <c r="L125" s="88"/>
      <c r="M125" s="88"/>
      <c r="N125" s="88"/>
      <c r="O125" s="89">
        <f t="shared" si="95"/>
        <v>0</v>
      </c>
      <c r="P125" s="88"/>
      <c r="Q125" s="88"/>
      <c r="R125" s="88"/>
      <c r="S125" s="88"/>
      <c r="T125" s="88"/>
      <c r="U125" s="89">
        <f t="shared" si="96"/>
        <v>0</v>
      </c>
      <c r="V125" s="88"/>
      <c r="W125" s="88"/>
      <c r="X125" s="88"/>
      <c r="Y125" s="88"/>
      <c r="Z125" s="88"/>
      <c r="AA125" s="89">
        <f t="shared" si="97"/>
        <v>0</v>
      </c>
      <c r="AB125" s="88"/>
      <c r="AC125" s="88"/>
      <c r="AD125" s="88"/>
      <c r="AE125" s="88"/>
      <c r="AF125" s="88"/>
      <c r="AG125" s="89">
        <f t="shared" si="98"/>
        <v>0</v>
      </c>
      <c r="AH125" s="88"/>
      <c r="AI125" s="88"/>
      <c r="AJ125" s="88"/>
      <c r="AK125" s="88"/>
      <c r="AL125" s="88"/>
      <c r="AM125" s="89">
        <f t="shared" si="99"/>
        <v>0</v>
      </c>
      <c r="AN125" s="88"/>
      <c r="AO125" s="88"/>
      <c r="AP125" s="88"/>
      <c r="AQ125" s="88"/>
      <c r="AR125" s="88"/>
      <c r="AS125" s="89">
        <f t="shared" si="100"/>
        <v>0</v>
      </c>
      <c r="AT125" s="4"/>
      <c r="AU125" s="4"/>
      <c r="AV125" s="4"/>
      <c r="AW125" s="4"/>
      <c r="AX125" s="4"/>
      <c r="AY125" s="4"/>
      <c r="AZ125" s="4"/>
      <c r="BA125" s="4"/>
      <c r="BB125" s="12">
        <f t="shared" si="101"/>
        <v>0</v>
      </c>
      <c r="BC125" s="4"/>
      <c r="BD125" s="4"/>
      <c r="BE125" s="4"/>
      <c r="BF125" s="4"/>
      <c r="BG125" s="4"/>
      <c r="BH125" s="4"/>
      <c r="BI125" s="4"/>
      <c r="BJ125" s="4"/>
      <c r="BK125" s="12">
        <f t="shared" si="102"/>
        <v>0</v>
      </c>
      <c r="BL125" s="4">
        <v>0</v>
      </c>
      <c r="BM125" s="4">
        <v>0</v>
      </c>
      <c r="BN125" s="4">
        <v>0</v>
      </c>
      <c r="BO125" s="4">
        <v>4.601</v>
      </c>
      <c r="BP125" s="4">
        <v>0</v>
      </c>
      <c r="BQ125" s="4">
        <v>0</v>
      </c>
      <c r="BR125" s="4">
        <v>0</v>
      </c>
      <c r="BS125" s="4">
        <v>0</v>
      </c>
      <c r="BT125" s="12">
        <f t="shared" si="103"/>
        <v>4.601</v>
      </c>
      <c r="BU125" s="4"/>
      <c r="BV125" s="4"/>
      <c r="BW125" s="4"/>
      <c r="BX125" s="4"/>
      <c r="BY125" s="4"/>
      <c r="BZ125" s="4"/>
      <c r="CA125" s="4"/>
      <c r="CB125" s="4"/>
      <c r="CC125" s="36">
        <f t="shared" si="104"/>
        <v>0</v>
      </c>
      <c r="CD125" s="4"/>
      <c r="CE125" s="4"/>
      <c r="CF125" s="4"/>
      <c r="CG125" s="4"/>
      <c r="CH125" s="4"/>
      <c r="CI125" s="4"/>
      <c r="CJ125" s="4"/>
      <c r="CK125" s="4"/>
      <c r="CL125" s="36">
        <f t="shared" si="105"/>
        <v>0</v>
      </c>
      <c r="CM125" s="243"/>
      <c r="CN125" s="243"/>
      <c r="CO125" s="243"/>
      <c r="CP125" s="243"/>
      <c r="CQ125" s="243"/>
    </row>
    <row r="126" spans="1:95" s="96" customFormat="1" ht="23.25">
      <c r="A126" s="20" t="s">
        <v>196</v>
      </c>
      <c r="B126" s="34" t="s">
        <v>214</v>
      </c>
      <c r="C126" s="13" t="s">
        <v>334</v>
      </c>
      <c r="D126" s="4" t="s">
        <v>278</v>
      </c>
      <c r="E126" s="185">
        <f t="shared" si="94"/>
        <v>0.32500000000000001</v>
      </c>
      <c r="F126" s="259" t="s">
        <v>260</v>
      </c>
      <c r="G126" s="232" t="s">
        <v>537</v>
      </c>
      <c r="H126" s="16" t="s">
        <v>28</v>
      </c>
      <c r="I126" s="16">
        <v>3</v>
      </c>
      <c r="J126" s="88"/>
      <c r="K126" s="88"/>
      <c r="L126" s="88"/>
      <c r="M126" s="88"/>
      <c r="N126" s="88"/>
      <c r="O126" s="89">
        <f t="shared" si="95"/>
        <v>0</v>
      </c>
      <c r="P126" s="88"/>
      <c r="Q126" s="88"/>
      <c r="R126" s="88"/>
      <c r="S126" s="88"/>
      <c r="T126" s="88"/>
      <c r="U126" s="89">
        <f t="shared" si="96"/>
        <v>0</v>
      </c>
      <c r="V126" s="88"/>
      <c r="W126" s="88"/>
      <c r="X126" s="88"/>
      <c r="Y126" s="88"/>
      <c r="Z126" s="88"/>
      <c r="AA126" s="89">
        <f t="shared" si="97"/>
        <v>0</v>
      </c>
      <c r="AB126" s="88"/>
      <c r="AC126" s="88"/>
      <c r="AD126" s="88"/>
      <c r="AE126" s="88"/>
      <c r="AF126" s="88"/>
      <c r="AG126" s="89">
        <f t="shared" si="98"/>
        <v>0</v>
      </c>
      <c r="AH126" s="88"/>
      <c r="AI126" s="88"/>
      <c r="AJ126" s="88"/>
      <c r="AK126" s="88"/>
      <c r="AL126" s="88"/>
      <c r="AM126" s="89">
        <f t="shared" si="99"/>
        <v>0</v>
      </c>
      <c r="AN126" s="88"/>
      <c r="AO126" s="88"/>
      <c r="AP126" s="88"/>
      <c r="AQ126" s="88"/>
      <c r="AR126" s="88"/>
      <c r="AS126" s="89">
        <f t="shared" si="100"/>
        <v>0</v>
      </c>
      <c r="AT126" s="4"/>
      <c r="AU126" s="4"/>
      <c r="AV126" s="4"/>
      <c r="AW126" s="4"/>
      <c r="AX126" s="4"/>
      <c r="AY126" s="4"/>
      <c r="AZ126" s="4"/>
      <c r="BA126" s="4"/>
      <c r="BB126" s="12">
        <f t="shared" si="101"/>
        <v>0</v>
      </c>
      <c r="BC126" s="4"/>
      <c r="BD126" s="4"/>
      <c r="BE126" s="4"/>
      <c r="BF126" s="4"/>
      <c r="BG126" s="4"/>
      <c r="BH126" s="4"/>
      <c r="BI126" s="4"/>
      <c r="BJ126" s="4"/>
      <c r="BK126" s="12">
        <f t="shared" si="102"/>
        <v>0</v>
      </c>
      <c r="BL126" s="4">
        <v>7.0000000000000007E-2</v>
      </c>
      <c r="BM126" s="4">
        <v>1.4999999999999999E-2</v>
      </c>
      <c r="BN126" s="4">
        <v>1.4999999999999999E-2</v>
      </c>
      <c r="BO126" s="4">
        <v>0.22500000000000001</v>
      </c>
      <c r="BP126" s="4">
        <v>0</v>
      </c>
      <c r="BQ126" s="4">
        <v>0</v>
      </c>
      <c r="BR126" s="4">
        <v>0</v>
      </c>
      <c r="BS126" s="4">
        <v>0</v>
      </c>
      <c r="BT126" s="12">
        <f t="shared" si="103"/>
        <v>0.32500000000000001</v>
      </c>
      <c r="BU126" s="4"/>
      <c r="BV126" s="4"/>
      <c r="BW126" s="4"/>
      <c r="BX126" s="4"/>
      <c r="BY126" s="4"/>
      <c r="BZ126" s="4"/>
      <c r="CA126" s="4"/>
      <c r="CB126" s="4"/>
      <c r="CC126" s="36">
        <f t="shared" si="104"/>
        <v>0</v>
      </c>
      <c r="CD126" s="4"/>
      <c r="CE126" s="4"/>
      <c r="CF126" s="4"/>
      <c r="CG126" s="4"/>
      <c r="CH126" s="4"/>
      <c r="CI126" s="4"/>
      <c r="CJ126" s="4"/>
      <c r="CK126" s="4"/>
      <c r="CL126" s="36">
        <f t="shared" si="105"/>
        <v>0</v>
      </c>
      <c r="CM126" s="243"/>
      <c r="CN126" s="243"/>
      <c r="CO126" s="243"/>
      <c r="CP126" s="243"/>
      <c r="CQ126" s="243"/>
    </row>
    <row r="127" spans="1:95" s="96" customFormat="1" ht="23.25">
      <c r="A127" s="20" t="s">
        <v>197</v>
      </c>
      <c r="B127" s="34" t="s">
        <v>89</v>
      </c>
      <c r="C127" s="13" t="s">
        <v>335</v>
      </c>
      <c r="D127" s="4" t="s">
        <v>278</v>
      </c>
      <c r="E127" s="185">
        <f t="shared" si="94"/>
        <v>1.0349999999999999</v>
      </c>
      <c r="F127" s="277" t="s">
        <v>260</v>
      </c>
      <c r="G127" s="257" t="s">
        <v>577</v>
      </c>
      <c r="H127" s="16" t="s">
        <v>28</v>
      </c>
      <c r="I127" s="16">
        <v>3</v>
      </c>
      <c r="J127" s="88"/>
      <c r="K127" s="88"/>
      <c r="L127" s="88"/>
      <c r="M127" s="88"/>
      <c r="N127" s="88"/>
      <c r="O127" s="89">
        <f t="shared" si="95"/>
        <v>0</v>
      </c>
      <c r="P127" s="88"/>
      <c r="Q127" s="88"/>
      <c r="R127" s="88"/>
      <c r="S127" s="88"/>
      <c r="T127" s="88"/>
      <c r="U127" s="89">
        <f t="shared" si="96"/>
        <v>0</v>
      </c>
      <c r="V127" s="88"/>
      <c r="W127" s="88"/>
      <c r="X127" s="88"/>
      <c r="Y127" s="88"/>
      <c r="Z127" s="88"/>
      <c r="AA127" s="89">
        <f t="shared" si="97"/>
        <v>0</v>
      </c>
      <c r="AB127" s="88"/>
      <c r="AC127" s="88"/>
      <c r="AD127" s="88"/>
      <c r="AE127" s="88"/>
      <c r="AF127" s="88"/>
      <c r="AG127" s="89">
        <f t="shared" si="98"/>
        <v>0</v>
      </c>
      <c r="AH127" s="88"/>
      <c r="AI127" s="88"/>
      <c r="AJ127" s="88"/>
      <c r="AK127" s="88"/>
      <c r="AL127" s="88"/>
      <c r="AM127" s="89">
        <f t="shared" si="99"/>
        <v>0</v>
      </c>
      <c r="AN127" s="88"/>
      <c r="AO127" s="88"/>
      <c r="AP127" s="88"/>
      <c r="AQ127" s="88"/>
      <c r="AR127" s="88"/>
      <c r="AS127" s="89">
        <f t="shared" si="100"/>
        <v>0</v>
      </c>
      <c r="AT127" s="4"/>
      <c r="AU127" s="4"/>
      <c r="AV127" s="4"/>
      <c r="AW127" s="4"/>
      <c r="AX127" s="4"/>
      <c r="AY127" s="4"/>
      <c r="AZ127" s="4"/>
      <c r="BA127" s="4"/>
      <c r="BB127" s="12">
        <f t="shared" si="101"/>
        <v>0</v>
      </c>
      <c r="BC127" s="4"/>
      <c r="BD127" s="4"/>
      <c r="BE127" s="4"/>
      <c r="BF127" s="4"/>
      <c r="BG127" s="4"/>
      <c r="BH127" s="4"/>
      <c r="BI127" s="4"/>
      <c r="BJ127" s="4"/>
      <c r="BK127" s="12">
        <f t="shared" si="102"/>
        <v>0</v>
      </c>
      <c r="BL127" s="4">
        <v>0.72099999999999997</v>
      </c>
      <c r="BM127" s="4">
        <v>0.157</v>
      </c>
      <c r="BN127" s="4">
        <v>0.157</v>
      </c>
      <c r="BO127" s="4">
        <v>0</v>
      </c>
      <c r="BP127" s="4">
        <v>0</v>
      </c>
      <c r="BQ127" s="4">
        <v>0</v>
      </c>
      <c r="BR127" s="4">
        <v>0</v>
      </c>
      <c r="BS127" s="4">
        <v>0</v>
      </c>
      <c r="BT127" s="12">
        <f t="shared" si="103"/>
        <v>1.0349999999999999</v>
      </c>
      <c r="BU127" s="4"/>
      <c r="BV127" s="4"/>
      <c r="BW127" s="4"/>
      <c r="BX127" s="4"/>
      <c r="BY127" s="4"/>
      <c r="BZ127" s="4"/>
      <c r="CA127" s="4"/>
      <c r="CB127" s="4"/>
      <c r="CC127" s="36">
        <f t="shared" si="104"/>
        <v>0</v>
      </c>
      <c r="CD127" s="4"/>
      <c r="CE127" s="4"/>
      <c r="CF127" s="4"/>
      <c r="CG127" s="4"/>
      <c r="CH127" s="4"/>
      <c r="CI127" s="4"/>
      <c r="CJ127" s="4"/>
      <c r="CK127" s="4"/>
      <c r="CL127" s="36">
        <f t="shared" si="105"/>
        <v>0</v>
      </c>
      <c r="CM127" s="243"/>
      <c r="CN127" s="243"/>
      <c r="CO127" s="243"/>
      <c r="CP127" s="243"/>
      <c r="CQ127" s="243"/>
    </row>
    <row r="128" spans="1:95" s="96" customFormat="1" ht="15.4">
      <c r="A128" s="20" t="s">
        <v>198</v>
      </c>
      <c r="B128" s="34" t="s">
        <v>69</v>
      </c>
      <c r="C128" s="13" t="s">
        <v>325</v>
      </c>
      <c r="D128" s="4" t="s">
        <v>278</v>
      </c>
      <c r="E128" s="185">
        <f t="shared" si="94"/>
        <v>2.7029999999999994</v>
      </c>
      <c r="F128" s="259" t="s">
        <v>259</v>
      </c>
      <c r="G128" s="232" t="s">
        <v>523</v>
      </c>
      <c r="H128" s="16" t="s">
        <v>28</v>
      </c>
      <c r="I128" s="16">
        <v>3</v>
      </c>
      <c r="J128" s="88"/>
      <c r="K128" s="88"/>
      <c r="L128" s="88"/>
      <c r="M128" s="88"/>
      <c r="N128" s="88"/>
      <c r="O128" s="89">
        <f t="shared" si="95"/>
        <v>0</v>
      </c>
      <c r="P128" s="88"/>
      <c r="Q128" s="88"/>
      <c r="R128" s="88"/>
      <c r="S128" s="88"/>
      <c r="T128" s="88"/>
      <c r="U128" s="89">
        <f t="shared" si="96"/>
        <v>0</v>
      </c>
      <c r="V128" s="88"/>
      <c r="W128" s="88"/>
      <c r="X128" s="88"/>
      <c r="Y128" s="88"/>
      <c r="Z128" s="88"/>
      <c r="AA128" s="89">
        <f t="shared" si="97"/>
        <v>0</v>
      </c>
      <c r="AB128" s="88"/>
      <c r="AC128" s="88"/>
      <c r="AD128" s="88"/>
      <c r="AE128" s="88"/>
      <c r="AF128" s="88"/>
      <c r="AG128" s="89">
        <f t="shared" si="98"/>
        <v>0</v>
      </c>
      <c r="AH128" s="88"/>
      <c r="AI128" s="88"/>
      <c r="AJ128" s="88"/>
      <c r="AK128" s="88"/>
      <c r="AL128" s="88"/>
      <c r="AM128" s="89">
        <f t="shared" si="99"/>
        <v>0</v>
      </c>
      <c r="AN128" s="88"/>
      <c r="AO128" s="88"/>
      <c r="AP128" s="88"/>
      <c r="AQ128" s="88"/>
      <c r="AR128" s="88"/>
      <c r="AS128" s="89">
        <f t="shared" si="100"/>
        <v>0</v>
      </c>
      <c r="AT128" s="4"/>
      <c r="AU128" s="4"/>
      <c r="AV128" s="4"/>
      <c r="AW128" s="4"/>
      <c r="AX128" s="4"/>
      <c r="AY128" s="4"/>
      <c r="AZ128" s="4"/>
      <c r="BA128" s="4"/>
      <c r="BB128" s="12">
        <f t="shared" si="101"/>
        <v>0</v>
      </c>
      <c r="BC128" s="4"/>
      <c r="BD128" s="4"/>
      <c r="BE128" s="4"/>
      <c r="BF128" s="4"/>
      <c r="BG128" s="4"/>
      <c r="BH128" s="4"/>
      <c r="BI128" s="4"/>
      <c r="BJ128" s="4"/>
      <c r="BK128" s="12">
        <f t="shared" si="102"/>
        <v>0</v>
      </c>
      <c r="BL128" s="4">
        <v>0.68300000000000005</v>
      </c>
      <c r="BM128" s="4">
        <v>0.14899999999999999</v>
      </c>
      <c r="BN128" s="4">
        <v>0.14899999999999999</v>
      </c>
      <c r="BO128" s="4">
        <v>1.4550000000000001</v>
      </c>
      <c r="BP128" s="4">
        <v>0</v>
      </c>
      <c r="BQ128" s="4">
        <v>2E-3</v>
      </c>
      <c r="BR128" s="4">
        <v>0.26</v>
      </c>
      <c r="BS128" s="4">
        <v>5.0000000000000001E-3</v>
      </c>
      <c r="BT128" s="12">
        <f t="shared" si="103"/>
        <v>2.7029999999999994</v>
      </c>
      <c r="BU128" s="4"/>
      <c r="BV128" s="4"/>
      <c r="BW128" s="4"/>
      <c r="BX128" s="4"/>
      <c r="BY128" s="4"/>
      <c r="BZ128" s="4"/>
      <c r="CA128" s="4"/>
      <c r="CB128" s="4"/>
      <c r="CC128" s="36">
        <f t="shared" si="104"/>
        <v>0</v>
      </c>
      <c r="CD128" s="4"/>
      <c r="CE128" s="4"/>
      <c r="CF128" s="4"/>
      <c r="CG128" s="4"/>
      <c r="CH128" s="4"/>
      <c r="CI128" s="4"/>
      <c r="CJ128" s="4"/>
      <c r="CK128" s="4"/>
      <c r="CL128" s="36">
        <f t="shared" si="105"/>
        <v>0</v>
      </c>
      <c r="CM128" s="243"/>
      <c r="CN128" s="243"/>
      <c r="CO128" s="243"/>
      <c r="CP128" s="243"/>
      <c r="CQ128" s="243"/>
    </row>
    <row r="129" spans="1:95" s="96" customFormat="1" ht="15.4">
      <c r="A129" s="20" t="s">
        <v>215</v>
      </c>
      <c r="B129" s="34" t="s">
        <v>90</v>
      </c>
      <c r="C129" s="13" t="s">
        <v>336</v>
      </c>
      <c r="D129" s="4" t="s">
        <v>278</v>
      </c>
      <c r="E129" s="185">
        <f t="shared" si="94"/>
        <v>1.2999999999999998</v>
      </c>
      <c r="F129" s="259" t="s">
        <v>260</v>
      </c>
      <c r="G129" s="232" t="s">
        <v>513</v>
      </c>
      <c r="H129" s="16" t="s">
        <v>28</v>
      </c>
      <c r="I129" s="16">
        <v>3</v>
      </c>
      <c r="J129" s="88"/>
      <c r="K129" s="88"/>
      <c r="L129" s="88"/>
      <c r="M129" s="88"/>
      <c r="N129" s="88"/>
      <c r="O129" s="89">
        <f t="shared" si="95"/>
        <v>0</v>
      </c>
      <c r="P129" s="88"/>
      <c r="Q129" s="88"/>
      <c r="R129" s="88"/>
      <c r="S129" s="88"/>
      <c r="T129" s="88"/>
      <c r="U129" s="89">
        <f t="shared" si="96"/>
        <v>0</v>
      </c>
      <c r="V129" s="88"/>
      <c r="W129" s="88"/>
      <c r="X129" s="88"/>
      <c r="Y129" s="88"/>
      <c r="Z129" s="88"/>
      <c r="AA129" s="89">
        <f t="shared" si="97"/>
        <v>0</v>
      </c>
      <c r="AB129" s="88"/>
      <c r="AC129" s="88"/>
      <c r="AD129" s="88"/>
      <c r="AE129" s="88"/>
      <c r="AF129" s="88"/>
      <c r="AG129" s="89">
        <f t="shared" si="98"/>
        <v>0</v>
      </c>
      <c r="AH129" s="88"/>
      <c r="AI129" s="88"/>
      <c r="AJ129" s="88"/>
      <c r="AK129" s="88"/>
      <c r="AL129" s="88"/>
      <c r="AM129" s="89">
        <f t="shared" si="99"/>
        <v>0</v>
      </c>
      <c r="AN129" s="88"/>
      <c r="AO129" s="88"/>
      <c r="AP129" s="88"/>
      <c r="AQ129" s="88"/>
      <c r="AR129" s="88"/>
      <c r="AS129" s="89">
        <f t="shared" si="100"/>
        <v>0</v>
      </c>
      <c r="AT129" s="4"/>
      <c r="AU129" s="4"/>
      <c r="AV129" s="4"/>
      <c r="AW129" s="4"/>
      <c r="AX129" s="4"/>
      <c r="AY129" s="4"/>
      <c r="AZ129" s="4"/>
      <c r="BA129" s="4"/>
      <c r="BB129" s="12">
        <f t="shared" si="101"/>
        <v>0</v>
      </c>
      <c r="BC129" s="4"/>
      <c r="BD129" s="4"/>
      <c r="BE129" s="4"/>
      <c r="BF129" s="4"/>
      <c r="BG129" s="4"/>
      <c r="BH129" s="4"/>
      <c r="BI129" s="4"/>
      <c r="BJ129" s="4"/>
      <c r="BK129" s="12">
        <f t="shared" si="102"/>
        <v>0</v>
      </c>
      <c r="BL129" s="4">
        <v>0.34399999999999997</v>
      </c>
      <c r="BM129" s="4">
        <v>7.4999999999999997E-2</v>
      </c>
      <c r="BN129" s="4">
        <v>7.4999999999999997E-2</v>
      </c>
      <c r="BO129" s="4">
        <v>0.64900000000000002</v>
      </c>
      <c r="BP129" s="4">
        <v>0</v>
      </c>
      <c r="BQ129" s="4">
        <v>1E-3</v>
      </c>
      <c r="BR129" s="4">
        <v>0.154</v>
      </c>
      <c r="BS129" s="4">
        <v>2E-3</v>
      </c>
      <c r="BT129" s="12">
        <f t="shared" si="103"/>
        <v>1.2999999999999998</v>
      </c>
      <c r="BU129" s="4"/>
      <c r="BV129" s="4"/>
      <c r="BW129" s="4"/>
      <c r="BX129" s="4"/>
      <c r="BY129" s="4"/>
      <c r="BZ129" s="4"/>
      <c r="CA129" s="4"/>
      <c r="CB129" s="4"/>
      <c r="CC129" s="36">
        <f t="shared" si="104"/>
        <v>0</v>
      </c>
      <c r="CD129" s="4"/>
      <c r="CE129" s="4"/>
      <c r="CF129" s="4"/>
      <c r="CG129" s="4"/>
      <c r="CH129" s="4"/>
      <c r="CI129" s="4"/>
      <c r="CJ129" s="4"/>
      <c r="CK129" s="4"/>
      <c r="CL129" s="36">
        <f t="shared" si="105"/>
        <v>0</v>
      </c>
      <c r="CM129" s="243"/>
      <c r="CN129" s="243"/>
      <c r="CO129" s="243"/>
      <c r="CP129" s="243"/>
      <c r="CQ129" s="243"/>
    </row>
    <row r="130" spans="1:95" s="96" customFormat="1" ht="15.4">
      <c r="A130" s="20" t="s">
        <v>204</v>
      </c>
      <c r="B130" s="13" t="s">
        <v>216</v>
      </c>
      <c r="C130" s="13" t="s">
        <v>337</v>
      </c>
      <c r="D130" s="4" t="s">
        <v>278</v>
      </c>
      <c r="E130" s="185">
        <f t="shared" si="94"/>
        <v>2.423</v>
      </c>
      <c r="F130" s="259" t="s">
        <v>260</v>
      </c>
      <c r="G130" s="232" t="s">
        <v>537</v>
      </c>
      <c r="H130" s="16" t="s">
        <v>28</v>
      </c>
      <c r="I130" s="16">
        <v>3</v>
      </c>
      <c r="J130" s="88"/>
      <c r="K130" s="88"/>
      <c r="L130" s="88"/>
      <c r="M130" s="88"/>
      <c r="N130" s="88"/>
      <c r="O130" s="89">
        <f t="shared" si="95"/>
        <v>0</v>
      </c>
      <c r="P130" s="88"/>
      <c r="Q130" s="88"/>
      <c r="R130" s="88"/>
      <c r="S130" s="88"/>
      <c r="T130" s="88"/>
      <c r="U130" s="89">
        <f t="shared" si="96"/>
        <v>0</v>
      </c>
      <c r="V130" s="88"/>
      <c r="W130" s="88"/>
      <c r="X130" s="88"/>
      <c r="Y130" s="88"/>
      <c r="Z130" s="88"/>
      <c r="AA130" s="89">
        <f t="shared" si="97"/>
        <v>0</v>
      </c>
      <c r="AB130" s="88"/>
      <c r="AC130" s="88"/>
      <c r="AD130" s="88"/>
      <c r="AE130" s="88"/>
      <c r="AF130" s="88"/>
      <c r="AG130" s="89">
        <f t="shared" si="98"/>
        <v>0</v>
      </c>
      <c r="AH130" s="88"/>
      <c r="AI130" s="88"/>
      <c r="AJ130" s="88"/>
      <c r="AK130" s="88"/>
      <c r="AL130" s="88"/>
      <c r="AM130" s="89">
        <f t="shared" si="99"/>
        <v>0</v>
      </c>
      <c r="AN130" s="88"/>
      <c r="AO130" s="88"/>
      <c r="AP130" s="88"/>
      <c r="AQ130" s="88"/>
      <c r="AR130" s="88"/>
      <c r="AS130" s="89">
        <f t="shared" si="100"/>
        <v>0</v>
      </c>
      <c r="AT130" s="4"/>
      <c r="AU130" s="4"/>
      <c r="AV130" s="4"/>
      <c r="AW130" s="4"/>
      <c r="AX130" s="4"/>
      <c r="AY130" s="4"/>
      <c r="AZ130" s="4"/>
      <c r="BA130" s="4"/>
      <c r="BB130" s="12">
        <f t="shared" si="101"/>
        <v>0</v>
      </c>
      <c r="BC130" s="4"/>
      <c r="BD130" s="4"/>
      <c r="BE130" s="4"/>
      <c r="BF130" s="4"/>
      <c r="BG130" s="4"/>
      <c r="BH130" s="4"/>
      <c r="BI130" s="4"/>
      <c r="BJ130" s="4"/>
      <c r="BK130" s="12">
        <f t="shared" si="102"/>
        <v>0</v>
      </c>
      <c r="BL130" s="4"/>
      <c r="BM130" s="4"/>
      <c r="BN130" s="4"/>
      <c r="BO130" s="4"/>
      <c r="BP130" s="4"/>
      <c r="BQ130" s="4"/>
      <c r="BR130" s="4"/>
      <c r="BS130" s="4"/>
      <c r="BT130" s="12">
        <f t="shared" si="103"/>
        <v>0</v>
      </c>
      <c r="BU130" s="4">
        <v>0</v>
      </c>
      <c r="BV130" s="4">
        <v>0</v>
      </c>
      <c r="BW130" s="4">
        <v>0</v>
      </c>
      <c r="BX130" s="4">
        <v>2.423</v>
      </c>
      <c r="BY130" s="4">
        <v>0</v>
      </c>
      <c r="BZ130" s="4">
        <v>0</v>
      </c>
      <c r="CA130" s="4">
        <v>0</v>
      </c>
      <c r="CB130" s="4">
        <v>0</v>
      </c>
      <c r="CC130" s="36">
        <f t="shared" si="104"/>
        <v>2.423</v>
      </c>
      <c r="CD130" s="4"/>
      <c r="CE130" s="4"/>
      <c r="CF130" s="4"/>
      <c r="CG130" s="4"/>
      <c r="CH130" s="4"/>
      <c r="CI130" s="4"/>
      <c r="CJ130" s="4"/>
      <c r="CK130" s="4"/>
      <c r="CL130" s="36">
        <f t="shared" si="105"/>
        <v>0</v>
      </c>
      <c r="CM130" s="243"/>
      <c r="CN130" s="243"/>
      <c r="CO130" s="243"/>
      <c r="CP130" s="243"/>
      <c r="CQ130" s="243"/>
    </row>
    <row r="131" spans="1:95" s="96" customFormat="1" ht="23.25">
      <c r="A131" s="20" t="s">
        <v>205</v>
      </c>
      <c r="B131" s="34" t="s">
        <v>91</v>
      </c>
      <c r="C131" s="13" t="s">
        <v>327</v>
      </c>
      <c r="D131" s="4" t="s">
        <v>278</v>
      </c>
      <c r="E131" s="185">
        <f t="shared" si="94"/>
        <v>1.9890000000000001</v>
      </c>
      <c r="F131" s="259" t="s">
        <v>260</v>
      </c>
      <c r="G131" s="232" t="s">
        <v>514</v>
      </c>
      <c r="H131" s="16" t="s">
        <v>28</v>
      </c>
      <c r="I131" s="16">
        <v>3</v>
      </c>
      <c r="J131" s="88"/>
      <c r="K131" s="88"/>
      <c r="L131" s="88"/>
      <c r="M131" s="88"/>
      <c r="N131" s="88"/>
      <c r="O131" s="89">
        <f t="shared" si="95"/>
        <v>0</v>
      </c>
      <c r="P131" s="88"/>
      <c r="Q131" s="88"/>
      <c r="R131" s="88"/>
      <c r="S131" s="88"/>
      <c r="T131" s="88"/>
      <c r="U131" s="89">
        <f t="shared" si="96"/>
        <v>0</v>
      </c>
      <c r="V131" s="88"/>
      <c r="W131" s="88"/>
      <c r="X131" s="88"/>
      <c r="Y131" s="88"/>
      <c r="Z131" s="88"/>
      <c r="AA131" s="89">
        <f t="shared" si="97"/>
        <v>0</v>
      </c>
      <c r="AB131" s="88"/>
      <c r="AC131" s="88"/>
      <c r="AD131" s="88"/>
      <c r="AE131" s="88"/>
      <c r="AF131" s="88"/>
      <c r="AG131" s="89">
        <f t="shared" si="98"/>
        <v>0</v>
      </c>
      <c r="AH131" s="88"/>
      <c r="AI131" s="88"/>
      <c r="AJ131" s="88"/>
      <c r="AK131" s="88"/>
      <c r="AL131" s="88"/>
      <c r="AM131" s="89">
        <f t="shared" si="99"/>
        <v>0</v>
      </c>
      <c r="AN131" s="88"/>
      <c r="AO131" s="88"/>
      <c r="AP131" s="88"/>
      <c r="AQ131" s="88"/>
      <c r="AR131" s="88"/>
      <c r="AS131" s="89">
        <f t="shared" si="100"/>
        <v>0</v>
      </c>
      <c r="AT131" s="4"/>
      <c r="AU131" s="4"/>
      <c r="AV131" s="4"/>
      <c r="AW131" s="4"/>
      <c r="AX131" s="4"/>
      <c r="AY131" s="4"/>
      <c r="AZ131" s="4"/>
      <c r="BA131" s="4"/>
      <c r="BB131" s="12">
        <f t="shared" si="101"/>
        <v>0</v>
      </c>
      <c r="BC131" s="4"/>
      <c r="BD131" s="4"/>
      <c r="BE131" s="4"/>
      <c r="BF131" s="4"/>
      <c r="BG131" s="4"/>
      <c r="BH131" s="4"/>
      <c r="BI131" s="4"/>
      <c r="BJ131" s="4"/>
      <c r="BK131" s="12">
        <f t="shared" si="102"/>
        <v>0</v>
      </c>
      <c r="BL131" s="4"/>
      <c r="BM131" s="4"/>
      <c r="BN131" s="4"/>
      <c r="BO131" s="4"/>
      <c r="BP131" s="4"/>
      <c r="BQ131" s="4"/>
      <c r="BR131" s="4"/>
      <c r="BS131" s="4"/>
      <c r="BT131" s="12">
        <f t="shared" si="103"/>
        <v>0</v>
      </c>
      <c r="BU131" s="4">
        <v>0</v>
      </c>
      <c r="BV131" s="4">
        <v>0</v>
      </c>
      <c r="BW131" s="4">
        <v>0</v>
      </c>
      <c r="BX131" s="4">
        <v>1.9890000000000001</v>
      </c>
      <c r="BY131" s="4">
        <v>0</v>
      </c>
      <c r="BZ131" s="4">
        <v>0</v>
      </c>
      <c r="CA131" s="4">
        <v>0</v>
      </c>
      <c r="CB131" s="4">
        <v>0</v>
      </c>
      <c r="CC131" s="36">
        <f t="shared" si="104"/>
        <v>1.9890000000000001</v>
      </c>
      <c r="CD131" s="4"/>
      <c r="CE131" s="4"/>
      <c r="CF131" s="4"/>
      <c r="CG131" s="4"/>
      <c r="CH131" s="4"/>
      <c r="CI131" s="4"/>
      <c r="CJ131" s="4"/>
      <c r="CK131" s="4"/>
      <c r="CL131" s="36">
        <f t="shared" si="105"/>
        <v>0</v>
      </c>
      <c r="CM131" s="243"/>
      <c r="CN131" s="243"/>
      <c r="CO131" s="243"/>
      <c r="CP131" s="243"/>
      <c r="CQ131" s="243"/>
    </row>
    <row r="132" spans="1:95" s="96" customFormat="1" ht="23.25">
      <c r="A132" s="20" t="s">
        <v>206</v>
      </c>
      <c r="B132" s="34" t="s">
        <v>93</v>
      </c>
      <c r="C132" s="13" t="s">
        <v>338</v>
      </c>
      <c r="D132" s="4" t="s">
        <v>278</v>
      </c>
      <c r="E132" s="185">
        <f t="shared" si="94"/>
        <v>1.2070000000000001</v>
      </c>
      <c r="F132" s="259" t="s">
        <v>260</v>
      </c>
      <c r="G132" s="232" t="s">
        <v>538</v>
      </c>
      <c r="H132" s="16" t="s">
        <v>28</v>
      </c>
      <c r="I132" s="16">
        <v>3</v>
      </c>
      <c r="J132" s="88"/>
      <c r="K132" s="88"/>
      <c r="L132" s="88"/>
      <c r="M132" s="88"/>
      <c r="N132" s="88"/>
      <c r="O132" s="89">
        <f t="shared" si="95"/>
        <v>0</v>
      </c>
      <c r="P132" s="88"/>
      <c r="Q132" s="88"/>
      <c r="R132" s="88"/>
      <c r="S132" s="88"/>
      <c r="T132" s="88"/>
      <c r="U132" s="89">
        <f t="shared" si="96"/>
        <v>0</v>
      </c>
      <c r="V132" s="88"/>
      <c r="W132" s="88"/>
      <c r="X132" s="88"/>
      <c r="Y132" s="88"/>
      <c r="Z132" s="88"/>
      <c r="AA132" s="89">
        <f t="shared" si="97"/>
        <v>0</v>
      </c>
      <c r="AB132" s="88"/>
      <c r="AC132" s="88"/>
      <c r="AD132" s="88"/>
      <c r="AE132" s="88"/>
      <c r="AF132" s="88"/>
      <c r="AG132" s="89">
        <f t="shared" si="98"/>
        <v>0</v>
      </c>
      <c r="AH132" s="88"/>
      <c r="AI132" s="88"/>
      <c r="AJ132" s="88"/>
      <c r="AK132" s="88"/>
      <c r="AL132" s="88"/>
      <c r="AM132" s="89">
        <f t="shared" si="99"/>
        <v>0</v>
      </c>
      <c r="AN132" s="88"/>
      <c r="AO132" s="88"/>
      <c r="AP132" s="88"/>
      <c r="AQ132" s="88"/>
      <c r="AR132" s="88"/>
      <c r="AS132" s="89">
        <f t="shared" si="100"/>
        <v>0</v>
      </c>
      <c r="AT132" s="4"/>
      <c r="AU132" s="4"/>
      <c r="AV132" s="4"/>
      <c r="AW132" s="4"/>
      <c r="AX132" s="4"/>
      <c r="AY132" s="4"/>
      <c r="AZ132" s="4"/>
      <c r="BA132" s="4"/>
      <c r="BB132" s="12">
        <f t="shared" si="101"/>
        <v>0</v>
      </c>
      <c r="BC132" s="4"/>
      <c r="BD132" s="4"/>
      <c r="BE132" s="4"/>
      <c r="BF132" s="4"/>
      <c r="BG132" s="4"/>
      <c r="BH132" s="4"/>
      <c r="BI132" s="4"/>
      <c r="BJ132" s="4"/>
      <c r="BK132" s="12">
        <f t="shared" si="102"/>
        <v>0</v>
      </c>
      <c r="BL132" s="4"/>
      <c r="BM132" s="4"/>
      <c r="BN132" s="4"/>
      <c r="BO132" s="4"/>
      <c r="BP132" s="4"/>
      <c r="BQ132" s="4"/>
      <c r="BR132" s="4"/>
      <c r="BS132" s="4"/>
      <c r="BT132" s="12">
        <f t="shared" si="103"/>
        <v>0</v>
      </c>
      <c r="BU132" s="4">
        <v>0.17599999999999999</v>
      </c>
      <c r="BV132" s="4">
        <v>3.7999999999999999E-2</v>
      </c>
      <c r="BW132" s="4">
        <v>3.7999999999999999E-2</v>
      </c>
      <c r="BX132" s="4">
        <v>0.94799999999999995</v>
      </c>
      <c r="BY132" s="4">
        <v>0</v>
      </c>
      <c r="BZ132" s="4">
        <v>-1.7000000000000001E-2</v>
      </c>
      <c r="CA132" s="4">
        <v>5.8000000000000003E-2</v>
      </c>
      <c r="CB132" s="4">
        <v>-3.4000000000000002E-2</v>
      </c>
      <c r="CC132" s="36">
        <f t="shared" si="104"/>
        <v>1.2070000000000001</v>
      </c>
      <c r="CD132" s="4"/>
      <c r="CE132" s="4"/>
      <c r="CF132" s="4"/>
      <c r="CG132" s="4"/>
      <c r="CH132" s="4"/>
      <c r="CI132" s="4"/>
      <c r="CJ132" s="4"/>
      <c r="CK132" s="4"/>
      <c r="CL132" s="36">
        <f t="shared" si="105"/>
        <v>0</v>
      </c>
      <c r="CM132" s="243"/>
      <c r="CN132" s="243"/>
      <c r="CO132" s="243"/>
      <c r="CP132" s="243"/>
      <c r="CQ132" s="243"/>
    </row>
    <row r="133" spans="1:95" s="96" customFormat="1" ht="15.4">
      <c r="A133" s="20" t="s">
        <v>217</v>
      </c>
      <c r="B133" s="13" t="s">
        <v>218</v>
      </c>
      <c r="C133" s="13" t="s">
        <v>339</v>
      </c>
      <c r="D133" s="13" t="s">
        <v>446</v>
      </c>
      <c r="E133" s="185">
        <f t="shared" ref="E133" si="106">O133+U133+AA133+AG133+AM133+AS133+BB133+BK133+BT133+CC133+CL133</f>
        <v>1.24</v>
      </c>
      <c r="F133" s="259" t="s">
        <v>260</v>
      </c>
      <c r="G133" s="232" t="s">
        <v>537</v>
      </c>
      <c r="H133" s="16" t="s">
        <v>28</v>
      </c>
      <c r="I133" s="16">
        <v>3</v>
      </c>
      <c r="J133" s="88"/>
      <c r="K133" s="88"/>
      <c r="L133" s="88"/>
      <c r="M133" s="88"/>
      <c r="N133" s="88"/>
      <c r="O133" s="89">
        <f t="shared" ref="O133" si="107">SUM(J133:N133)</f>
        <v>0</v>
      </c>
      <c r="P133" s="88"/>
      <c r="Q133" s="88"/>
      <c r="R133" s="88"/>
      <c r="S133" s="88"/>
      <c r="T133" s="88"/>
      <c r="U133" s="89">
        <f t="shared" ref="U133" si="108">SUM(P133:T133)</f>
        <v>0</v>
      </c>
      <c r="V133" s="88"/>
      <c r="W133" s="88"/>
      <c r="X133" s="88"/>
      <c r="Y133" s="88"/>
      <c r="Z133" s="88"/>
      <c r="AA133" s="89">
        <f t="shared" ref="AA133" si="109">SUM(V133:Z133)</f>
        <v>0</v>
      </c>
      <c r="AB133" s="88"/>
      <c r="AC133" s="88"/>
      <c r="AD133" s="88"/>
      <c r="AE133" s="88"/>
      <c r="AF133" s="88"/>
      <c r="AG133" s="89">
        <f t="shared" ref="AG133" si="110">SUM(AB133:AF133)</f>
        <v>0</v>
      </c>
      <c r="AH133" s="88"/>
      <c r="AI133" s="88"/>
      <c r="AJ133" s="88"/>
      <c r="AK133" s="88"/>
      <c r="AL133" s="88"/>
      <c r="AM133" s="89">
        <f t="shared" ref="AM133" si="111">SUM(AH133:AL133)</f>
        <v>0</v>
      </c>
      <c r="AN133" s="88"/>
      <c r="AO133" s="88"/>
      <c r="AP133" s="88"/>
      <c r="AQ133" s="88"/>
      <c r="AR133" s="88"/>
      <c r="AS133" s="89">
        <f t="shared" ref="AS133" si="112">SUM(AN133:AR133)</f>
        <v>0</v>
      </c>
      <c r="AT133" s="4"/>
      <c r="AU133" s="4"/>
      <c r="AV133" s="4"/>
      <c r="AW133" s="4"/>
      <c r="AX133" s="4"/>
      <c r="AY133" s="4"/>
      <c r="AZ133" s="4"/>
      <c r="BA133" s="4"/>
      <c r="BB133" s="12">
        <f t="shared" ref="BB133" si="113">SUM(AT133:BA133)</f>
        <v>0</v>
      </c>
      <c r="BC133" s="4"/>
      <c r="BD133" s="4"/>
      <c r="BE133" s="4"/>
      <c r="BF133" s="4"/>
      <c r="BG133" s="4"/>
      <c r="BH133" s="4"/>
      <c r="BI133" s="4"/>
      <c r="BJ133" s="4"/>
      <c r="BK133" s="12">
        <f t="shared" ref="BK133" si="114">SUM(BC133:BJ133)</f>
        <v>0</v>
      </c>
      <c r="BL133" s="4"/>
      <c r="BM133" s="4"/>
      <c r="BN133" s="4"/>
      <c r="BO133" s="4"/>
      <c r="BP133" s="4"/>
      <c r="BQ133" s="4"/>
      <c r="BR133" s="4"/>
      <c r="BS133" s="4"/>
      <c r="BT133" s="12">
        <f t="shared" ref="BT133" si="115">SUM(BL133:BS133)</f>
        <v>0</v>
      </c>
      <c r="BU133" s="4">
        <v>0</v>
      </c>
      <c r="BV133" s="4">
        <v>0</v>
      </c>
      <c r="BW133" s="4">
        <v>0</v>
      </c>
      <c r="BX133" s="4">
        <v>1.24</v>
      </c>
      <c r="BY133" s="4">
        <v>0</v>
      </c>
      <c r="BZ133" s="4">
        <v>0</v>
      </c>
      <c r="CA133" s="4">
        <v>0</v>
      </c>
      <c r="CB133" s="4">
        <v>0</v>
      </c>
      <c r="CC133" s="36">
        <f t="shared" ref="CC133" si="116">SUM(BU133:CB133)</f>
        <v>1.24</v>
      </c>
      <c r="CD133" s="4"/>
      <c r="CE133" s="4"/>
      <c r="CF133" s="4"/>
      <c r="CG133" s="4"/>
      <c r="CH133" s="4"/>
      <c r="CI133" s="4"/>
      <c r="CJ133" s="4"/>
      <c r="CK133" s="4"/>
      <c r="CL133" s="36">
        <f t="shared" ref="CL133" si="117">SUM(CD133:CK133)</f>
        <v>0</v>
      </c>
      <c r="CM133" s="243"/>
      <c r="CN133" s="243"/>
      <c r="CO133" s="243"/>
      <c r="CP133" s="243"/>
      <c r="CQ133" s="243"/>
    </row>
    <row r="134" spans="1:95" s="96" customFormat="1" ht="15.4">
      <c r="A134" s="20" t="s">
        <v>204</v>
      </c>
      <c r="B134" s="13" t="s">
        <v>152</v>
      </c>
      <c r="C134" s="13" t="s">
        <v>610</v>
      </c>
      <c r="D134" s="13" t="s">
        <v>588</v>
      </c>
      <c r="E134" s="185">
        <f t="shared" si="94"/>
        <v>92.784000000000006</v>
      </c>
      <c r="F134" s="259" t="s">
        <v>260</v>
      </c>
      <c r="G134" s="232" t="s">
        <v>537</v>
      </c>
      <c r="H134" s="16" t="s">
        <v>28</v>
      </c>
      <c r="I134" s="16">
        <v>3</v>
      </c>
      <c r="J134" s="88"/>
      <c r="K134" s="88"/>
      <c r="L134" s="88"/>
      <c r="M134" s="88"/>
      <c r="N134" s="88"/>
      <c r="O134" s="89">
        <f t="shared" si="95"/>
        <v>0</v>
      </c>
      <c r="P134" s="88"/>
      <c r="Q134" s="88"/>
      <c r="R134" s="88"/>
      <c r="S134" s="88"/>
      <c r="T134" s="88"/>
      <c r="U134" s="89">
        <f t="shared" si="96"/>
        <v>0</v>
      </c>
      <c r="V134" s="88"/>
      <c r="W134" s="88"/>
      <c r="X134" s="88"/>
      <c r="Y134" s="88"/>
      <c r="Z134" s="88"/>
      <c r="AA134" s="89">
        <f t="shared" si="97"/>
        <v>0</v>
      </c>
      <c r="AB134" s="88"/>
      <c r="AC134" s="88"/>
      <c r="AD134" s="88"/>
      <c r="AE134" s="88"/>
      <c r="AF134" s="88"/>
      <c r="AG134" s="89">
        <f t="shared" si="98"/>
        <v>0</v>
      </c>
      <c r="AH134" s="88"/>
      <c r="AI134" s="88"/>
      <c r="AJ134" s="88"/>
      <c r="AK134" s="88"/>
      <c r="AL134" s="88"/>
      <c r="AM134" s="89">
        <f t="shared" si="99"/>
        <v>0</v>
      </c>
      <c r="AN134" s="88"/>
      <c r="AO134" s="88"/>
      <c r="AP134" s="88"/>
      <c r="AQ134" s="88"/>
      <c r="AR134" s="88"/>
      <c r="AS134" s="89">
        <f t="shared" si="100"/>
        <v>0</v>
      </c>
      <c r="AT134" s="4"/>
      <c r="AU134" s="4"/>
      <c r="AV134" s="4"/>
      <c r="AW134" s="4"/>
      <c r="AX134" s="4"/>
      <c r="AY134" s="4"/>
      <c r="AZ134" s="4"/>
      <c r="BA134" s="4"/>
      <c r="BB134" s="12">
        <f t="shared" si="101"/>
        <v>0</v>
      </c>
      <c r="BC134" s="4"/>
      <c r="BD134" s="4"/>
      <c r="BE134" s="4"/>
      <c r="BF134" s="4"/>
      <c r="BG134" s="4"/>
      <c r="BH134" s="4"/>
      <c r="BI134" s="4"/>
      <c r="BJ134" s="4"/>
      <c r="BK134" s="12">
        <f t="shared" si="102"/>
        <v>0</v>
      </c>
      <c r="BL134" s="4"/>
      <c r="BM134" s="4"/>
      <c r="BN134" s="4"/>
      <c r="BO134" s="4"/>
      <c r="BP134" s="4"/>
      <c r="BQ134" s="4"/>
      <c r="BR134" s="4"/>
      <c r="BS134" s="4"/>
      <c r="BT134" s="12">
        <f t="shared" si="103"/>
        <v>0</v>
      </c>
      <c r="BU134" s="4"/>
      <c r="BV134" s="4"/>
      <c r="BW134" s="4"/>
      <c r="BX134" s="4"/>
      <c r="BY134" s="4"/>
      <c r="BZ134" s="4"/>
      <c r="CA134" s="4"/>
      <c r="CB134" s="4"/>
      <c r="CC134" s="36">
        <f t="shared" si="104"/>
        <v>0</v>
      </c>
      <c r="CD134" s="4">
        <v>0</v>
      </c>
      <c r="CE134" s="4">
        <v>0</v>
      </c>
      <c r="CF134" s="4">
        <v>0</v>
      </c>
      <c r="CG134" s="4">
        <v>92.784000000000006</v>
      </c>
      <c r="CH134" s="4">
        <v>0</v>
      </c>
      <c r="CI134" s="4">
        <v>0</v>
      </c>
      <c r="CJ134" s="4">
        <v>0</v>
      </c>
      <c r="CK134" s="4">
        <v>0</v>
      </c>
      <c r="CL134" s="36">
        <f t="shared" si="105"/>
        <v>92.784000000000006</v>
      </c>
      <c r="CM134" s="243"/>
      <c r="CN134" s="243"/>
      <c r="CO134" s="243"/>
      <c r="CP134" s="243"/>
      <c r="CQ134" s="243"/>
    </row>
    <row r="135" spans="1:95" s="96" customFormat="1" ht="15.4">
      <c r="A135" s="16"/>
      <c r="B135" s="97" t="s">
        <v>40</v>
      </c>
      <c r="C135" s="97"/>
      <c r="D135" s="97"/>
      <c r="E135" s="283"/>
      <c r="F135" s="185">
        <f>SUMIF(F119:F134, "=Yes", E119:E134)</f>
        <v>20.738999999999997</v>
      </c>
      <c r="G135" s="16"/>
      <c r="H135" s="16" t="s">
        <v>28</v>
      </c>
      <c r="I135" s="16">
        <v>3</v>
      </c>
      <c r="J135" s="90">
        <f>SUM(J119:J134)</f>
        <v>0</v>
      </c>
      <c r="K135" s="90">
        <f t="shared" ref="K135:BV135" si="118">SUM(K119:K134)</f>
        <v>0</v>
      </c>
      <c r="L135" s="90">
        <f t="shared" si="118"/>
        <v>0</v>
      </c>
      <c r="M135" s="90">
        <f t="shared" si="118"/>
        <v>0</v>
      </c>
      <c r="N135" s="90">
        <f t="shared" si="118"/>
        <v>0</v>
      </c>
      <c r="O135" s="90">
        <f t="shared" si="118"/>
        <v>0</v>
      </c>
      <c r="P135" s="90">
        <f t="shared" si="118"/>
        <v>-1.0620000000000001</v>
      </c>
      <c r="Q135" s="90">
        <f t="shared" si="118"/>
        <v>-2.0670000000000002</v>
      </c>
      <c r="R135" s="90">
        <f t="shared" si="118"/>
        <v>-4.3999999999999997E-2</v>
      </c>
      <c r="S135" s="90">
        <f t="shared" si="118"/>
        <v>-0.86299999999999999</v>
      </c>
      <c r="T135" s="90">
        <f t="shared" si="118"/>
        <v>-8.9999999999999993E-3</v>
      </c>
      <c r="U135" s="90">
        <f t="shared" si="118"/>
        <v>-4.0450000000000008</v>
      </c>
      <c r="V135" s="90">
        <f t="shared" si="118"/>
        <v>15.111000000000001</v>
      </c>
      <c r="W135" s="90">
        <f t="shared" si="118"/>
        <v>2.2429999999999999</v>
      </c>
      <c r="X135" s="90">
        <f t="shared" si="118"/>
        <v>0</v>
      </c>
      <c r="Y135" s="90">
        <f t="shared" si="118"/>
        <v>0.68200000000000005</v>
      </c>
      <c r="Z135" s="90">
        <f t="shared" si="118"/>
        <v>0</v>
      </c>
      <c r="AA135" s="90">
        <f t="shared" si="118"/>
        <v>18.035999999999998</v>
      </c>
      <c r="AB135" s="90">
        <f t="shared" si="118"/>
        <v>0</v>
      </c>
      <c r="AC135" s="90">
        <f t="shared" si="118"/>
        <v>0</v>
      </c>
      <c r="AD135" s="90">
        <f t="shared" si="118"/>
        <v>0</v>
      </c>
      <c r="AE135" s="90">
        <f t="shared" si="118"/>
        <v>0</v>
      </c>
      <c r="AF135" s="90">
        <f t="shared" si="118"/>
        <v>0</v>
      </c>
      <c r="AG135" s="90">
        <f t="shared" si="118"/>
        <v>0</v>
      </c>
      <c r="AH135" s="90">
        <f t="shared" si="118"/>
        <v>0.64</v>
      </c>
      <c r="AI135" s="90">
        <f t="shared" si="118"/>
        <v>2.6749999999999998</v>
      </c>
      <c r="AJ135" s="90">
        <f t="shared" si="118"/>
        <v>0</v>
      </c>
      <c r="AK135" s="90">
        <f t="shared" si="118"/>
        <v>0.12</v>
      </c>
      <c r="AL135" s="90">
        <f t="shared" si="118"/>
        <v>0</v>
      </c>
      <c r="AM135" s="90">
        <f t="shared" si="118"/>
        <v>3.4350000000000001</v>
      </c>
      <c r="AN135" s="90">
        <f t="shared" si="118"/>
        <v>0.59199999999999997</v>
      </c>
      <c r="AO135" s="90">
        <f t="shared" si="118"/>
        <v>4.1059999999999999</v>
      </c>
      <c r="AP135" s="90">
        <f t="shared" si="118"/>
        <v>0</v>
      </c>
      <c r="AQ135" s="90">
        <f t="shared" si="118"/>
        <v>0.14899999999999999</v>
      </c>
      <c r="AR135" s="90">
        <f t="shared" si="118"/>
        <v>0</v>
      </c>
      <c r="AS135" s="90">
        <f t="shared" si="118"/>
        <v>4.8469999999999995</v>
      </c>
      <c r="AT135" s="90">
        <f t="shared" si="118"/>
        <v>0</v>
      </c>
      <c r="AU135" s="90">
        <f t="shared" si="118"/>
        <v>0</v>
      </c>
      <c r="AV135" s="90">
        <f t="shared" si="118"/>
        <v>0</v>
      </c>
      <c r="AW135" s="90">
        <f t="shared" si="118"/>
        <v>3.3090000000000002</v>
      </c>
      <c r="AX135" s="90">
        <f t="shared" si="118"/>
        <v>0</v>
      </c>
      <c r="AY135" s="90">
        <f t="shared" si="118"/>
        <v>0</v>
      </c>
      <c r="AZ135" s="90">
        <f t="shared" si="118"/>
        <v>0</v>
      </c>
      <c r="BA135" s="90">
        <f t="shared" si="118"/>
        <v>0</v>
      </c>
      <c r="BB135" s="90">
        <f t="shared" si="118"/>
        <v>3.3090000000000002</v>
      </c>
      <c r="BC135" s="90">
        <f t="shared" si="118"/>
        <v>0</v>
      </c>
      <c r="BD135" s="90">
        <f t="shared" si="118"/>
        <v>0</v>
      </c>
      <c r="BE135" s="90">
        <f t="shared" si="118"/>
        <v>0</v>
      </c>
      <c r="BF135" s="90">
        <f t="shared" si="118"/>
        <v>6.7059999999999995</v>
      </c>
      <c r="BG135" s="90">
        <f t="shared" si="118"/>
        <v>0</v>
      </c>
      <c r="BH135" s="90">
        <f t="shared" si="118"/>
        <v>0</v>
      </c>
      <c r="BI135" s="90">
        <f t="shared" si="118"/>
        <v>0</v>
      </c>
      <c r="BJ135" s="90">
        <f t="shared" si="118"/>
        <v>0</v>
      </c>
      <c r="BK135" s="90">
        <f t="shared" si="118"/>
        <v>6.7059999999999995</v>
      </c>
      <c r="BL135" s="90">
        <f t="shared" si="118"/>
        <v>1.8180000000000001</v>
      </c>
      <c r="BM135" s="90">
        <f t="shared" si="118"/>
        <v>0.39599999999999996</v>
      </c>
      <c r="BN135" s="90">
        <f t="shared" si="118"/>
        <v>0.39599999999999996</v>
      </c>
      <c r="BO135" s="90">
        <f t="shared" si="118"/>
        <v>6.93</v>
      </c>
      <c r="BP135" s="90">
        <f t="shared" si="118"/>
        <v>0</v>
      </c>
      <c r="BQ135" s="90">
        <f t="shared" si="118"/>
        <v>3.0000000000000001E-3</v>
      </c>
      <c r="BR135" s="90">
        <f t="shared" si="118"/>
        <v>0.41400000000000003</v>
      </c>
      <c r="BS135" s="90">
        <f t="shared" si="118"/>
        <v>7.0000000000000001E-3</v>
      </c>
      <c r="BT135" s="90">
        <f t="shared" si="118"/>
        <v>9.9639999999999986</v>
      </c>
      <c r="BU135" s="90">
        <f t="shared" si="118"/>
        <v>0.17599999999999999</v>
      </c>
      <c r="BV135" s="90">
        <f t="shared" si="118"/>
        <v>3.7999999999999999E-2</v>
      </c>
      <c r="BW135" s="90">
        <f t="shared" ref="BW135:CE135" si="119">SUM(BW119:BW134)</f>
        <v>3.7999999999999999E-2</v>
      </c>
      <c r="BX135" s="90">
        <f t="shared" si="119"/>
        <v>6.6</v>
      </c>
      <c r="BY135" s="90">
        <f t="shared" si="119"/>
        <v>0</v>
      </c>
      <c r="BZ135" s="90">
        <f t="shared" si="119"/>
        <v>-1.7000000000000001E-2</v>
      </c>
      <c r="CA135" s="90">
        <f t="shared" si="119"/>
        <v>5.8000000000000003E-2</v>
      </c>
      <c r="CB135" s="90">
        <f t="shared" si="119"/>
        <v>-3.4000000000000002E-2</v>
      </c>
      <c r="CC135" s="161">
        <f t="shared" si="119"/>
        <v>6.859</v>
      </c>
      <c r="CD135" s="90">
        <f t="shared" si="119"/>
        <v>0</v>
      </c>
      <c r="CE135" s="90">
        <f t="shared" si="119"/>
        <v>0</v>
      </c>
      <c r="CF135" s="90">
        <f t="shared" ref="CF135:CL135" si="120">SUM(CF119:CF134)</f>
        <v>0</v>
      </c>
      <c r="CG135" s="90">
        <f t="shared" si="120"/>
        <v>92.784000000000006</v>
      </c>
      <c r="CH135" s="90">
        <f t="shared" si="120"/>
        <v>0</v>
      </c>
      <c r="CI135" s="90">
        <f t="shared" si="120"/>
        <v>0</v>
      </c>
      <c r="CJ135" s="90">
        <f t="shared" si="120"/>
        <v>0</v>
      </c>
      <c r="CK135" s="90">
        <f t="shared" si="120"/>
        <v>0</v>
      </c>
      <c r="CL135" s="161">
        <f t="shared" si="120"/>
        <v>92.784000000000006</v>
      </c>
      <c r="CM135" s="243"/>
      <c r="CN135" s="243"/>
      <c r="CO135" s="243"/>
      <c r="CP135" s="243"/>
      <c r="CQ135" s="243"/>
    </row>
    <row r="137" spans="1:95">
      <c r="A137" s="205"/>
      <c r="B137" s="209" t="s">
        <v>553</v>
      </c>
      <c r="C137" s="276" t="s">
        <v>208</v>
      </c>
      <c r="D137" s="209"/>
      <c r="E137" s="205"/>
      <c r="F137" s="275">
        <f>SUMIF(J117:CL117, "&lt;&gt;Total", J137:CL137)</f>
        <v>-78.903999999999996</v>
      </c>
      <c r="G137" s="205"/>
      <c r="H137" s="205"/>
      <c r="I137" s="205"/>
      <c r="J137" s="206">
        <f t="shared" ref="J137:AO137" si="121">IF(J$1&lt;"2020-21",SUMIF($F$119:$F$134,"=Yes",J$119:J$134),(SUMIF($F$119:$F$134,"=No",J$119:J$134)*(-1)))</f>
        <v>0</v>
      </c>
      <c r="K137" s="206">
        <f t="shared" si="121"/>
        <v>0</v>
      </c>
      <c r="L137" s="206">
        <f t="shared" si="121"/>
        <v>0</v>
      </c>
      <c r="M137" s="206">
        <f t="shared" si="121"/>
        <v>0</v>
      </c>
      <c r="N137" s="206">
        <f t="shared" si="121"/>
        <v>0</v>
      </c>
      <c r="O137" s="206">
        <f t="shared" si="121"/>
        <v>0</v>
      </c>
      <c r="P137" s="206">
        <f t="shared" si="121"/>
        <v>0</v>
      </c>
      <c r="Q137" s="206">
        <f t="shared" si="121"/>
        <v>0</v>
      </c>
      <c r="R137" s="206">
        <f t="shared" si="121"/>
        <v>0</v>
      </c>
      <c r="S137" s="206">
        <f t="shared" si="121"/>
        <v>0</v>
      </c>
      <c r="T137" s="206">
        <f t="shared" si="121"/>
        <v>0</v>
      </c>
      <c r="U137" s="206">
        <f t="shared" si="121"/>
        <v>0</v>
      </c>
      <c r="V137" s="206">
        <f t="shared" si="121"/>
        <v>15.111000000000001</v>
      </c>
      <c r="W137" s="206">
        <f t="shared" si="121"/>
        <v>2.2429999999999999</v>
      </c>
      <c r="X137" s="206">
        <f t="shared" si="121"/>
        <v>0</v>
      </c>
      <c r="Y137" s="206">
        <f t="shared" si="121"/>
        <v>0.68200000000000005</v>
      </c>
      <c r="Z137" s="206">
        <f t="shared" si="121"/>
        <v>0</v>
      </c>
      <c r="AA137" s="206">
        <f t="shared" si="121"/>
        <v>18.035999999999998</v>
      </c>
      <c r="AB137" s="206">
        <f t="shared" si="121"/>
        <v>0</v>
      </c>
      <c r="AC137" s="206">
        <f t="shared" si="121"/>
        <v>0</v>
      </c>
      <c r="AD137" s="206">
        <f t="shared" si="121"/>
        <v>0</v>
      </c>
      <c r="AE137" s="206">
        <f t="shared" si="121"/>
        <v>0</v>
      </c>
      <c r="AF137" s="206">
        <f t="shared" si="121"/>
        <v>0</v>
      </c>
      <c r="AG137" s="206">
        <f t="shared" si="121"/>
        <v>0</v>
      </c>
      <c r="AH137" s="206">
        <f t="shared" si="121"/>
        <v>0</v>
      </c>
      <c r="AI137" s="206">
        <f t="shared" si="121"/>
        <v>0</v>
      </c>
      <c r="AJ137" s="206">
        <f t="shared" si="121"/>
        <v>0</v>
      </c>
      <c r="AK137" s="206">
        <f t="shared" si="121"/>
        <v>0</v>
      </c>
      <c r="AL137" s="206">
        <f t="shared" si="121"/>
        <v>0</v>
      </c>
      <c r="AM137" s="206">
        <f t="shared" si="121"/>
        <v>0</v>
      </c>
      <c r="AN137" s="206">
        <f t="shared" si="121"/>
        <v>0</v>
      </c>
      <c r="AO137" s="206">
        <f t="shared" si="121"/>
        <v>0</v>
      </c>
      <c r="AP137" s="206">
        <f t="shared" ref="AP137:BU137" si="122">IF(AP$1&lt;"2020-21",SUMIF($F$119:$F$134,"=Yes",AP$119:AP$134),(SUMIF($F$119:$F$134,"=No",AP$119:AP$134)*(-1)))</f>
        <v>0</v>
      </c>
      <c r="AQ137" s="206">
        <f t="shared" si="122"/>
        <v>0</v>
      </c>
      <c r="AR137" s="206">
        <f t="shared" si="122"/>
        <v>0</v>
      </c>
      <c r="AS137" s="206">
        <f t="shared" si="122"/>
        <v>0</v>
      </c>
      <c r="AT137" s="206">
        <f t="shared" si="122"/>
        <v>0</v>
      </c>
      <c r="AU137" s="206">
        <f t="shared" si="122"/>
        <v>0</v>
      </c>
      <c r="AV137" s="206">
        <f t="shared" si="122"/>
        <v>0</v>
      </c>
      <c r="AW137" s="206">
        <f t="shared" si="122"/>
        <v>0</v>
      </c>
      <c r="AX137" s="206">
        <f t="shared" si="122"/>
        <v>0</v>
      </c>
      <c r="AY137" s="206">
        <f t="shared" si="122"/>
        <v>0</v>
      </c>
      <c r="AZ137" s="206">
        <f t="shared" si="122"/>
        <v>0</v>
      </c>
      <c r="BA137" s="206">
        <f t="shared" si="122"/>
        <v>0</v>
      </c>
      <c r="BB137" s="206">
        <f t="shared" si="122"/>
        <v>0</v>
      </c>
      <c r="BC137" s="206">
        <f t="shared" si="122"/>
        <v>0</v>
      </c>
      <c r="BD137" s="206">
        <f t="shared" si="122"/>
        <v>0</v>
      </c>
      <c r="BE137" s="206">
        <f t="shared" si="122"/>
        <v>0</v>
      </c>
      <c r="BF137" s="206">
        <f t="shared" si="122"/>
        <v>0</v>
      </c>
      <c r="BG137" s="206">
        <f t="shared" si="122"/>
        <v>0</v>
      </c>
      <c r="BH137" s="206">
        <f t="shared" si="122"/>
        <v>0</v>
      </c>
      <c r="BI137" s="206">
        <f t="shared" si="122"/>
        <v>0</v>
      </c>
      <c r="BJ137" s="206">
        <f t="shared" si="122"/>
        <v>0</v>
      </c>
      <c r="BK137" s="206">
        <f t="shared" si="122"/>
        <v>0</v>
      </c>
      <c r="BL137" s="206">
        <f t="shared" si="122"/>
        <v>0.68300000000000005</v>
      </c>
      <c r="BM137" s="206">
        <f t="shared" si="122"/>
        <v>0.14899999999999999</v>
      </c>
      <c r="BN137" s="206">
        <f t="shared" si="122"/>
        <v>0.14899999999999999</v>
      </c>
      <c r="BO137" s="206">
        <f t="shared" si="122"/>
        <v>1.4550000000000001</v>
      </c>
      <c r="BP137" s="206">
        <f t="shared" si="122"/>
        <v>0</v>
      </c>
      <c r="BQ137" s="206">
        <f t="shared" si="122"/>
        <v>2E-3</v>
      </c>
      <c r="BR137" s="206">
        <f t="shared" si="122"/>
        <v>0.26</v>
      </c>
      <c r="BS137" s="206">
        <f t="shared" si="122"/>
        <v>5.0000000000000001E-3</v>
      </c>
      <c r="BT137" s="206">
        <f t="shared" si="122"/>
        <v>2.7029999999999994</v>
      </c>
      <c r="BU137" s="206">
        <f t="shared" si="122"/>
        <v>-0.17599999999999999</v>
      </c>
      <c r="BV137" s="206">
        <f t="shared" ref="BV137:CL137" si="123">IF(BV$1&lt;"2020-21",SUMIF($F$119:$F$134,"=Yes",BV$119:BV$134),(SUMIF($F$119:$F$134,"=No",BV$119:BV$134)*(-1)))</f>
        <v>-3.7999999999999999E-2</v>
      </c>
      <c r="BW137" s="206">
        <f t="shared" si="123"/>
        <v>-3.7999999999999999E-2</v>
      </c>
      <c r="BX137" s="206">
        <f t="shared" si="123"/>
        <v>-6.6</v>
      </c>
      <c r="BY137" s="206">
        <f t="shared" si="123"/>
        <v>0</v>
      </c>
      <c r="BZ137" s="206">
        <f t="shared" si="123"/>
        <v>1.7000000000000001E-2</v>
      </c>
      <c r="CA137" s="206">
        <f t="shared" si="123"/>
        <v>-5.8000000000000003E-2</v>
      </c>
      <c r="CB137" s="206">
        <f t="shared" si="123"/>
        <v>3.4000000000000002E-2</v>
      </c>
      <c r="CC137" s="206">
        <f t="shared" si="123"/>
        <v>-6.859</v>
      </c>
      <c r="CD137" s="206">
        <f t="shared" si="123"/>
        <v>0</v>
      </c>
      <c r="CE137" s="206">
        <f t="shared" si="123"/>
        <v>0</v>
      </c>
      <c r="CF137" s="206">
        <f t="shared" si="123"/>
        <v>0</v>
      </c>
      <c r="CG137" s="206">
        <f t="shared" si="123"/>
        <v>-92.784000000000006</v>
      </c>
      <c r="CH137" s="206">
        <f t="shared" si="123"/>
        <v>0</v>
      </c>
      <c r="CI137" s="206">
        <f t="shared" si="123"/>
        <v>0</v>
      </c>
      <c r="CJ137" s="206">
        <f t="shared" si="123"/>
        <v>0</v>
      </c>
      <c r="CK137" s="206">
        <f t="shared" si="123"/>
        <v>0</v>
      </c>
      <c r="CL137" s="206">
        <f t="shared" si="123"/>
        <v>-92.784000000000006</v>
      </c>
    </row>
    <row r="139" spans="1:95" ht="15.4">
      <c r="A139" s="33" t="s">
        <v>95</v>
      </c>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243"/>
      <c r="CN139" s="243"/>
      <c r="CO139" s="243"/>
      <c r="CP139" s="243"/>
      <c r="CQ139" s="243"/>
    </row>
    <row r="140" spans="1:95" ht="15.5" customHeight="1">
      <c r="A140" s="23"/>
      <c r="B140" s="23"/>
      <c r="C140" s="23"/>
      <c r="D140" s="23"/>
      <c r="E140" s="188"/>
      <c r="F140" s="188"/>
      <c r="G140" s="188"/>
      <c r="H140" s="23"/>
      <c r="I140" s="23"/>
      <c r="J140" s="312" t="s">
        <v>1</v>
      </c>
      <c r="K140" s="312"/>
      <c r="L140" s="312"/>
      <c r="M140" s="312"/>
      <c r="N140" s="312"/>
      <c r="O140" s="312"/>
      <c r="P140" s="313" t="s">
        <v>2</v>
      </c>
      <c r="Q140" s="305"/>
      <c r="R140" s="305"/>
      <c r="S140" s="305"/>
      <c r="T140" s="305"/>
      <c r="U140" s="305"/>
      <c r="V140" s="305" t="s">
        <v>3</v>
      </c>
      <c r="W140" s="305"/>
      <c r="X140" s="305"/>
      <c r="Y140" s="305"/>
      <c r="Z140" s="305"/>
      <c r="AA140" s="305"/>
      <c r="AB140" s="305" t="s">
        <v>4</v>
      </c>
      <c r="AC140" s="305"/>
      <c r="AD140" s="305"/>
      <c r="AE140" s="305"/>
      <c r="AF140" s="305"/>
      <c r="AG140" s="305"/>
      <c r="AH140" s="305" t="s">
        <v>5</v>
      </c>
      <c r="AI140" s="305"/>
      <c r="AJ140" s="305"/>
      <c r="AK140" s="305"/>
      <c r="AL140" s="305"/>
      <c r="AM140" s="305"/>
      <c r="AN140" s="305" t="s">
        <v>6</v>
      </c>
      <c r="AO140" s="305"/>
      <c r="AP140" s="305"/>
      <c r="AQ140" s="305"/>
      <c r="AR140" s="305"/>
      <c r="AS140" s="305"/>
      <c r="AT140" s="309" t="s">
        <v>7</v>
      </c>
      <c r="AU140" s="310"/>
      <c r="AV140" s="310"/>
      <c r="AW140" s="310"/>
      <c r="AX140" s="310"/>
      <c r="AY140" s="310"/>
      <c r="AZ140" s="310"/>
      <c r="BA140" s="310"/>
      <c r="BB140" s="311"/>
      <c r="BC140" s="309" t="s">
        <v>8</v>
      </c>
      <c r="BD140" s="310"/>
      <c r="BE140" s="310"/>
      <c r="BF140" s="310"/>
      <c r="BG140" s="310"/>
      <c r="BH140" s="310"/>
      <c r="BI140" s="310"/>
      <c r="BJ140" s="310"/>
      <c r="BK140" s="311"/>
      <c r="BL140" s="309" t="s">
        <v>9</v>
      </c>
      <c r="BM140" s="310"/>
      <c r="BN140" s="310"/>
      <c r="BO140" s="310"/>
      <c r="BP140" s="310"/>
      <c r="BQ140" s="310"/>
      <c r="BR140" s="310"/>
      <c r="BS140" s="310"/>
      <c r="BT140" s="311"/>
      <c r="BU140" s="309" t="s">
        <v>10</v>
      </c>
      <c r="BV140" s="310"/>
      <c r="BW140" s="310"/>
      <c r="BX140" s="310"/>
      <c r="BY140" s="310"/>
      <c r="BZ140" s="310"/>
      <c r="CA140" s="310"/>
      <c r="CB140" s="310"/>
      <c r="CC140" s="311"/>
      <c r="CD140" s="309" t="s">
        <v>581</v>
      </c>
      <c r="CE140" s="310"/>
      <c r="CF140" s="310"/>
      <c r="CG140" s="310"/>
      <c r="CH140" s="310"/>
      <c r="CI140" s="310"/>
      <c r="CJ140" s="310"/>
      <c r="CK140" s="310"/>
      <c r="CL140" s="311"/>
      <c r="CM140" s="243"/>
      <c r="CN140" s="243"/>
      <c r="CO140" s="243"/>
      <c r="CP140" s="243"/>
      <c r="CQ140" s="243"/>
    </row>
    <row r="141" spans="1:95" ht="15.5" customHeight="1">
      <c r="A141" s="23"/>
      <c r="B141" s="23"/>
      <c r="C141" s="23"/>
      <c r="D141" s="23"/>
      <c r="E141" s="188"/>
      <c r="F141" s="188"/>
      <c r="G141" s="188"/>
      <c r="H141" s="23"/>
      <c r="I141" s="23"/>
      <c r="J141" s="252"/>
      <c r="K141" s="253"/>
      <c r="L141" s="253"/>
      <c r="M141" s="253"/>
      <c r="N141" s="253"/>
      <c r="O141" s="254"/>
      <c r="P141" s="25"/>
      <c r="Q141" s="25"/>
      <c r="R141" s="25"/>
      <c r="S141" s="25"/>
      <c r="T141" s="25"/>
      <c r="U141" s="25"/>
      <c r="V141" s="25"/>
      <c r="W141" s="25"/>
      <c r="X141" s="25"/>
      <c r="Y141" s="25"/>
      <c r="Z141" s="25"/>
      <c r="AA141" s="251"/>
      <c r="AB141" s="25"/>
      <c r="AC141" s="25"/>
      <c r="AD141" s="25"/>
      <c r="AE141" s="25"/>
      <c r="AF141" s="25"/>
      <c r="AG141" s="251"/>
      <c r="AH141" s="25"/>
      <c r="AI141" s="25"/>
      <c r="AJ141" s="25"/>
      <c r="AK141" s="25"/>
      <c r="AL141" s="25"/>
      <c r="AM141" s="251"/>
      <c r="AN141" s="25"/>
      <c r="AO141" s="25"/>
      <c r="AP141" s="25"/>
      <c r="AQ141" s="25"/>
      <c r="AR141" s="25"/>
      <c r="AS141" s="25"/>
      <c r="AT141" s="305" t="s">
        <v>179</v>
      </c>
      <c r="AU141" s="305"/>
      <c r="AV141" s="305"/>
      <c r="AW141" s="305" t="s">
        <v>180</v>
      </c>
      <c r="AX141" s="305"/>
      <c r="AY141" s="305" t="s">
        <v>181</v>
      </c>
      <c r="AZ141" s="305"/>
      <c r="BA141" s="305"/>
      <c r="BB141" s="249" t="s">
        <v>13</v>
      </c>
      <c r="BC141" s="305" t="s">
        <v>179</v>
      </c>
      <c r="BD141" s="305"/>
      <c r="BE141" s="305"/>
      <c r="BF141" s="305" t="s">
        <v>180</v>
      </c>
      <c r="BG141" s="305"/>
      <c r="BH141" s="305" t="s">
        <v>181</v>
      </c>
      <c r="BI141" s="305"/>
      <c r="BJ141" s="305"/>
      <c r="BK141" s="249" t="s">
        <v>13</v>
      </c>
      <c r="BL141" s="305" t="s">
        <v>179</v>
      </c>
      <c r="BM141" s="305"/>
      <c r="BN141" s="305"/>
      <c r="BO141" s="305" t="s">
        <v>180</v>
      </c>
      <c r="BP141" s="305"/>
      <c r="BQ141" s="305" t="s">
        <v>181</v>
      </c>
      <c r="BR141" s="305"/>
      <c r="BS141" s="305"/>
      <c r="BT141" s="249" t="s">
        <v>13</v>
      </c>
      <c r="BU141" s="305" t="s">
        <v>179</v>
      </c>
      <c r="BV141" s="305"/>
      <c r="BW141" s="305"/>
      <c r="BX141" s="305" t="s">
        <v>180</v>
      </c>
      <c r="BY141" s="305"/>
      <c r="BZ141" s="305" t="s">
        <v>181</v>
      </c>
      <c r="CA141" s="305"/>
      <c r="CB141" s="305"/>
      <c r="CC141" s="249" t="s">
        <v>13</v>
      </c>
      <c r="CD141" s="305" t="s">
        <v>179</v>
      </c>
      <c r="CE141" s="305"/>
      <c r="CF141" s="305"/>
      <c r="CG141" s="305" t="s">
        <v>180</v>
      </c>
      <c r="CH141" s="305"/>
      <c r="CI141" s="305" t="s">
        <v>181</v>
      </c>
      <c r="CJ141" s="305"/>
      <c r="CK141" s="305"/>
      <c r="CL141" s="288" t="s">
        <v>13</v>
      </c>
      <c r="CM141" s="243"/>
      <c r="CN141" s="243"/>
      <c r="CO141" s="243"/>
      <c r="CP141" s="243"/>
      <c r="CQ141" s="243"/>
    </row>
    <row r="142" spans="1:95" ht="54">
      <c r="A142" s="24" t="s">
        <v>14</v>
      </c>
      <c r="B142" s="79" t="s">
        <v>182</v>
      </c>
      <c r="C142" s="179" t="s">
        <v>547</v>
      </c>
      <c r="D142" s="179" t="s">
        <v>548</v>
      </c>
      <c r="E142" s="176" t="s">
        <v>241</v>
      </c>
      <c r="F142" s="191" t="s">
        <v>258</v>
      </c>
      <c r="G142" s="191"/>
      <c r="H142" s="15" t="s">
        <v>16</v>
      </c>
      <c r="I142" s="15" t="s">
        <v>17</v>
      </c>
      <c r="J142" s="249" t="s">
        <v>183</v>
      </c>
      <c r="K142" s="249" t="s">
        <v>184</v>
      </c>
      <c r="L142" s="249" t="s">
        <v>185</v>
      </c>
      <c r="M142" s="249" t="s">
        <v>186</v>
      </c>
      <c r="N142" s="249" t="s">
        <v>187</v>
      </c>
      <c r="O142" s="249" t="s">
        <v>13</v>
      </c>
      <c r="P142" s="249" t="s">
        <v>183</v>
      </c>
      <c r="Q142" s="249" t="s">
        <v>184</v>
      </c>
      <c r="R142" s="249" t="s">
        <v>185</v>
      </c>
      <c r="S142" s="249" t="s">
        <v>186</v>
      </c>
      <c r="T142" s="249" t="s">
        <v>187</v>
      </c>
      <c r="U142" s="249" t="s">
        <v>13</v>
      </c>
      <c r="V142" s="249" t="s">
        <v>183</v>
      </c>
      <c r="W142" s="249" t="s">
        <v>184</v>
      </c>
      <c r="X142" s="249" t="s">
        <v>185</v>
      </c>
      <c r="Y142" s="249" t="s">
        <v>186</v>
      </c>
      <c r="Z142" s="249" t="s">
        <v>187</v>
      </c>
      <c r="AA142" s="249" t="s">
        <v>13</v>
      </c>
      <c r="AB142" s="249" t="s">
        <v>183</v>
      </c>
      <c r="AC142" s="249" t="s">
        <v>184</v>
      </c>
      <c r="AD142" s="249" t="s">
        <v>185</v>
      </c>
      <c r="AE142" s="249" t="s">
        <v>186</v>
      </c>
      <c r="AF142" s="249" t="s">
        <v>187</v>
      </c>
      <c r="AG142" s="249" t="s">
        <v>13</v>
      </c>
      <c r="AH142" s="249" t="s">
        <v>183</v>
      </c>
      <c r="AI142" s="249" t="s">
        <v>184</v>
      </c>
      <c r="AJ142" s="249" t="s">
        <v>185</v>
      </c>
      <c r="AK142" s="249" t="s">
        <v>186</v>
      </c>
      <c r="AL142" s="249" t="s">
        <v>187</v>
      </c>
      <c r="AM142" s="249" t="s">
        <v>13</v>
      </c>
      <c r="AN142" s="249" t="s">
        <v>183</v>
      </c>
      <c r="AO142" s="249" t="s">
        <v>184</v>
      </c>
      <c r="AP142" s="249" t="s">
        <v>185</v>
      </c>
      <c r="AQ142" s="249" t="s">
        <v>186</v>
      </c>
      <c r="AR142" s="249" t="s">
        <v>187</v>
      </c>
      <c r="AS142" s="248" t="s">
        <v>13</v>
      </c>
      <c r="AT142" s="249" t="s">
        <v>188</v>
      </c>
      <c r="AU142" s="249" t="s">
        <v>189</v>
      </c>
      <c r="AV142" s="249" t="s">
        <v>190</v>
      </c>
      <c r="AW142" s="249" t="s">
        <v>191</v>
      </c>
      <c r="AX142" s="249" t="s">
        <v>192</v>
      </c>
      <c r="AY142" s="249" t="s">
        <v>185</v>
      </c>
      <c r="AZ142" s="249" t="s">
        <v>186</v>
      </c>
      <c r="BA142" s="249" t="s">
        <v>187</v>
      </c>
      <c r="BB142" s="249" t="s">
        <v>13</v>
      </c>
      <c r="BC142" s="249" t="s">
        <v>188</v>
      </c>
      <c r="BD142" s="249" t="s">
        <v>189</v>
      </c>
      <c r="BE142" s="249" t="s">
        <v>190</v>
      </c>
      <c r="BF142" s="249" t="s">
        <v>191</v>
      </c>
      <c r="BG142" s="249" t="s">
        <v>192</v>
      </c>
      <c r="BH142" s="249" t="s">
        <v>185</v>
      </c>
      <c r="BI142" s="249" t="s">
        <v>186</v>
      </c>
      <c r="BJ142" s="249" t="s">
        <v>187</v>
      </c>
      <c r="BK142" s="249" t="s">
        <v>13</v>
      </c>
      <c r="BL142" s="249" t="s">
        <v>188</v>
      </c>
      <c r="BM142" s="249" t="s">
        <v>189</v>
      </c>
      <c r="BN142" s="249" t="s">
        <v>190</v>
      </c>
      <c r="BO142" s="249" t="s">
        <v>191</v>
      </c>
      <c r="BP142" s="249" t="s">
        <v>192</v>
      </c>
      <c r="BQ142" s="249" t="s">
        <v>185</v>
      </c>
      <c r="BR142" s="249" t="s">
        <v>186</v>
      </c>
      <c r="BS142" s="249" t="s">
        <v>187</v>
      </c>
      <c r="BT142" s="249" t="s">
        <v>13</v>
      </c>
      <c r="BU142" s="249" t="s">
        <v>188</v>
      </c>
      <c r="BV142" s="249" t="s">
        <v>189</v>
      </c>
      <c r="BW142" s="249" t="s">
        <v>190</v>
      </c>
      <c r="BX142" s="249" t="s">
        <v>191</v>
      </c>
      <c r="BY142" s="249" t="s">
        <v>192</v>
      </c>
      <c r="BZ142" s="249" t="s">
        <v>185</v>
      </c>
      <c r="CA142" s="249" t="s">
        <v>186</v>
      </c>
      <c r="CB142" s="249" t="s">
        <v>187</v>
      </c>
      <c r="CC142" s="249" t="s">
        <v>13</v>
      </c>
      <c r="CD142" s="288" t="s">
        <v>188</v>
      </c>
      <c r="CE142" s="288" t="s">
        <v>189</v>
      </c>
      <c r="CF142" s="288" t="s">
        <v>190</v>
      </c>
      <c r="CG142" s="288" t="s">
        <v>191</v>
      </c>
      <c r="CH142" s="288" t="s">
        <v>192</v>
      </c>
      <c r="CI142" s="288" t="s">
        <v>185</v>
      </c>
      <c r="CJ142" s="288" t="s">
        <v>186</v>
      </c>
      <c r="CK142" s="288" t="s">
        <v>187</v>
      </c>
      <c r="CL142" s="288" t="s">
        <v>13</v>
      </c>
      <c r="CM142" s="243"/>
      <c r="CN142" s="243"/>
      <c r="CO142" s="243"/>
      <c r="CP142" s="243"/>
      <c r="CQ142" s="243"/>
    </row>
    <row r="143" spans="1:95" ht="15.4">
      <c r="A143" s="82" t="s">
        <v>25</v>
      </c>
      <c r="B143" s="83" t="s">
        <v>26</v>
      </c>
      <c r="C143" s="180"/>
      <c r="D143" s="180"/>
      <c r="E143" s="53"/>
      <c r="F143" s="53"/>
      <c r="G143" s="53"/>
      <c r="H143" s="53"/>
      <c r="I143" s="53"/>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c r="CK143" s="78"/>
      <c r="CL143" s="78"/>
      <c r="CM143" s="243"/>
      <c r="CN143" s="243"/>
      <c r="CO143" s="243"/>
      <c r="CP143" s="243"/>
      <c r="CQ143" s="243"/>
    </row>
    <row r="144" spans="1:95" ht="15.4">
      <c r="A144" s="16" t="s">
        <v>195</v>
      </c>
      <c r="B144" s="4" t="s">
        <v>219</v>
      </c>
      <c r="C144" s="4" t="s">
        <v>347</v>
      </c>
      <c r="D144" s="4" t="s">
        <v>278</v>
      </c>
      <c r="E144" s="185">
        <f t="shared" ref="E144:E147" si="124">O144+U144+AA144+AG144+AM144+AS144+BB144+BK144+BT144+CC144+CL144</f>
        <v>2.1800000000000002</v>
      </c>
      <c r="F144" s="259" t="s">
        <v>259</v>
      </c>
      <c r="G144" s="232" t="s">
        <v>523</v>
      </c>
      <c r="H144" s="16" t="s">
        <v>28</v>
      </c>
      <c r="I144" s="16">
        <v>3</v>
      </c>
      <c r="J144" s="4"/>
      <c r="K144" s="4"/>
      <c r="L144" s="4"/>
      <c r="M144" s="4"/>
      <c r="N144" s="4"/>
      <c r="O144" s="12">
        <f>SUM(J144:N144)</f>
        <v>0</v>
      </c>
      <c r="P144" s="3"/>
      <c r="Q144" s="3"/>
      <c r="R144" s="3"/>
      <c r="S144" s="3"/>
      <c r="T144" s="3"/>
      <c r="U144" s="12">
        <f>SUM(P144:T144)</f>
        <v>0</v>
      </c>
      <c r="V144" s="4"/>
      <c r="W144" s="4"/>
      <c r="X144" s="4"/>
      <c r="Y144" s="4"/>
      <c r="Z144" s="4"/>
      <c r="AA144" s="12">
        <f>SUM(V144:Z144)</f>
        <v>0</v>
      </c>
      <c r="AB144" s="4"/>
      <c r="AC144" s="4"/>
      <c r="AD144" s="4"/>
      <c r="AE144" s="4"/>
      <c r="AF144" s="4"/>
      <c r="AG144" s="12">
        <f>SUM(AB144:AF144)</f>
        <v>0</v>
      </c>
      <c r="AH144" s="4"/>
      <c r="AI144" s="4"/>
      <c r="AJ144" s="4"/>
      <c r="AK144" s="4"/>
      <c r="AL144" s="4"/>
      <c r="AM144" s="12">
        <f>SUM(AH144:AL144)</f>
        <v>0</v>
      </c>
      <c r="AN144" s="76"/>
      <c r="AO144" s="76"/>
      <c r="AP144" s="76"/>
      <c r="AQ144" s="76"/>
      <c r="AR144" s="76"/>
      <c r="AS144" s="12">
        <f>SUM(AN144:AR144)</f>
        <v>0</v>
      </c>
      <c r="AT144" s="84">
        <v>0.57599999999999996</v>
      </c>
      <c r="AU144" s="84">
        <v>0.16800000000000001</v>
      </c>
      <c r="AV144" s="84">
        <v>8.7999999999999995E-2</v>
      </c>
      <c r="AW144" s="84">
        <v>0.89600000000000002</v>
      </c>
      <c r="AX144" s="84">
        <v>4.0000000000000001E-3</v>
      </c>
      <c r="AY144" s="84">
        <v>0.06</v>
      </c>
      <c r="AZ144" s="84">
        <v>0.28399999999999997</v>
      </c>
      <c r="BA144" s="84">
        <v>0.104</v>
      </c>
      <c r="BB144" s="38">
        <f>SUM(AT144:BA144)</f>
        <v>2.1800000000000002</v>
      </c>
      <c r="BC144" s="76"/>
      <c r="BD144" s="76"/>
      <c r="BE144" s="76"/>
      <c r="BF144" s="76"/>
      <c r="BG144" s="76"/>
      <c r="BH144" s="76"/>
      <c r="BI144" s="76"/>
      <c r="BJ144" s="76"/>
      <c r="BK144" s="12">
        <f>SUM(BC144:BJ144)</f>
        <v>0</v>
      </c>
      <c r="BL144" s="76"/>
      <c r="BM144" s="76"/>
      <c r="BN144" s="76"/>
      <c r="BO144" s="76"/>
      <c r="BP144" s="76"/>
      <c r="BQ144" s="76"/>
      <c r="BR144" s="76"/>
      <c r="BS144" s="76"/>
      <c r="BT144" s="12">
        <f>SUM(BL144:BS144)</f>
        <v>0</v>
      </c>
      <c r="BU144" s="76"/>
      <c r="BV144" s="76"/>
      <c r="BW144" s="76"/>
      <c r="BX144" s="76"/>
      <c r="BY144" s="76"/>
      <c r="BZ144" s="76"/>
      <c r="CA144" s="76"/>
      <c r="CB144" s="76"/>
      <c r="CC144" s="36">
        <f>SUM(BU144:CB144)</f>
        <v>0</v>
      </c>
      <c r="CD144" s="76"/>
      <c r="CE144" s="76"/>
      <c r="CF144" s="76"/>
      <c r="CG144" s="76"/>
      <c r="CH144" s="76"/>
      <c r="CI144" s="76"/>
      <c r="CJ144" s="76"/>
      <c r="CK144" s="76"/>
      <c r="CL144" s="36">
        <f>SUM(CD144:CK144)</f>
        <v>0</v>
      </c>
      <c r="CM144" s="243"/>
      <c r="CN144" s="243"/>
      <c r="CO144" s="243"/>
      <c r="CP144" s="243"/>
      <c r="CQ144" s="243"/>
    </row>
    <row r="145" spans="1:95" ht="15.4">
      <c r="A145" s="16" t="s">
        <v>195</v>
      </c>
      <c r="B145" s="4" t="s">
        <v>219</v>
      </c>
      <c r="C145" s="4" t="s">
        <v>347</v>
      </c>
      <c r="D145" s="4" t="s">
        <v>278</v>
      </c>
      <c r="E145" s="185">
        <f t="shared" si="124"/>
        <v>0.25800000000000001</v>
      </c>
      <c r="F145" s="259" t="s">
        <v>259</v>
      </c>
      <c r="G145" s="232" t="s">
        <v>523</v>
      </c>
      <c r="H145" s="16" t="s">
        <v>28</v>
      </c>
      <c r="I145" s="16">
        <v>3</v>
      </c>
      <c r="J145" s="4"/>
      <c r="K145" s="4"/>
      <c r="L145" s="4"/>
      <c r="M145" s="4"/>
      <c r="N145" s="4"/>
      <c r="O145" s="12">
        <f t="shared" ref="O145:O147" si="125">SUM(J145:N145)</f>
        <v>0</v>
      </c>
      <c r="P145" s="4"/>
      <c r="Q145" s="4"/>
      <c r="R145" s="4"/>
      <c r="S145" s="4"/>
      <c r="T145" s="4"/>
      <c r="U145" s="12">
        <f t="shared" ref="U145:U147" si="126">SUM(P145:T145)</f>
        <v>0</v>
      </c>
      <c r="V145" s="4"/>
      <c r="W145" s="4"/>
      <c r="X145" s="4"/>
      <c r="Y145" s="4"/>
      <c r="Z145" s="4"/>
      <c r="AA145" s="12">
        <f t="shared" ref="AA145:AA147" si="127">SUM(V145:Z145)</f>
        <v>0</v>
      </c>
      <c r="AB145" s="4"/>
      <c r="AC145" s="4"/>
      <c r="AD145" s="4"/>
      <c r="AE145" s="4"/>
      <c r="AF145" s="4"/>
      <c r="AG145" s="12">
        <f t="shared" ref="AG145:AG147" si="128">SUM(AB145:AF145)</f>
        <v>0</v>
      </c>
      <c r="AH145" s="3"/>
      <c r="AI145" s="3"/>
      <c r="AJ145" s="3"/>
      <c r="AK145" s="3"/>
      <c r="AL145" s="3"/>
      <c r="AM145" s="12">
        <f t="shared" ref="AM145:AM147" si="129">SUM(AH145:AL145)</f>
        <v>0</v>
      </c>
      <c r="AN145" s="4"/>
      <c r="AO145" s="4"/>
      <c r="AP145" s="4"/>
      <c r="AQ145" s="4"/>
      <c r="AR145" s="4"/>
      <c r="AS145" s="12">
        <f t="shared" ref="AS145:AS147" si="130">SUM(AN145:AR145)</f>
        <v>0</v>
      </c>
      <c r="AT145" s="4"/>
      <c r="AU145" s="4"/>
      <c r="AV145" s="4"/>
      <c r="AW145" s="4"/>
      <c r="AX145" s="4"/>
      <c r="AY145" s="4"/>
      <c r="AZ145" s="4"/>
      <c r="BA145" s="4"/>
      <c r="BB145" s="38">
        <f t="shared" ref="BB145:BB147" si="131">SUM(AT145:BA145)</f>
        <v>0</v>
      </c>
      <c r="BC145" s="4">
        <v>6.8000000000000005E-2</v>
      </c>
      <c r="BD145" s="4">
        <v>0.02</v>
      </c>
      <c r="BE145" s="4">
        <v>9.9999999999999985E-3</v>
      </c>
      <c r="BF145" s="4">
        <v>0.107</v>
      </c>
      <c r="BG145" s="4">
        <v>0</v>
      </c>
      <c r="BH145" s="4">
        <v>8.0000000000000002E-3</v>
      </c>
      <c r="BI145" s="4">
        <v>3.4000000000000002E-2</v>
      </c>
      <c r="BJ145" s="4">
        <v>1.0999999999999999E-2</v>
      </c>
      <c r="BK145" s="12">
        <f t="shared" ref="BK145:BK147" si="132">SUM(BC145:BJ145)</f>
        <v>0.25800000000000001</v>
      </c>
      <c r="BL145" s="4"/>
      <c r="BM145" s="4"/>
      <c r="BN145" s="4"/>
      <c r="BO145" s="4"/>
      <c r="BP145" s="4"/>
      <c r="BQ145" s="4"/>
      <c r="BR145" s="4"/>
      <c r="BS145" s="4"/>
      <c r="BT145" s="12">
        <f t="shared" ref="BT145:BT147" si="133">SUM(BL145:BS145)</f>
        <v>0</v>
      </c>
      <c r="BU145" s="4"/>
      <c r="BV145" s="4"/>
      <c r="BW145" s="4"/>
      <c r="BX145" s="4"/>
      <c r="BY145" s="4"/>
      <c r="BZ145" s="4"/>
      <c r="CA145" s="4"/>
      <c r="CB145" s="4"/>
      <c r="CC145" s="36">
        <f t="shared" ref="CC145:CC147" si="134">SUM(BU145:CB145)</f>
        <v>0</v>
      </c>
      <c r="CD145" s="4"/>
      <c r="CE145" s="4"/>
      <c r="CF145" s="4"/>
      <c r="CG145" s="4"/>
      <c r="CH145" s="4"/>
      <c r="CI145" s="4"/>
      <c r="CJ145" s="4"/>
      <c r="CK145" s="4"/>
      <c r="CL145" s="36">
        <f t="shared" ref="CL145:CL147" si="135">SUM(CD145:CK145)</f>
        <v>0</v>
      </c>
      <c r="CM145" s="243"/>
      <c r="CN145" s="243"/>
      <c r="CO145" s="243"/>
      <c r="CP145" s="243"/>
      <c r="CQ145" s="243"/>
    </row>
    <row r="146" spans="1:95" ht="15.4">
      <c r="A146" s="16" t="s">
        <v>195</v>
      </c>
      <c r="B146" s="4" t="s">
        <v>219</v>
      </c>
      <c r="C146" s="4" t="s">
        <v>348</v>
      </c>
      <c r="D146" s="4" t="s">
        <v>278</v>
      </c>
      <c r="E146" s="185">
        <f t="shared" si="124"/>
        <v>11.486000000000001</v>
      </c>
      <c r="F146" s="259" t="s">
        <v>259</v>
      </c>
      <c r="G146" s="232" t="s">
        <v>523</v>
      </c>
      <c r="H146" s="16" t="s">
        <v>28</v>
      </c>
      <c r="I146" s="16">
        <v>3</v>
      </c>
      <c r="J146" s="4"/>
      <c r="K146" s="4"/>
      <c r="L146" s="4"/>
      <c r="M146" s="4"/>
      <c r="N146" s="4"/>
      <c r="O146" s="12">
        <f t="shared" si="125"/>
        <v>0</v>
      </c>
      <c r="P146" s="4"/>
      <c r="Q146" s="4"/>
      <c r="R146" s="4"/>
      <c r="S146" s="4"/>
      <c r="T146" s="4"/>
      <c r="U146" s="12">
        <f t="shared" si="126"/>
        <v>0</v>
      </c>
      <c r="V146" s="4"/>
      <c r="W146" s="4"/>
      <c r="X146" s="4"/>
      <c r="Y146" s="4"/>
      <c r="Z146" s="4"/>
      <c r="AA146" s="12">
        <f t="shared" si="127"/>
        <v>0</v>
      </c>
      <c r="AB146" s="4"/>
      <c r="AC146" s="4"/>
      <c r="AD146" s="4"/>
      <c r="AE146" s="4"/>
      <c r="AF146" s="4"/>
      <c r="AG146" s="12">
        <f t="shared" si="128"/>
        <v>0</v>
      </c>
      <c r="AH146" s="4"/>
      <c r="AI146" s="4"/>
      <c r="AJ146" s="4"/>
      <c r="AK146" s="4"/>
      <c r="AL146" s="4"/>
      <c r="AM146" s="12">
        <f t="shared" si="129"/>
        <v>0</v>
      </c>
      <c r="AN146" s="4"/>
      <c r="AO146" s="4"/>
      <c r="AP146" s="4"/>
      <c r="AQ146" s="4"/>
      <c r="AR146" s="4"/>
      <c r="AS146" s="12">
        <f t="shared" si="130"/>
        <v>0</v>
      </c>
      <c r="AT146" s="4"/>
      <c r="AU146" s="4"/>
      <c r="AV146" s="4"/>
      <c r="AW146" s="4"/>
      <c r="AX146" s="4"/>
      <c r="AY146" s="4"/>
      <c r="AZ146" s="4"/>
      <c r="BA146" s="4"/>
      <c r="BB146" s="38">
        <f t="shared" si="131"/>
        <v>0</v>
      </c>
      <c r="BC146" s="4"/>
      <c r="BD146" s="4"/>
      <c r="BE146" s="4"/>
      <c r="BF146" s="4"/>
      <c r="BG146" s="4"/>
      <c r="BH146" s="4"/>
      <c r="BI146" s="4"/>
      <c r="BJ146" s="4"/>
      <c r="BK146" s="12">
        <f t="shared" si="132"/>
        <v>0</v>
      </c>
      <c r="BL146" s="4">
        <v>2.94</v>
      </c>
      <c r="BM146" s="4">
        <v>0.82699999999999996</v>
      </c>
      <c r="BN146" s="4">
        <v>0.41</v>
      </c>
      <c r="BO146" s="4">
        <v>4.5680000000000005</v>
      </c>
      <c r="BP146" s="4">
        <v>2.9000000000000001E-2</v>
      </c>
      <c r="BQ146" s="4">
        <v>0.192</v>
      </c>
      <c r="BR146" s="4">
        <v>2.3159999999999998</v>
      </c>
      <c r="BS146" s="4">
        <v>0.20399999999999999</v>
      </c>
      <c r="BT146" s="12">
        <f t="shared" si="133"/>
        <v>11.486000000000001</v>
      </c>
      <c r="BU146" s="4"/>
      <c r="BV146" s="4"/>
      <c r="BW146" s="4"/>
      <c r="BX146" s="4"/>
      <c r="BY146" s="4"/>
      <c r="BZ146" s="4"/>
      <c r="CA146" s="4"/>
      <c r="CB146" s="4"/>
      <c r="CC146" s="36">
        <f t="shared" si="134"/>
        <v>0</v>
      </c>
      <c r="CD146" s="4"/>
      <c r="CE146" s="4"/>
      <c r="CF146" s="4"/>
      <c r="CG146" s="4"/>
      <c r="CH146" s="4"/>
      <c r="CI146" s="4"/>
      <c r="CJ146" s="4"/>
      <c r="CK146" s="4"/>
      <c r="CL146" s="36">
        <f t="shared" si="135"/>
        <v>0</v>
      </c>
      <c r="CM146" s="243"/>
      <c r="CN146" s="243"/>
      <c r="CO146" s="243"/>
      <c r="CP146" s="243"/>
      <c r="CQ146" s="243"/>
    </row>
    <row r="147" spans="1:95" ht="15.4">
      <c r="A147" s="16" t="s">
        <v>204</v>
      </c>
      <c r="B147" s="4" t="s">
        <v>97</v>
      </c>
      <c r="C147" s="4" t="s">
        <v>346</v>
      </c>
      <c r="D147" s="4" t="s">
        <v>291</v>
      </c>
      <c r="E147" s="185">
        <f t="shared" si="124"/>
        <v>4.3519999999999994</v>
      </c>
      <c r="F147" s="259" t="s">
        <v>259</v>
      </c>
      <c r="G147" s="232" t="s">
        <v>523</v>
      </c>
      <c r="H147" s="16" t="s">
        <v>28</v>
      </c>
      <c r="I147" s="16">
        <v>3</v>
      </c>
      <c r="J147" s="4"/>
      <c r="K147" s="4"/>
      <c r="L147" s="4"/>
      <c r="M147" s="4"/>
      <c r="N147" s="4"/>
      <c r="O147" s="12">
        <f t="shared" si="125"/>
        <v>0</v>
      </c>
      <c r="P147" s="4"/>
      <c r="Q147" s="4"/>
      <c r="R147" s="4"/>
      <c r="S147" s="4"/>
      <c r="T147" s="4"/>
      <c r="U147" s="12">
        <f t="shared" si="126"/>
        <v>0</v>
      </c>
      <c r="V147" s="4"/>
      <c r="W147" s="4"/>
      <c r="X147" s="4"/>
      <c r="Y147" s="4"/>
      <c r="Z147" s="4"/>
      <c r="AA147" s="12">
        <f t="shared" si="127"/>
        <v>0</v>
      </c>
      <c r="AB147" s="4"/>
      <c r="AC147" s="4"/>
      <c r="AD147" s="4"/>
      <c r="AE147" s="4"/>
      <c r="AF147" s="4"/>
      <c r="AG147" s="12">
        <f t="shared" si="128"/>
        <v>0</v>
      </c>
      <c r="AH147" s="4"/>
      <c r="AI147" s="4"/>
      <c r="AJ147" s="4"/>
      <c r="AK147" s="4"/>
      <c r="AL147" s="4"/>
      <c r="AM147" s="12">
        <f t="shared" si="129"/>
        <v>0</v>
      </c>
      <c r="AN147" s="4"/>
      <c r="AO147" s="4"/>
      <c r="AP147" s="4"/>
      <c r="AQ147" s="4"/>
      <c r="AR147" s="4"/>
      <c r="AS147" s="12">
        <f t="shared" si="130"/>
        <v>0</v>
      </c>
      <c r="AT147" s="4"/>
      <c r="AU147" s="4"/>
      <c r="AV147" s="4"/>
      <c r="AW147" s="4"/>
      <c r="AX147" s="4"/>
      <c r="AY147" s="4"/>
      <c r="AZ147" s="4"/>
      <c r="BA147" s="4"/>
      <c r="BB147" s="38">
        <f t="shared" si="131"/>
        <v>0</v>
      </c>
      <c r="BC147" s="4"/>
      <c r="BD147" s="4"/>
      <c r="BE147" s="4"/>
      <c r="BF147" s="4"/>
      <c r="BG147" s="4"/>
      <c r="BH147" s="4"/>
      <c r="BI147" s="4"/>
      <c r="BJ147" s="4"/>
      <c r="BK147" s="12">
        <f t="shared" si="132"/>
        <v>0</v>
      </c>
      <c r="BL147" s="4"/>
      <c r="BM147" s="4"/>
      <c r="BN147" s="4"/>
      <c r="BO147" s="4"/>
      <c r="BP147" s="4"/>
      <c r="BQ147" s="4"/>
      <c r="BR147" s="4"/>
      <c r="BS147" s="4"/>
      <c r="BT147" s="12">
        <f t="shared" si="133"/>
        <v>0</v>
      </c>
      <c r="BU147" s="4">
        <v>1.4470000000000001</v>
      </c>
      <c r="BV147" s="4">
        <v>0.23499999999999999</v>
      </c>
      <c r="BW147" s="4">
        <v>6.0999999999999999E-2</v>
      </c>
      <c r="BX147" s="4">
        <v>1.605</v>
      </c>
      <c r="BY147" s="4">
        <v>5.0000000000000001E-3</v>
      </c>
      <c r="BZ147" s="4">
        <v>7.4999999999999997E-2</v>
      </c>
      <c r="CA147" s="4">
        <v>0.85799999999999998</v>
      </c>
      <c r="CB147" s="4">
        <v>6.6000000000000003E-2</v>
      </c>
      <c r="CC147" s="36">
        <f t="shared" si="134"/>
        <v>4.3519999999999994</v>
      </c>
      <c r="CD147" s="4"/>
      <c r="CE147" s="4"/>
      <c r="CF147" s="4"/>
      <c r="CG147" s="4"/>
      <c r="CH147" s="4"/>
      <c r="CI147" s="4"/>
      <c r="CJ147" s="4"/>
      <c r="CK147" s="4"/>
      <c r="CL147" s="36">
        <f t="shared" si="135"/>
        <v>0</v>
      </c>
      <c r="CM147" s="243"/>
      <c r="CN147" s="243"/>
      <c r="CO147" s="243"/>
      <c r="CP147" s="243"/>
      <c r="CQ147" s="243"/>
    </row>
    <row r="148" spans="1:95" ht="15.4">
      <c r="A148" s="16"/>
      <c r="B148" s="97" t="s">
        <v>40</v>
      </c>
      <c r="C148" s="97"/>
      <c r="D148" s="97"/>
      <c r="E148" s="97"/>
      <c r="F148" s="185">
        <f>SUMIF(F144:F147, "=Yes", E144:E147)</f>
        <v>18.276</v>
      </c>
      <c r="G148" s="16"/>
      <c r="H148" s="16" t="s">
        <v>28</v>
      </c>
      <c r="I148" s="16">
        <v>3</v>
      </c>
      <c r="J148" s="5">
        <f>SUM(J144:J147)</f>
        <v>0</v>
      </c>
      <c r="K148" s="5">
        <f t="shared" ref="K148:BV148" si="136">SUM(K144:K147)</f>
        <v>0</v>
      </c>
      <c r="L148" s="5">
        <f t="shared" si="136"/>
        <v>0</v>
      </c>
      <c r="M148" s="5">
        <f t="shared" si="136"/>
        <v>0</v>
      </c>
      <c r="N148" s="5">
        <f t="shared" si="136"/>
        <v>0</v>
      </c>
      <c r="O148" s="5">
        <f t="shared" si="136"/>
        <v>0</v>
      </c>
      <c r="P148" s="5">
        <f t="shared" si="136"/>
        <v>0</v>
      </c>
      <c r="Q148" s="5">
        <f t="shared" si="136"/>
        <v>0</v>
      </c>
      <c r="R148" s="5">
        <f t="shared" si="136"/>
        <v>0</v>
      </c>
      <c r="S148" s="5">
        <f t="shared" si="136"/>
        <v>0</v>
      </c>
      <c r="T148" s="5">
        <f t="shared" si="136"/>
        <v>0</v>
      </c>
      <c r="U148" s="5">
        <f t="shared" si="136"/>
        <v>0</v>
      </c>
      <c r="V148" s="5">
        <f t="shared" si="136"/>
        <v>0</v>
      </c>
      <c r="W148" s="5">
        <f t="shared" si="136"/>
        <v>0</v>
      </c>
      <c r="X148" s="5">
        <f t="shared" si="136"/>
        <v>0</v>
      </c>
      <c r="Y148" s="5">
        <f t="shared" si="136"/>
        <v>0</v>
      </c>
      <c r="Z148" s="5">
        <f t="shared" si="136"/>
        <v>0</v>
      </c>
      <c r="AA148" s="5">
        <f t="shared" si="136"/>
        <v>0</v>
      </c>
      <c r="AB148" s="5">
        <f t="shared" si="136"/>
        <v>0</v>
      </c>
      <c r="AC148" s="5">
        <f t="shared" si="136"/>
        <v>0</v>
      </c>
      <c r="AD148" s="5">
        <f t="shared" si="136"/>
        <v>0</v>
      </c>
      <c r="AE148" s="5">
        <f t="shared" si="136"/>
        <v>0</v>
      </c>
      <c r="AF148" s="5">
        <f t="shared" si="136"/>
        <v>0</v>
      </c>
      <c r="AG148" s="5">
        <f t="shared" si="136"/>
        <v>0</v>
      </c>
      <c r="AH148" s="5">
        <f t="shared" si="136"/>
        <v>0</v>
      </c>
      <c r="AI148" s="5">
        <f t="shared" si="136"/>
        <v>0</v>
      </c>
      <c r="AJ148" s="5">
        <f t="shared" si="136"/>
        <v>0</v>
      </c>
      <c r="AK148" s="5">
        <f t="shared" si="136"/>
        <v>0</v>
      </c>
      <c r="AL148" s="5">
        <f t="shared" si="136"/>
        <v>0</v>
      </c>
      <c r="AM148" s="5">
        <f t="shared" si="136"/>
        <v>0</v>
      </c>
      <c r="AN148" s="5">
        <f t="shared" si="136"/>
        <v>0</v>
      </c>
      <c r="AO148" s="5">
        <f t="shared" si="136"/>
        <v>0</v>
      </c>
      <c r="AP148" s="5">
        <f t="shared" si="136"/>
        <v>0</v>
      </c>
      <c r="AQ148" s="5">
        <f t="shared" si="136"/>
        <v>0</v>
      </c>
      <c r="AR148" s="5">
        <f t="shared" si="136"/>
        <v>0</v>
      </c>
      <c r="AS148" s="5">
        <f t="shared" si="136"/>
        <v>0</v>
      </c>
      <c r="AT148" s="5">
        <f t="shared" si="136"/>
        <v>0.57599999999999996</v>
      </c>
      <c r="AU148" s="5">
        <f t="shared" si="136"/>
        <v>0.16800000000000001</v>
      </c>
      <c r="AV148" s="5">
        <f t="shared" si="136"/>
        <v>8.7999999999999995E-2</v>
      </c>
      <c r="AW148" s="5">
        <f t="shared" si="136"/>
        <v>0.89600000000000002</v>
      </c>
      <c r="AX148" s="5">
        <f t="shared" si="136"/>
        <v>4.0000000000000001E-3</v>
      </c>
      <c r="AY148" s="5">
        <f t="shared" si="136"/>
        <v>0.06</v>
      </c>
      <c r="AZ148" s="5">
        <f t="shared" si="136"/>
        <v>0.28399999999999997</v>
      </c>
      <c r="BA148" s="5">
        <f t="shared" si="136"/>
        <v>0.104</v>
      </c>
      <c r="BB148" s="5">
        <f t="shared" si="136"/>
        <v>2.1800000000000002</v>
      </c>
      <c r="BC148" s="5">
        <f t="shared" si="136"/>
        <v>6.8000000000000005E-2</v>
      </c>
      <c r="BD148" s="5">
        <f t="shared" si="136"/>
        <v>0.02</v>
      </c>
      <c r="BE148" s="5">
        <f t="shared" si="136"/>
        <v>9.9999999999999985E-3</v>
      </c>
      <c r="BF148" s="5">
        <f t="shared" si="136"/>
        <v>0.107</v>
      </c>
      <c r="BG148" s="5">
        <f t="shared" si="136"/>
        <v>0</v>
      </c>
      <c r="BH148" s="5">
        <f t="shared" si="136"/>
        <v>8.0000000000000002E-3</v>
      </c>
      <c r="BI148" s="5">
        <f t="shared" si="136"/>
        <v>3.4000000000000002E-2</v>
      </c>
      <c r="BJ148" s="5">
        <f t="shared" si="136"/>
        <v>1.0999999999999999E-2</v>
      </c>
      <c r="BK148" s="5">
        <f t="shared" si="136"/>
        <v>0.25800000000000001</v>
      </c>
      <c r="BL148" s="5">
        <f t="shared" si="136"/>
        <v>2.94</v>
      </c>
      <c r="BM148" s="5">
        <f t="shared" si="136"/>
        <v>0.82699999999999996</v>
      </c>
      <c r="BN148" s="5">
        <f t="shared" si="136"/>
        <v>0.41</v>
      </c>
      <c r="BO148" s="5">
        <f t="shared" si="136"/>
        <v>4.5680000000000005</v>
      </c>
      <c r="BP148" s="5">
        <f t="shared" si="136"/>
        <v>2.9000000000000001E-2</v>
      </c>
      <c r="BQ148" s="5">
        <f t="shared" si="136"/>
        <v>0.192</v>
      </c>
      <c r="BR148" s="5">
        <f t="shared" si="136"/>
        <v>2.3159999999999998</v>
      </c>
      <c r="BS148" s="5">
        <f t="shared" si="136"/>
        <v>0.20399999999999999</v>
      </c>
      <c r="BT148" s="5">
        <f t="shared" si="136"/>
        <v>11.486000000000001</v>
      </c>
      <c r="BU148" s="5">
        <f t="shared" si="136"/>
        <v>1.4470000000000001</v>
      </c>
      <c r="BV148" s="5">
        <f t="shared" si="136"/>
        <v>0.23499999999999999</v>
      </c>
      <c r="BW148" s="5">
        <f t="shared" ref="BW148:CE148" si="137">SUM(BW144:BW147)</f>
        <v>6.0999999999999999E-2</v>
      </c>
      <c r="BX148" s="5">
        <f t="shared" si="137"/>
        <v>1.605</v>
      </c>
      <c r="BY148" s="5">
        <f t="shared" si="137"/>
        <v>5.0000000000000001E-3</v>
      </c>
      <c r="BZ148" s="5">
        <f t="shared" si="137"/>
        <v>7.4999999999999997E-2</v>
      </c>
      <c r="CA148" s="5">
        <f t="shared" si="137"/>
        <v>0.85799999999999998</v>
      </c>
      <c r="CB148" s="5">
        <f t="shared" si="137"/>
        <v>6.6000000000000003E-2</v>
      </c>
      <c r="CC148" s="35">
        <f t="shared" si="137"/>
        <v>4.3519999999999994</v>
      </c>
      <c r="CD148" s="5">
        <f t="shared" si="137"/>
        <v>0</v>
      </c>
      <c r="CE148" s="5">
        <f t="shared" si="137"/>
        <v>0</v>
      </c>
      <c r="CF148" s="5">
        <f t="shared" ref="CF148:CL148" si="138">SUM(CF144:CF147)</f>
        <v>0</v>
      </c>
      <c r="CG148" s="5">
        <f t="shared" si="138"/>
        <v>0</v>
      </c>
      <c r="CH148" s="5">
        <f t="shared" si="138"/>
        <v>0</v>
      </c>
      <c r="CI148" s="5">
        <f t="shared" si="138"/>
        <v>0</v>
      </c>
      <c r="CJ148" s="5">
        <f t="shared" si="138"/>
        <v>0</v>
      </c>
      <c r="CK148" s="5">
        <f t="shared" si="138"/>
        <v>0</v>
      </c>
      <c r="CL148" s="35">
        <f t="shared" si="138"/>
        <v>0</v>
      </c>
      <c r="CM148" s="243"/>
      <c r="CN148" s="243"/>
      <c r="CO148" s="243"/>
      <c r="CP148" s="243"/>
      <c r="CQ148" s="243"/>
    </row>
    <row r="150" spans="1:95">
      <c r="A150" s="205"/>
      <c r="B150" s="209" t="s">
        <v>553</v>
      </c>
      <c r="C150" s="276" t="s">
        <v>208</v>
      </c>
      <c r="D150" s="209"/>
      <c r="E150" s="205"/>
      <c r="F150" s="275">
        <f>SUMIF(J142:CL142, "&lt;&gt;Total", J150:CL150)</f>
        <v>13.923999999999999</v>
      </c>
      <c r="G150" s="205"/>
      <c r="H150" s="205"/>
      <c r="I150" s="205"/>
      <c r="J150" s="206">
        <f t="shared" ref="J150:AO150" si="139">IF(J$1&lt;"2020-21",SUMIF($F$144:$F$147,"=Yes",J$144:J$147),(SUMIF($F$144:$F$147,"=No",J$144:J$147)*(-1)))</f>
        <v>0</v>
      </c>
      <c r="K150" s="206">
        <f t="shared" si="139"/>
        <v>0</v>
      </c>
      <c r="L150" s="206">
        <f t="shared" si="139"/>
        <v>0</v>
      </c>
      <c r="M150" s="206">
        <f t="shared" si="139"/>
        <v>0</v>
      </c>
      <c r="N150" s="206">
        <f t="shared" si="139"/>
        <v>0</v>
      </c>
      <c r="O150" s="206">
        <f t="shared" si="139"/>
        <v>0</v>
      </c>
      <c r="P150" s="206">
        <f t="shared" si="139"/>
        <v>0</v>
      </c>
      <c r="Q150" s="206">
        <f t="shared" si="139"/>
        <v>0</v>
      </c>
      <c r="R150" s="206">
        <f t="shared" si="139"/>
        <v>0</v>
      </c>
      <c r="S150" s="206">
        <f t="shared" si="139"/>
        <v>0</v>
      </c>
      <c r="T150" s="206">
        <f t="shared" si="139"/>
        <v>0</v>
      </c>
      <c r="U150" s="206">
        <f t="shared" si="139"/>
        <v>0</v>
      </c>
      <c r="V150" s="206">
        <f t="shared" si="139"/>
        <v>0</v>
      </c>
      <c r="W150" s="206">
        <f t="shared" si="139"/>
        <v>0</v>
      </c>
      <c r="X150" s="206">
        <f t="shared" si="139"/>
        <v>0</v>
      </c>
      <c r="Y150" s="206">
        <f t="shared" si="139"/>
        <v>0</v>
      </c>
      <c r="Z150" s="206">
        <f t="shared" si="139"/>
        <v>0</v>
      </c>
      <c r="AA150" s="206">
        <f t="shared" si="139"/>
        <v>0</v>
      </c>
      <c r="AB150" s="206">
        <f t="shared" si="139"/>
        <v>0</v>
      </c>
      <c r="AC150" s="206">
        <f t="shared" si="139"/>
        <v>0</v>
      </c>
      <c r="AD150" s="206">
        <f t="shared" si="139"/>
        <v>0</v>
      </c>
      <c r="AE150" s="206">
        <f t="shared" si="139"/>
        <v>0</v>
      </c>
      <c r="AF150" s="206">
        <f t="shared" si="139"/>
        <v>0</v>
      </c>
      <c r="AG150" s="206">
        <f t="shared" si="139"/>
        <v>0</v>
      </c>
      <c r="AH150" s="206">
        <f t="shared" si="139"/>
        <v>0</v>
      </c>
      <c r="AI150" s="206">
        <f t="shared" si="139"/>
        <v>0</v>
      </c>
      <c r="AJ150" s="206">
        <f t="shared" si="139"/>
        <v>0</v>
      </c>
      <c r="AK150" s="206">
        <f t="shared" si="139"/>
        <v>0</v>
      </c>
      <c r="AL150" s="206">
        <f t="shared" si="139"/>
        <v>0</v>
      </c>
      <c r="AM150" s="206">
        <f t="shared" si="139"/>
        <v>0</v>
      </c>
      <c r="AN150" s="206">
        <f t="shared" si="139"/>
        <v>0</v>
      </c>
      <c r="AO150" s="206">
        <f t="shared" si="139"/>
        <v>0</v>
      </c>
      <c r="AP150" s="206">
        <f t="shared" ref="AP150:BU150" si="140">IF(AP$1&lt;"2020-21",SUMIF($F$144:$F$147,"=Yes",AP$144:AP$147),(SUMIF($F$144:$F$147,"=No",AP$144:AP$147)*(-1)))</f>
        <v>0</v>
      </c>
      <c r="AQ150" s="206">
        <f t="shared" si="140"/>
        <v>0</v>
      </c>
      <c r="AR150" s="206">
        <f t="shared" si="140"/>
        <v>0</v>
      </c>
      <c r="AS150" s="206">
        <f t="shared" si="140"/>
        <v>0</v>
      </c>
      <c r="AT150" s="206">
        <f t="shared" si="140"/>
        <v>0.57599999999999996</v>
      </c>
      <c r="AU150" s="206">
        <f t="shared" si="140"/>
        <v>0.16800000000000001</v>
      </c>
      <c r="AV150" s="206">
        <f t="shared" si="140"/>
        <v>8.7999999999999995E-2</v>
      </c>
      <c r="AW150" s="206">
        <f t="shared" si="140"/>
        <v>0.89600000000000002</v>
      </c>
      <c r="AX150" s="206">
        <f t="shared" si="140"/>
        <v>4.0000000000000001E-3</v>
      </c>
      <c r="AY150" s="206">
        <f t="shared" si="140"/>
        <v>0.06</v>
      </c>
      <c r="AZ150" s="206">
        <f t="shared" si="140"/>
        <v>0.28399999999999997</v>
      </c>
      <c r="BA150" s="206">
        <f t="shared" si="140"/>
        <v>0.104</v>
      </c>
      <c r="BB150" s="206">
        <f t="shared" si="140"/>
        <v>2.1800000000000002</v>
      </c>
      <c r="BC150" s="206">
        <f t="shared" si="140"/>
        <v>6.8000000000000005E-2</v>
      </c>
      <c r="BD150" s="206">
        <f t="shared" si="140"/>
        <v>0.02</v>
      </c>
      <c r="BE150" s="206">
        <f t="shared" si="140"/>
        <v>9.9999999999999985E-3</v>
      </c>
      <c r="BF150" s="206">
        <f t="shared" si="140"/>
        <v>0.107</v>
      </c>
      <c r="BG150" s="206">
        <f t="shared" si="140"/>
        <v>0</v>
      </c>
      <c r="BH150" s="206">
        <f t="shared" si="140"/>
        <v>8.0000000000000002E-3</v>
      </c>
      <c r="BI150" s="206">
        <f t="shared" si="140"/>
        <v>3.4000000000000002E-2</v>
      </c>
      <c r="BJ150" s="206">
        <f t="shared" si="140"/>
        <v>1.0999999999999999E-2</v>
      </c>
      <c r="BK150" s="206">
        <f t="shared" si="140"/>
        <v>0.25800000000000001</v>
      </c>
      <c r="BL150" s="206">
        <f t="shared" si="140"/>
        <v>2.94</v>
      </c>
      <c r="BM150" s="206">
        <f t="shared" si="140"/>
        <v>0.82699999999999996</v>
      </c>
      <c r="BN150" s="206">
        <f t="shared" si="140"/>
        <v>0.41</v>
      </c>
      <c r="BO150" s="206">
        <f t="shared" si="140"/>
        <v>4.5680000000000005</v>
      </c>
      <c r="BP150" s="206">
        <f t="shared" si="140"/>
        <v>2.9000000000000001E-2</v>
      </c>
      <c r="BQ150" s="206">
        <f t="shared" si="140"/>
        <v>0.192</v>
      </c>
      <c r="BR150" s="206">
        <f t="shared" si="140"/>
        <v>2.3159999999999998</v>
      </c>
      <c r="BS150" s="206">
        <f t="shared" si="140"/>
        <v>0.20399999999999999</v>
      </c>
      <c r="BT150" s="206">
        <f t="shared" si="140"/>
        <v>11.486000000000001</v>
      </c>
      <c r="BU150" s="206">
        <f t="shared" si="140"/>
        <v>0</v>
      </c>
      <c r="BV150" s="206">
        <f t="shared" ref="BV150:CL150" si="141">IF(BV$1&lt;"2020-21",SUMIF($F$144:$F$147,"=Yes",BV$144:BV$147),(SUMIF($F$144:$F$147,"=No",BV$144:BV$147)*(-1)))</f>
        <v>0</v>
      </c>
      <c r="BW150" s="206">
        <f t="shared" si="141"/>
        <v>0</v>
      </c>
      <c r="BX150" s="206">
        <f t="shared" si="141"/>
        <v>0</v>
      </c>
      <c r="BY150" s="206">
        <f t="shared" si="141"/>
        <v>0</v>
      </c>
      <c r="BZ150" s="206">
        <f t="shared" si="141"/>
        <v>0</v>
      </c>
      <c r="CA150" s="206">
        <f t="shared" si="141"/>
        <v>0</v>
      </c>
      <c r="CB150" s="206">
        <f t="shared" si="141"/>
        <v>0</v>
      </c>
      <c r="CC150" s="206">
        <f t="shared" si="141"/>
        <v>0</v>
      </c>
      <c r="CD150" s="206">
        <f t="shared" si="141"/>
        <v>0</v>
      </c>
      <c r="CE150" s="206">
        <f t="shared" si="141"/>
        <v>0</v>
      </c>
      <c r="CF150" s="206">
        <f t="shared" si="141"/>
        <v>0</v>
      </c>
      <c r="CG150" s="206">
        <f t="shared" si="141"/>
        <v>0</v>
      </c>
      <c r="CH150" s="206">
        <f t="shared" si="141"/>
        <v>0</v>
      </c>
      <c r="CI150" s="206">
        <f t="shared" si="141"/>
        <v>0</v>
      </c>
      <c r="CJ150" s="206">
        <f t="shared" si="141"/>
        <v>0</v>
      </c>
      <c r="CK150" s="206">
        <f t="shared" si="141"/>
        <v>0</v>
      </c>
      <c r="CL150" s="206">
        <f t="shared" si="141"/>
        <v>0</v>
      </c>
    </row>
    <row r="152" spans="1:95" ht="15.4">
      <c r="A152" s="33" t="s">
        <v>98</v>
      </c>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243"/>
      <c r="CN152" s="243"/>
      <c r="CO152" s="243"/>
      <c r="CP152" s="243"/>
      <c r="CQ152" s="243"/>
    </row>
    <row r="153" spans="1:95" ht="15.5" customHeight="1">
      <c r="A153" s="23"/>
      <c r="B153" s="23"/>
      <c r="C153" s="23"/>
      <c r="D153" s="23"/>
      <c r="E153" s="188"/>
      <c r="F153" s="188"/>
      <c r="G153" s="188"/>
      <c r="H153" s="23"/>
      <c r="I153" s="23"/>
      <c r="J153" s="312" t="s">
        <v>1</v>
      </c>
      <c r="K153" s="312"/>
      <c r="L153" s="312"/>
      <c r="M153" s="312"/>
      <c r="N153" s="312"/>
      <c r="O153" s="312"/>
      <c r="P153" s="313" t="s">
        <v>2</v>
      </c>
      <c r="Q153" s="305"/>
      <c r="R153" s="305"/>
      <c r="S153" s="305"/>
      <c r="T153" s="305"/>
      <c r="U153" s="305"/>
      <c r="V153" s="305" t="s">
        <v>3</v>
      </c>
      <c r="W153" s="305"/>
      <c r="X153" s="305"/>
      <c r="Y153" s="305"/>
      <c r="Z153" s="305"/>
      <c r="AA153" s="305"/>
      <c r="AB153" s="305" t="s">
        <v>4</v>
      </c>
      <c r="AC153" s="305"/>
      <c r="AD153" s="305"/>
      <c r="AE153" s="305"/>
      <c r="AF153" s="305"/>
      <c r="AG153" s="305"/>
      <c r="AH153" s="305" t="s">
        <v>5</v>
      </c>
      <c r="AI153" s="305"/>
      <c r="AJ153" s="305"/>
      <c r="AK153" s="305"/>
      <c r="AL153" s="305"/>
      <c r="AM153" s="305"/>
      <c r="AN153" s="305" t="s">
        <v>6</v>
      </c>
      <c r="AO153" s="305"/>
      <c r="AP153" s="305"/>
      <c r="AQ153" s="305"/>
      <c r="AR153" s="305"/>
      <c r="AS153" s="305"/>
      <c r="AT153" s="309" t="s">
        <v>7</v>
      </c>
      <c r="AU153" s="310"/>
      <c r="AV153" s="310"/>
      <c r="AW153" s="310"/>
      <c r="AX153" s="310"/>
      <c r="AY153" s="310"/>
      <c r="AZ153" s="310"/>
      <c r="BA153" s="310"/>
      <c r="BB153" s="311"/>
      <c r="BC153" s="309" t="s">
        <v>8</v>
      </c>
      <c r="BD153" s="310"/>
      <c r="BE153" s="310"/>
      <c r="BF153" s="310"/>
      <c r="BG153" s="310"/>
      <c r="BH153" s="310"/>
      <c r="BI153" s="310"/>
      <c r="BJ153" s="310"/>
      <c r="BK153" s="311"/>
      <c r="BL153" s="309" t="s">
        <v>9</v>
      </c>
      <c r="BM153" s="310"/>
      <c r="BN153" s="310"/>
      <c r="BO153" s="310"/>
      <c r="BP153" s="310"/>
      <c r="BQ153" s="310"/>
      <c r="BR153" s="310"/>
      <c r="BS153" s="310"/>
      <c r="BT153" s="311"/>
      <c r="BU153" s="309" t="s">
        <v>10</v>
      </c>
      <c r="BV153" s="310"/>
      <c r="BW153" s="310"/>
      <c r="BX153" s="310"/>
      <c r="BY153" s="310"/>
      <c r="BZ153" s="310"/>
      <c r="CA153" s="310"/>
      <c r="CB153" s="310"/>
      <c r="CC153" s="311"/>
      <c r="CD153" s="309" t="s">
        <v>581</v>
      </c>
      <c r="CE153" s="310"/>
      <c r="CF153" s="310"/>
      <c r="CG153" s="310"/>
      <c r="CH153" s="310"/>
      <c r="CI153" s="310"/>
      <c r="CJ153" s="310"/>
      <c r="CK153" s="310"/>
      <c r="CL153" s="311"/>
      <c r="CM153" s="243"/>
      <c r="CN153" s="243"/>
      <c r="CO153" s="243"/>
      <c r="CP153" s="243"/>
      <c r="CQ153" s="243"/>
    </row>
    <row r="154" spans="1:95" ht="15.5" customHeight="1">
      <c r="A154" s="23"/>
      <c r="B154" s="23"/>
      <c r="C154" s="23"/>
      <c r="D154" s="23"/>
      <c r="E154" s="188"/>
      <c r="F154" s="188"/>
      <c r="G154" s="188"/>
      <c r="H154" s="23"/>
      <c r="I154" s="23"/>
      <c r="J154" s="252"/>
      <c r="K154" s="253"/>
      <c r="L154" s="253"/>
      <c r="M154" s="253"/>
      <c r="N154" s="253"/>
      <c r="O154" s="254"/>
      <c r="P154" s="25"/>
      <c r="Q154" s="25"/>
      <c r="R154" s="25"/>
      <c r="S154" s="25"/>
      <c r="T154" s="25"/>
      <c r="U154" s="25"/>
      <c r="V154" s="25"/>
      <c r="W154" s="25"/>
      <c r="X154" s="25"/>
      <c r="Y154" s="25"/>
      <c r="Z154" s="25"/>
      <c r="AA154" s="251"/>
      <c r="AB154" s="25"/>
      <c r="AC154" s="25"/>
      <c r="AD154" s="25"/>
      <c r="AE154" s="25"/>
      <c r="AF154" s="25"/>
      <c r="AG154" s="251"/>
      <c r="AH154" s="25"/>
      <c r="AI154" s="25"/>
      <c r="AJ154" s="25"/>
      <c r="AK154" s="25"/>
      <c r="AL154" s="25"/>
      <c r="AM154" s="251"/>
      <c r="AN154" s="25"/>
      <c r="AO154" s="25"/>
      <c r="AP154" s="25"/>
      <c r="AQ154" s="25"/>
      <c r="AR154" s="25"/>
      <c r="AS154" s="25"/>
      <c r="AT154" s="305" t="s">
        <v>179</v>
      </c>
      <c r="AU154" s="305"/>
      <c r="AV154" s="305"/>
      <c r="AW154" s="305" t="s">
        <v>180</v>
      </c>
      <c r="AX154" s="305"/>
      <c r="AY154" s="305" t="s">
        <v>181</v>
      </c>
      <c r="AZ154" s="305"/>
      <c r="BA154" s="305"/>
      <c r="BB154" s="249" t="s">
        <v>13</v>
      </c>
      <c r="BC154" s="305" t="s">
        <v>179</v>
      </c>
      <c r="BD154" s="305"/>
      <c r="BE154" s="305"/>
      <c r="BF154" s="305" t="s">
        <v>180</v>
      </c>
      <c r="BG154" s="305"/>
      <c r="BH154" s="305" t="s">
        <v>181</v>
      </c>
      <c r="BI154" s="305"/>
      <c r="BJ154" s="305"/>
      <c r="BK154" s="249" t="s">
        <v>13</v>
      </c>
      <c r="BL154" s="305" t="s">
        <v>179</v>
      </c>
      <c r="BM154" s="305"/>
      <c r="BN154" s="305"/>
      <c r="BO154" s="305" t="s">
        <v>180</v>
      </c>
      <c r="BP154" s="305"/>
      <c r="BQ154" s="305" t="s">
        <v>181</v>
      </c>
      <c r="BR154" s="305"/>
      <c r="BS154" s="305"/>
      <c r="BT154" s="249" t="s">
        <v>13</v>
      </c>
      <c r="BU154" s="305" t="s">
        <v>179</v>
      </c>
      <c r="BV154" s="305"/>
      <c r="BW154" s="305"/>
      <c r="BX154" s="305" t="s">
        <v>180</v>
      </c>
      <c r="BY154" s="305"/>
      <c r="BZ154" s="305" t="s">
        <v>181</v>
      </c>
      <c r="CA154" s="305"/>
      <c r="CB154" s="305"/>
      <c r="CC154" s="249" t="s">
        <v>13</v>
      </c>
      <c r="CD154" s="305" t="s">
        <v>179</v>
      </c>
      <c r="CE154" s="305"/>
      <c r="CF154" s="305"/>
      <c r="CG154" s="305" t="s">
        <v>180</v>
      </c>
      <c r="CH154" s="305"/>
      <c r="CI154" s="305" t="s">
        <v>181</v>
      </c>
      <c r="CJ154" s="305"/>
      <c r="CK154" s="305"/>
      <c r="CL154" s="288" t="s">
        <v>13</v>
      </c>
      <c r="CM154" s="243"/>
      <c r="CN154" s="243"/>
      <c r="CO154" s="243"/>
      <c r="CP154" s="243"/>
      <c r="CQ154" s="243"/>
    </row>
    <row r="155" spans="1:95" ht="54">
      <c r="A155" s="24" t="s">
        <v>14</v>
      </c>
      <c r="B155" s="79" t="s">
        <v>182</v>
      </c>
      <c r="C155" s="179" t="s">
        <v>547</v>
      </c>
      <c r="D155" s="179" t="s">
        <v>548</v>
      </c>
      <c r="E155" s="246" t="s">
        <v>241</v>
      </c>
      <c r="F155" s="191" t="s">
        <v>258</v>
      </c>
      <c r="G155" s="191"/>
      <c r="H155" s="15" t="s">
        <v>16</v>
      </c>
      <c r="I155" s="15" t="s">
        <v>17</v>
      </c>
      <c r="J155" s="249" t="s">
        <v>183</v>
      </c>
      <c r="K155" s="249" t="s">
        <v>184</v>
      </c>
      <c r="L155" s="249" t="s">
        <v>185</v>
      </c>
      <c r="M155" s="249" t="s">
        <v>186</v>
      </c>
      <c r="N155" s="249" t="s">
        <v>187</v>
      </c>
      <c r="O155" s="249" t="s">
        <v>13</v>
      </c>
      <c r="P155" s="249" t="s">
        <v>183</v>
      </c>
      <c r="Q155" s="249" t="s">
        <v>184</v>
      </c>
      <c r="R155" s="249" t="s">
        <v>185</v>
      </c>
      <c r="S155" s="249" t="s">
        <v>186</v>
      </c>
      <c r="T155" s="249" t="s">
        <v>187</v>
      </c>
      <c r="U155" s="249" t="s">
        <v>13</v>
      </c>
      <c r="V155" s="249" t="s">
        <v>183</v>
      </c>
      <c r="W155" s="249" t="s">
        <v>184</v>
      </c>
      <c r="X155" s="249" t="s">
        <v>185</v>
      </c>
      <c r="Y155" s="249" t="s">
        <v>186</v>
      </c>
      <c r="Z155" s="249" t="s">
        <v>187</v>
      </c>
      <c r="AA155" s="249" t="s">
        <v>13</v>
      </c>
      <c r="AB155" s="249" t="s">
        <v>183</v>
      </c>
      <c r="AC155" s="249" t="s">
        <v>184</v>
      </c>
      <c r="AD155" s="249" t="s">
        <v>185</v>
      </c>
      <c r="AE155" s="249" t="s">
        <v>186</v>
      </c>
      <c r="AF155" s="249" t="s">
        <v>187</v>
      </c>
      <c r="AG155" s="249" t="s">
        <v>13</v>
      </c>
      <c r="AH155" s="249" t="s">
        <v>183</v>
      </c>
      <c r="AI155" s="249" t="s">
        <v>184</v>
      </c>
      <c r="AJ155" s="249" t="s">
        <v>185</v>
      </c>
      <c r="AK155" s="249" t="s">
        <v>186</v>
      </c>
      <c r="AL155" s="249" t="s">
        <v>187</v>
      </c>
      <c r="AM155" s="249" t="s">
        <v>13</v>
      </c>
      <c r="AN155" s="249" t="s">
        <v>183</v>
      </c>
      <c r="AO155" s="249" t="s">
        <v>184</v>
      </c>
      <c r="AP155" s="249" t="s">
        <v>185</v>
      </c>
      <c r="AQ155" s="249" t="s">
        <v>186</v>
      </c>
      <c r="AR155" s="249" t="s">
        <v>187</v>
      </c>
      <c r="AS155" s="248" t="s">
        <v>13</v>
      </c>
      <c r="AT155" s="249" t="s">
        <v>188</v>
      </c>
      <c r="AU155" s="249" t="s">
        <v>189</v>
      </c>
      <c r="AV155" s="249" t="s">
        <v>190</v>
      </c>
      <c r="AW155" s="249" t="s">
        <v>191</v>
      </c>
      <c r="AX155" s="249" t="s">
        <v>192</v>
      </c>
      <c r="AY155" s="249" t="s">
        <v>185</v>
      </c>
      <c r="AZ155" s="249" t="s">
        <v>186</v>
      </c>
      <c r="BA155" s="249" t="s">
        <v>187</v>
      </c>
      <c r="BB155" s="249" t="s">
        <v>13</v>
      </c>
      <c r="BC155" s="249" t="s">
        <v>188</v>
      </c>
      <c r="BD155" s="249" t="s">
        <v>189</v>
      </c>
      <c r="BE155" s="249" t="s">
        <v>190</v>
      </c>
      <c r="BF155" s="249" t="s">
        <v>191</v>
      </c>
      <c r="BG155" s="249" t="s">
        <v>192</v>
      </c>
      <c r="BH155" s="249" t="s">
        <v>185</v>
      </c>
      <c r="BI155" s="249" t="s">
        <v>186</v>
      </c>
      <c r="BJ155" s="249" t="s">
        <v>187</v>
      </c>
      <c r="BK155" s="249" t="s">
        <v>13</v>
      </c>
      <c r="BL155" s="249" t="s">
        <v>188</v>
      </c>
      <c r="BM155" s="249" t="s">
        <v>189</v>
      </c>
      <c r="BN155" s="249" t="s">
        <v>190</v>
      </c>
      <c r="BO155" s="249" t="s">
        <v>191</v>
      </c>
      <c r="BP155" s="249" t="s">
        <v>192</v>
      </c>
      <c r="BQ155" s="249" t="s">
        <v>185</v>
      </c>
      <c r="BR155" s="249" t="s">
        <v>186</v>
      </c>
      <c r="BS155" s="249" t="s">
        <v>187</v>
      </c>
      <c r="BT155" s="249" t="s">
        <v>13</v>
      </c>
      <c r="BU155" s="249" t="s">
        <v>188</v>
      </c>
      <c r="BV155" s="249" t="s">
        <v>189</v>
      </c>
      <c r="BW155" s="249" t="s">
        <v>190</v>
      </c>
      <c r="BX155" s="249" t="s">
        <v>191</v>
      </c>
      <c r="BY155" s="249" t="s">
        <v>192</v>
      </c>
      <c r="BZ155" s="249" t="s">
        <v>185</v>
      </c>
      <c r="CA155" s="249" t="s">
        <v>186</v>
      </c>
      <c r="CB155" s="249" t="s">
        <v>187</v>
      </c>
      <c r="CC155" s="249" t="s">
        <v>13</v>
      </c>
      <c r="CD155" s="288" t="s">
        <v>188</v>
      </c>
      <c r="CE155" s="288" t="s">
        <v>189</v>
      </c>
      <c r="CF155" s="288" t="s">
        <v>190</v>
      </c>
      <c r="CG155" s="288" t="s">
        <v>191</v>
      </c>
      <c r="CH155" s="288" t="s">
        <v>192</v>
      </c>
      <c r="CI155" s="288" t="s">
        <v>185</v>
      </c>
      <c r="CJ155" s="288" t="s">
        <v>186</v>
      </c>
      <c r="CK155" s="288" t="s">
        <v>187</v>
      </c>
      <c r="CL155" s="288" t="s">
        <v>13</v>
      </c>
      <c r="CM155" s="243"/>
      <c r="CN155" s="243"/>
      <c r="CO155" s="243"/>
      <c r="CP155" s="243"/>
      <c r="CQ155" s="243"/>
    </row>
    <row r="156" spans="1:95" ht="15.4">
      <c r="A156" s="82" t="s">
        <v>25</v>
      </c>
      <c r="B156" s="83" t="s">
        <v>26</v>
      </c>
      <c r="C156" s="180"/>
      <c r="D156" s="180"/>
      <c r="E156" s="53"/>
      <c r="F156" s="53"/>
      <c r="G156" s="53"/>
      <c r="H156" s="53"/>
      <c r="I156" s="53"/>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c r="CK156" s="78"/>
      <c r="CL156" s="78"/>
      <c r="CM156" s="243"/>
      <c r="CN156" s="243"/>
      <c r="CO156" s="243"/>
      <c r="CP156" s="243"/>
      <c r="CQ156" s="243"/>
    </row>
    <row r="157" spans="1:95" ht="15.4">
      <c r="A157" s="16">
        <v>25</v>
      </c>
      <c r="B157" s="4" t="s">
        <v>100</v>
      </c>
      <c r="C157" s="4" t="s">
        <v>351</v>
      </c>
      <c r="D157" s="4" t="s">
        <v>395</v>
      </c>
      <c r="E157" s="185">
        <f t="shared" ref="E157:E165" si="142">O157+U157+AA157+AG157+AM157+AS157+BB157+BK157+BT157+CC157+CL157</f>
        <v>-9.1002354449118279</v>
      </c>
      <c r="F157" s="259" t="s">
        <v>259</v>
      </c>
      <c r="G157" s="257" t="s">
        <v>501</v>
      </c>
      <c r="H157" s="16" t="s">
        <v>28</v>
      </c>
      <c r="I157" s="16">
        <v>3</v>
      </c>
      <c r="J157" s="37"/>
      <c r="K157" s="37"/>
      <c r="L157" s="37"/>
      <c r="M157" s="37"/>
      <c r="N157" s="37"/>
      <c r="O157" s="38">
        <f>SUM(J157:N157)</f>
        <v>0</v>
      </c>
      <c r="P157" s="37"/>
      <c r="Q157" s="37"/>
      <c r="R157" s="37"/>
      <c r="S157" s="37"/>
      <c r="T157" s="37"/>
      <c r="U157" s="38">
        <f>SUM(P157:T157)</f>
        <v>0</v>
      </c>
      <c r="V157" s="37"/>
      <c r="W157" s="37"/>
      <c r="X157" s="37"/>
      <c r="Y157" s="37"/>
      <c r="Z157" s="37"/>
      <c r="AA157" s="38">
        <f>SUM(V157:Z157)</f>
        <v>0</v>
      </c>
      <c r="AB157" s="37"/>
      <c r="AC157" s="37"/>
      <c r="AD157" s="37"/>
      <c r="AE157" s="37"/>
      <c r="AF157" s="37"/>
      <c r="AG157" s="38">
        <f>SUM(AB157:AF157)</f>
        <v>0</v>
      </c>
      <c r="AH157" s="37">
        <v>-4.1786764864698309</v>
      </c>
      <c r="AI157" s="37">
        <v>-3.9137562658208553</v>
      </c>
      <c r="AJ157" s="37">
        <v>-0.15866579456030491</v>
      </c>
      <c r="AK157" s="37">
        <v>-1.0577719637353662</v>
      </c>
      <c r="AL157" s="37">
        <v>-0.15866579456030491</v>
      </c>
      <c r="AM157" s="38">
        <f>SUM(AH157:AL157)</f>
        <v>-9.4675363051466626</v>
      </c>
      <c r="AN157" s="37">
        <v>1.1326822268051737</v>
      </c>
      <c r="AO157" s="37">
        <v>-0.56638221126205102</v>
      </c>
      <c r="AP157" s="37">
        <v>-2.2961440997110186E-2</v>
      </c>
      <c r="AQ157" s="37">
        <v>-0.15307627331406809</v>
      </c>
      <c r="AR157" s="37">
        <v>-2.2961440997110186E-2</v>
      </c>
      <c r="AS157" s="38">
        <f>SUM(AN157:AR157)</f>
        <v>0.36730086023483427</v>
      </c>
      <c r="AT157" s="76"/>
      <c r="AU157" s="76"/>
      <c r="AV157" s="76"/>
      <c r="AW157" s="76"/>
      <c r="AX157" s="76"/>
      <c r="AY157" s="76"/>
      <c r="AZ157" s="76"/>
      <c r="BA157" s="76"/>
      <c r="BB157" s="12">
        <f>SUM(AT157:BA157)</f>
        <v>0</v>
      </c>
      <c r="BC157" s="76"/>
      <c r="BD157" s="76"/>
      <c r="BE157" s="76"/>
      <c r="BF157" s="76"/>
      <c r="BG157" s="76"/>
      <c r="BH157" s="76"/>
      <c r="BI157" s="76"/>
      <c r="BJ157" s="76"/>
      <c r="BK157" s="12">
        <f>SUM(BC157:BJ157)</f>
        <v>0</v>
      </c>
      <c r="BL157" s="76"/>
      <c r="BM157" s="76"/>
      <c r="BN157" s="76"/>
      <c r="BO157" s="76"/>
      <c r="BP157" s="76"/>
      <c r="BQ157" s="76"/>
      <c r="BR157" s="76"/>
      <c r="BS157" s="76"/>
      <c r="BT157" s="12">
        <f>SUM(BL157:BS157)</f>
        <v>0</v>
      </c>
      <c r="BU157" s="76"/>
      <c r="BV157" s="76"/>
      <c r="BW157" s="76"/>
      <c r="BX157" s="76"/>
      <c r="BY157" s="76"/>
      <c r="BZ157" s="76"/>
      <c r="CA157" s="76"/>
      <c r="CB157" s="76"/>
      <c r="CC157" s="36">
        <f>SUM(BU157:CB157)</f>
        <v>0</v>
      </c>
      <c r="CD157" s="76"/>
      <c r="CE157" s="76"/>
      <c r="CF157" s="76"/>
      <c r="CG157" s="76"/>
      <c r="CH157" s="76"/>
      <c r="CI157" s="76"/>
      <c r="CJ157" s="76"/>
      <c r="CK157" s="76"/>
      <c r="CL157" s="36">
        <f>SUM(CD157:CK157)</f>
        <v>0</v>
      </c>
      <c r="CM157" s="243"/>
      <c r="CN157" s="243"/>
      <c r="CO157" s="243"/>
      <c r="CP157" s="243"/>
      <c r="CQ157" s="243"/>
    </row>
    <row r="158" spans="1:95" ht="15.4">
      <c r="A158" s="16">
        <v>26</v>
      </c>
      <c r="B158" s="4" t="s">
        <v>220</v>
      </c>
      <c r="C158" s="4" t="s">
        <v>365</v>
      </c>
      <c r="D158" s="4" t="s">
        <v>437</v>
      </c>
      <c r="E158" s="185">
        <f t="shared" si="142"/>
        <v>10.191364859999998</v>
      </c>
      <c r="F158" s="259" t="s">
        <v>259</v>
      </c>
      <c r="G158" s="232" t="s">
        <v>501</v>
      </c>
      <c r="H158" s="16" t="s">
        <v>28</v>
      </c>
      <c r="I158" s="16">
        <v>3</v>
      </c>
      <c r="J158" s="37"/>
      <c r="K158" s="37"/>
      <c r="L158" s="37"/>
      <c r="M158" s="37"/>
      <c r="N158" s="37"/>
      <c r="O158" s="38">
        <f t="shared" ref="O158:O165" si="143">SUM(J158:N158)</f>
        <v>0</v>
      </c>
      <c r="P158" s="37"/>
      <c r="Q158" s="37"/>
      <c r="R158" s="37"/>
      <c r="S158" s="37"/>
      <c r="T158" s="37"/>
      <c r="U158" s="38">
        <f t="shared" ref="U158:U165" si="144">SUM(P158:T158)</f>
        <v>0</v>
      </c>
      <c r="V158" s="37"/>
      <c r="W158" s="37"/>
      <c r="X158" s="37"/>
      <c r="Y158" s="37"/>
      <c r="Z158" s="37"/>
      <c r="AA158" s="38">
        <f t="shared" ref="AA158:AA165" si="145">SUM(V158:Z158)</f>
        <v>0</v>
      </c>
      <c r="AB158" s="37"/>
      <c r="AC158" s="37"/>
      <c r="AD158" s="37"/>
      <c r="AE158" s="37"/>
      <c r="AF158" s="37"/>
      <c r="AG158" s="38">
        <f t="shared" ref="AG158:AG165" si="146">SUM(AB158:AF158)</f>
        <v>0</v>
      </c>
      <c r="AH158" s="37">
        <v>6.4286817026553708E-3</v>
      </c>
      <c r="AI158" s="37">
        <v>0.20414003829734464</v>
      </c>
      <c r="AJ158" s="37">
        <v>0</v>
      </c>
      <c r="AK158" s="37">
        <v>0</v>
      </c>
      <c r="AL158" s="37">
        <v>0</v>
      </c>
      <c r="AM158" s="38">
        <f t="shared" ref="AM158:AM165" si="147">SUM(AH158:AL158)</f>
        <v>0.21056872000000001</v>
      </c>
      <c r="AN158" s="37">
        <v>0.30471459162192444</v>
      </c>
      <c r="AO158" s="37">
        <v>9.6760815483780753</v>
      </c>
      <c r="AP158" s="37">
        <v>0</v>
      </c>
      <c r="AQ158" s="37">
        <v>0</v>
      </c>
      <c r="AR158" s="37">
        <v>0</v>
      </c>
      <c r="AS158" s="38">
        <f t="shared" ref="AS158:AS165" si="148">SUM(AN158:AR158)</f>
        <v>9.9807961399999989</v>
      </c>
      <c r="AT158" s="4"/>
      <c r="AU158" s="4"/>
      <c r="AV158" s="4"/>
      <c r="AW158" s="4"/>
      <c r="AX158" s="4"/>
      <c r="AY158" s="4"/>
      <c r="AZ158" s="4"/>
      <c r="BA158" s="4"/>
      <c r="BB158" s="12">
        <f t="shared" ref="BB158:BB165" si="149">SUM(AT158:BA158)</f>
        <v>0</v>
      </c>
      <c r="BC158" s="4"/>
      <c r="BD158" s="4"/>
      <c r="BE158" s="4"/>
      <c r="BF158" s="4"/>
      <c r="BG158" s="4"/>
      <c r="BH158" s="4"/>
      <c r="BI158" s="4"/>
      <c r="BJ158" s="4"/>
      <c r="BK158" s="12">
        <f t="shared" ref="BK158:BK165" si="150">SUM(BC158:BJ158)</f>
        <v>0</v>
      </c>
      <c r="BL158" s="4"/>
      <c r="BM158" s="4"/>
      <c r="BN158" s="4"/>
      <c r="BO158" s="4"/>
      <c r="BP158" s="4"/>
      <c r="BQ158" s="4"/>
      <c r="BR158" s="4"/>
      <c r="BS158" s="4"/>
      <c r="BT158" s="12">
        <f t="shared" ref="BT158:BT165" si="151">SUM(BL158:BS158)</f>
        <v>0</v>
      </c>
      <c r="BU158" s="4"/>
      <c r="BV158" s="4"/>
      <c r="BW158" s="4"/>
      <c r="BX158" s="4"/>
      <c r="BY158" s="4"/>
      <c r="BZ158" s="4"/>
      <c r="CA158" s="4"/>
      <c r="CB158" s="4"/>
      <c r="CC158" s="36">
        <f t="shared" ref="CC158:CC165" si="152">SUM(BU158:CB158)</f>
        <v>0</v>
      </c>
      <c r="CD158" s="4"/>
      <c r="CE158" s="4"/>
      <c r="CF158" s="4"/>
      <c r="CG158" s="4"/>
      <c r="CH158" s="4"/>
      <c r="CI158" s="4"/>
      <c r="CJ158" s="4"/>
      <c r="CK158" s="4"/>
      <c r="CL158" s="36">
        <f t="shared" ref="CL158:CL165" si="153">SUM(CD158:CK158)</f>
        <v>0</v>
      </c>
      <c r="CM158" s="243"/>
      <c r="CN158" s="243"/>
      <c r="CO158" s="243"/>
      <c r="CP158" s="243"/>
      <c r="CQ158" s="243"/>
    </row>
    <row r="159" spans="1:95" ht="15.4">
      <c r="A159" s="16">
        <v>27</v>
      </c>
      <c r="B159" s="4" t="s">
        <v>221</v>
      </c>
      <c r="C159" s="4" t="s">
        <v>364</v>
      </c>
      <c r="D159" s="4" t="s">
        <v>349</v>
      </c>
      <c r="E159" s="185">
        <f t="shared" si="142"/>
        <v>0</v>
      </c>
      <c r="F159" s="259" t="s">
        <v>261</v>
      </c>
      <c r="G159" s="238" t="s">
        <v>539</v>
      </c>
      <c r="H159" s="16" t="s">
        <v>28</v>
      </c>
      <c r="I159" s="16">
        <v>3</v>
      </c>
      <c r="J159" s="37"/>
      <c r="K159" s="37"/>
      <c r="L159" s="37"/>
      <c r="M159" s="37"/>
      <c r="N159" s="37"/>
      <c r="O159" s="38">
        <f t="shared" si="143"/>
        <v>0</v>
      </c>
      <c r="P159" s="37"/>
      <c r="Q159" s="37"/>
      <c r="R159" s="37"/>
      <c r="S159" s="37"/>
      <c r="T159" s="37"/>
      <c r="U159" s="38">
        <f t="shared" si="144"/>
        <v>0</v>
      </c>
      <c r="V159" s="37"/>
      <c r="W159" s="37"/>
      <c r="X159" s="37"/>
      <c r="Y159" s="37"/>
      <c r="Z159" s="37"/>
      <c r="AA159" s="38">
        <f t="shared" si="145"/>
        <v>0</v>
      </c>
      <c r="AB159" s="37">
        <v>0</v>
      </c>
      <c r="AC159" s="37">
        <v>-1.35186483</v>
      </c>
      <c r="AD159" s="37">
        <v>0</v>
      </c>
      <c r="AE159" s="37">
        <v>0</v>
      </c>
      <c r="AF159" s="37">
        <v>0</v>
      </c>
      <c r="AG159" s="38">
        <f t="shared" si="146"/>
        <v>-1.35186483</v>
      </c>
      <c r="AH159" s="37">
        <v>0</v>
      </c>
      <c r="AI159" s="37">
        <v>1.35186483</v>
      </c>
      <c r="AJ159" s="37">
        <v>0</v>
      </c>
      <c r="AK159" s="37">
        <v>0</v>
      </c>
      <c r="AL159" s="37">
        <v>0</v>
      </c>
      <c r="AM159" s="38">
        <f t="shared" si="147"/>
        <v>1.35186483</v>
      </c>
      <c r="AN159" s="37"/>
      <c r="AO159" s="37"/>
      <c r="AP159" s="37"/>
      <c r="AQ159" s="37"/>
      <c r="AR159" s="37"/>
      <c r="AS159" s="38">
        <f t="shared" si="148"/>
        <v>0</v>
      </c>
      <c r="AT159" s="84"/>
      <c r="AU159" s="84"/>
      <c r="AV159" s="84"/>
      <c r="AW159" s="84"/>
      <c r="AX159" s="84"/>
      <c r="AY159" s="84"/>
      <c r="AZ159" s="84"/>
      <c r="BA159" s="84"/>
      <c r="BB159" s="12">
        <f t="shared" si="149"/>
        <v>0</v>
      </c>
      <c r="BC159" s="76"/>
      <c r="BD159" s="76"/>
      <c r="BE159" s="76"/>
      <c r="BF159" s="76"/>
      <c r="BG159" s="76"/>
      <c r="BH159" s="76"/>
      <c r="BI159" s="76"/>
      <c r="BJ159" s="76"/>
      <c r="BK159" s="12">
        <f t="shared" si="150"/>
        <v>0</v>
      </c>
      <c r="BL159" s="76"/>
      <c r="BM159" s="76"/>
      <c r="BN159" s="76"/>
      <c r="BO159" s="76"/>
      <c r="BP159" s="76"/>
      <c r="BQ159" s="76"/>
      <c r="BR159" s="76"/>
      <c r="BS159" s="76"/>
      <c r="BT159" s="12">
        <f t="shared" si="151"/>
        <v>0</v>
      </c>
      <c r="BU159" s="76"/>
      <c r="BV159" s="76"/>
      <c r="BW159" s="76"/>
      <c r="BX159" s="76"/>
      <c r="BY159" s="76"/>
      <c r="BZ159" s="76"/>
      <c r="CA159" s="76"/>
      <c r="CB159" s="76"/>
      <c r="CC159" s="36">
        <f t="shared" si="152"/>
        <v>0</v>
      </c>
      <c r="CD159" s="76"/>
      <c r="CE159" s="76"/>
      <c r="CF159" s="76"/>
      <c r="CG159" s="76"/>
      <c r="CH159" s="76"/>
      <c r="CI159" s="76"/>
      <c r="CJ159" s="76"/>
      <c r="CK159" s="76"/>
      <c r="CL159" s="36">
        <f t="shared" si="153"/>
        <v>0</v>
      </c>
      <c r="CM159" s="243"/>
      <c r="CN159" s="243"/>
      <c r="CO159" s="243"/>
      <c r="CP159" s="243"/>
      <c r="CQ159" s="243"/>
    </row>
    <row r="160" spans="1:95" ht="15.4">
      <c r="A160" s="16" t="s">
        <v>195</v>
      </c>
      <c r="B160" s="4" t="s">
        <v>103</v>
      </c>
      <c r="C160" s="4" t="s">
        <v>353</v>
      </c>
      <c r="D160" s="4" t="s">
        <v>278</v>
      </c>
      <c r="E160" s="185">
        <f t="shared" si="142"/>
        <v>-0.61166583000000052</v>
      </c>
      <c r="F160" s="259" t="s">
        <v>259</v>
      </c>
      <c r="G160" s="257" t="s">
        <v>501</v>
      </c>
      <c r="H160" s="16" t="s">
        <v>28</v>
      </c>
      <c r="I160" s="16">
        <v>3</v>
      </c>
      <c r="J160" s="4"/>
      <c r="K160" s="4"/>
      <c r="L160" s="4"/>
      <c r="M160" s="4"/>
      <c r="N160" s="4"/>
      <c r="O160" s="38">
        <f t="shared" si="143"/>
        <v>0</v>
      </c>
      <c r="P160" s="4"/>
      <c r="Q160" s="4"/>
      <c r="R160" s="4"/>
      <c r="S160" s="4"/>
      <c r="T160" s="4"/>
      <c r="U160" s="38">
        <f t="shared" si="144"/>
        <v>0</v>
      </c>
      <c r="V160" s="4"/>
      <c r="W160" s="4"/>
      <c r="X160" s="4"/>
      <c r="Y160" s="4"/>
      <c r="Z160" s="4"/>
      <c r="AA160" s="38">
        <f t="shared" si="145"/>
        <v>0</v>
      </c>
      <c r="AB160" s="4"/>
      <c r="AC160" s="4"/>
      <c r="AD160" s="4"/>
      <c r="AE160" s="4"/>
      <c r="AF160" s="4"/>
      <c r="AG160" s="38">
        <f t="shared" si="146"/>
        <v>0</v>
      </c>
      <c r="AH160" s="3"/>
      <c r="AI160" s="3"/>
      <c r="AJ160" s="3"/>
      <c r="AK160" s="3"/>
      <c r="AL160" s="3"/>
      <c r="AM160" s="38">
        <f t="shared" si="147"/>
        <v>0</v>
      </c>
      <c r="AN160" s="4"/>
      <c r="AO160" s="4"/>
      <c r="AP160" s="4"/>
      <c r="AQ160" s="4"/>
      <c r="AR160" s="4"/>
      <c r="AS160" s="38">
        <f t="shared" si="148"/>
        <v>0</v>
      </c>
      <c r="AT160" s="4">
        <v>-5.8826750000000115E-2</v>
      </c>
      <c r="AU160" s="4">
        <v>-5.6617290000000209E-2</v>
      </c>
      <c r="AV160" s="4">
        <v>-2.2646919999999997E-2</v>
      </c>
      <c r="AW160" s="4">
        <v>-0.35044540000000013</v>
      </c>
      <c r="AX160" s="4">
        <v>0</v>
      </c>
      <c r="AY160" s="4">
        <v>-1.4207249999999999E-2</v>
      </c>
      <c r="AZ160" s="4">
        <v>-9.4714970000000037E-2</v>
      </c>
      <c r="BA160" s="4">
        <v>-1.4207249999999999E-2</v>
      </c>
      <c r="BB160" s="12">
        <f t="shared" si="149"/>
        <v>-0.61166583000000052</v>
      </c>
      <c r="BC160" s="4"/>
      <c r="BD160" s="4"/>
      <c r="BE160" s="4"/>
      <c r="BF160" s="4"/>
      <c r="BG160" s="4"/>
      <c r="BH160" s="4"/>
      <c r="BI160" s="4"/>
      <c r="BJ160" s="4"/>
      <c r="BK160" s="12">
        <f t="shared" si="150"/>
        <v>0</v>
      </c>
      <c r="BL160" s="4"/>
      <c r="BM160" s="4"/>
      <c r="BN160" s="4"/>
      <c r="BO160" s="4"/>
      <c r="BP160" s="4"/>
      <c r="BQ160" s="4"/>
      <c r="BR160" s="4"/>
      <c r="BS160" s="4"/>
      <c r="BT160" s="12">
        <f t="shared" si="151"/>
        <v>0</v>
      </c>
      <c r="BU160" s="4"/>
      <c r="BV160" s="4"/>
      <c r="BW160" s="4"/>
      <c r="BX160" s="4"/>
      <c r="BY160" s="4"/>
      <c r="BZ160" s="4"/>
      <c r="CA160" s="4"/>
      <c r="CB160" s="4"/>
      <c r="CC160" s="36">
        <f t="shared" si="152"/>
        <v>0</v>
      </c>
      <c r="CD160" s="4"/>
      <c r="CE160" s="4"/>
      <c r="CF160" s="4"/>
      <c r="CG160" s="4"/>
      <c r="CH160" s="4"/>
      <c r="CI160" s="4"/>
      <c r="CJ160" s="4"/>
      <c r="CK160" s="4"/>
      <c r="CL160" s="36">
        <f t="shared" si="153"/>
        <v>0</v>
      </c>
      <c r="CM160" s="243"/>
      <c r="CN160" s="243"/>
      <c r="CO160" s="243"/>
      <c r="CP160" s="243"/>
      <c r="CQ160" s="243"/>
    </row>
    <row r="161" spans="1:95" ht="15.4">
      <c r="A161" s="16" t="s">
        <v>196</v>
      </c>
      <c r="B161" s="4" t="s">
        <v>104</v>
      </c>
      <c r="C161" s="4" t="s">
        <v>355</v>
      </c>
      <c r="D161" s="4" t="s">
        <v>437</v>
      </c>
      <c r="E161" s="185">
        <f t="shared" si="142"/>
        <v>2.4580000000000002</v>
      </c>
      <c r="F161" s="259" t="s">
        <v>259</v>
      </c>
      <c r="G161" s="232" t="s">
        <v>501</v>
      </c>
      <c r="H161" s="16" t="s">
        <v>28</v>
      </c>
      <c r="I161" s="16">
        <v>3</v>
      </c>
      <c r="J161" s="4"/>
      <c r="K161" s="4"/>
      <c r="L161" s="4"/>
      <c r="M161" s="4"/>
      <c r="N161" s="4"/>
      <c r="O161" s="38">
        <f t="shared" si="143"/>
        <v>0</v>
      </c>
      <c r="P161" s="4"/>
      <c r="Q161" s="4"/>
      <c r="R161" s="4"/>
      <c r="S161" s="4"/>
      <c r="T161" s="4"/>
      <c r="U161" s="38">
        <f t="shared" si="144"/>
        <v>0</v>
      </c>
      <c r="V161" s="4"/>
      <c r="W161" s="4"/>
      <c r="X161" s="4"/>
      <c r="Y161" s="4"/>
      <c r="Z161" s="4"/>
      <c r="AA161" s="38">
        <f t="shared" si="145"/>
        <v>0</v>
      </c>
      <c r="AB161" s="4"/>
      <c r="AC161" s="4"/>
      <c r="AD161" s="4"/>
      <c r="AE161" s="4"/>
      <c r="AF161" s="4"/>
      <c r="AG161" s="38">
        <f t="shared" si="146"/>
        <v>0</v>
      </c>
      <c r="AH161" s="4"/>
      <c r="AI161" s="4"/>
      <c r="AJ161" s="4"/>
      <c r="AK161" s="4"/>
      <c r="AL161" s="4"/>
      <c r="AM161" s="38">
        <f t="shared" si="147"/>
        <v>0</v>
      </c>
      <c r="AN161" s="4"/>
      <c r="AO161" s="4"/>
      <c r="AP161" s="4"/>
      <c r="AQ161" s="4"/>
      <c r="AR161" s="4"/>
      <c r="AS161" s="38">
        <f t="shared" si="148"/>
        <v>0</v>
      </c>
      <c r="AT161" s="4">
        <v>2.4580000000000002</v>
      </c>
      <c r="AU161" s="4">
        <v>0</v>
      </c>
      <c r="AV161" s="4">
        <v>0</v>
      </c>
      <c r="AW161" s="4">
        <v>0</v>
      </c>
      <c r="AX161" s="4">
        <v>0</v>
      </c>
      <c r="AY161" s="4">
        <v>0</v>
      </c>
      <c r="AZ161" s="4">
        <v>0</v>
      </c>
      <c r="BA161" s="4">
        <v>0</v>
      </c>
      <c r="BB161" s="12">
        <f t="shared" si="149"/>
        <v>2.4580000000000002</v>
      </c>
      <c r="BC161" s="4"/>
      <c r="BD161" s="4"/>
      <c r="BE161" s="4"/>
      <c r="BF161" s="4"/>
      <c r="BG161" s="4"/>
      <c r="BH161" s="4"/>
      <c r="BI161" s="4"/>
      <c r="BJ161" s="4"/>
      <c r="BK161" s="12">
        <f t="shared" si="150"/>
        <v>0</v>
      </c>
      <c r="BL161" s="4"/>
      <c r="BM161" s="4"/>
      <c r="BN161" s="4"/>
      <c r="BO161" s="4"/>
      <c r="BP161" s="4"/>
      <c r="BQ161" s="4"/>
      <c r="BR161" s="4"/>
      <c r="BS161" s="4"/>
      <c r="BT161" s="12">
        <f t="shared" si="151"/>
        <v>0</v>
      </c>
      <c r="BU161" s="4"/>
      <c r="BV161" s="4"/>
      <c r="BW161" s="4"/>
      <c r="BX161" s="4"/>
      <c r="BY161" s="4"/>
      <c r="BZ161" s="4"/>
      <c r="CA161" s="4"/>
      <c r="CB161" s="4"/>
      <c r="CC161" s="36">
        <f t="shared" si="152"/>
        <v>0</v>
      </c>
      <c r="CD161" s="4"/>
      <c r="CE161" s="4"/>
      <c r="CF161" s="4"/>
      <c r="CG161" s="4"/>
      <c r="CH161" s="4"/>
      <c r="CI161" s="4"/>
      <c r="CJ161" s="4"/>
      <c r="CK161" s="4"/>
      <c r="CL161" s="36">
        <f t="shared" si="153"/>
        <v>0</v>
      </c>
      <c r="CM161" s="243"/>
      <c r="CN161" s="243"/>
      <c r="CO161" s="243"/>
      <c r="CP161" s="243"/>
      <c r="CQ161" s="243"/>
    </row>
    <row r="162" spans="1:95" ht="15.4">
      <c r="A162" s="16" t="s">
        <v>197</v>
      </c>
      <c r="B162" s="4" t="s">
        <v>105</v>
      </c>
      <c r="C162" s="4" t="s">
        <v>356</v>
      </c>
      <c r="D162" s="199" t="s">
        <v>448</v>
      </c>
      <c r="E162" s="185">
        <f t="shared" si="142"/>
        <v>2.8076999999999996</v>
      </c>
      <c r="F162" s="259" t="s">
        <v>259</v>
      </c>
      <c r="G162" s="232" t="s">
        <v>501</v>
      </c>
      <c r="H162" s="16" t="s">
        <v>28</v>
      </c>
      <c r="I162" s="16">
        <v>3</v>
      </c>
      <c r="J162" s="4"/>
      <c r="K162" s="4"/>
      <c r="L162" s="4"/>
      <c r="M162" s="4"/>
      <c r="N162" s="4"/>
      <c r="O162" s="38">
        <f t="shared" si="143"/>
        <v>0</v>
      </c>
      <c r="P162" s="4"/>
      <c r="Q162" s="4"/>
      <c r="R162" s="4"/>
      <c r="S162" s="4"/>
      <c r="T162" s="4"/>
      <c r="U162" s="38">
        <f t="shared" si="144"/>
        <v>0</v>
      </c>
      <c r="V162" s="4"/>
      <c r="W162" s="4"/>
      <c r="X162" s="4"/>
      <c r="Y162" s="4"/>
      <c r="Z162" s="4"/>
      <c r="AA162" s="38">
        <f t="shared" si="145"/>
        <v>0</v>
      </c>
      <c r="AB162" s="4"/>
      <c r="AC162" s="4"/>
      <c r="AD162" s="4"/>
      <c r="AE162" s="4"/>
      <c r="AF162" s="4"/>
      <c r="AG162" s="38">
        <f t="shared" si="146"/>
        <v>0</v>
      </c>
      <c r="AH162" s="4"/>
      <c r="AI162" s="4"/>
      <c r="AJ162" s="4"/>
      <c r="AK162" s="4"/>
      <c r="AL162" s="4"/>
      <c r="AM162" s="38">
        <f t="shared" si="147"/>
        <v>0</v>
      </c>
      <c r="AN162" s="4"/>
      <c r="AO162" s="4"/>
      <c r="AP162" s="4"/>
      <c r="AQ162" s="4"/>
      <c r="AR162" s="4"/>
      <c r="AS162" s="38">
        <f t="shared" si="148"/>
        <v>0</v>
      </c>
      <c r="AT162" s="4">
        <v>0.31900000000000001</v>
      </c>
      <c r="AU162" s="4">
        <v>0</v>
      </c>
      <c r="AV162" s="4">
        <v>0</v>
      </c>
      <c r="AW162" s="4">
        <v>2.4886999999999997</v>
      </c>
      <c r="AX162" s="4">
        <v>0</v>
      </c>
      <c r="AY162" s="4">
        <v>0</v>
      </c>
      <c r="AZ162" s="4">
        <v>0</v>
      </c>
      <c r="BA162" s="4">
        <v>0</v>
      </c>
      <c r="BB162" s="12">
        <f t="shared" si="149"/>
        <v>2.8076999999999996</v>
      </c>
      <c r="BC162" s="4"/>
      <c r="BD162" s="4"/>
      <c r="BE162" s="4"/>
      <c r="BF162" s="4"/>
      <c r="BG162" s="4"/>
      <c r="BH162" s="4"/>
      <c r="BI162" s="4"/>
      <c r="BJ162" s="4"/>
      <c r="BK162" s="12">
        <f t="shared" si="150"/>
        <v>0</v>
      </c>
      <c r="BL162" s="4"/>
      <c r="BM162" s="4"/>
      <c r="BN162" s="4"/>
      <c r="BO162" s="4"/>
      <c r="BP162" s="4"/>
      <c r="BQ162" s="4"/>
      <c r="BR162" s="4"/>
      <c r="BS162" s="4"/>
      <c r="BT162" s="12">
        <f t="shared" si="151"/>
        <v>0</v>
      </c>
      <c r="BU162" s="4"/>
      <c r="BV162" s="4"/>
      <c r="BW162" s="4"/>
      <c r="BX162" s="4"/>
      <c r="BY162" s="4"/>
      <c r="BZ162" s="4"/>
      <c r="CA162" s="4"/>
      <c r="CB162" s="4"/>
      <c r="CC162" s="36">
        <f t="shared" si="152"/>
        <v>0</v>
      </c>
      <c r="CD162" s="4"/>
      <c r="CE162" s="4"/>
      <c r="CF162" s="4"/>
      <c r="CG162" s="4"/>
      <c r="CH162" s="4"/>
      <c r="CI162" s="4"/>
      <c r="CJ162" s="4"/>
      <c r="CK162" s="4"/>
      <c r="CL162" s="36">
        <f t="shared" si="153"/>
        <v>0</v>
      </c>
      <c r="CM162" s="243"/>
      <c r="CN162" s="243"/>
      <c r="CO162" s="243"/>
      <c r="CP162" s="243"/>
      <c r="CQ162" s="243"/>
    </row>
    <row r="163" spans="1:95" ht="15.4">
      <c r="A163" s="16" t="s">
        <v>195</v>
      </c>
      <c r="B163" s="4" t="s">
        <v>222</v>
      </c>
      <c r="C163" s="4" t="s">
        <v>361</v>
      </c>
      <c r="D163" s="4" t="s">
        <v>278</v>
      </c>
      <c r="E163" s="185">
        <f t="shared" si="142"/>
        <v>2.6267999999999998</v>
      </c>
      <c r="F163" s="259" t="s">
        <v>259</v>
      </c>
      <c r="G163" s="232" t="s">
        <v>533</v>
      </c>
      <c r="H163" s="16" t="s">
        <v>28</v>
      </c>
      <c r="I163" s="16">
        <v>3</v>
      </c>
      <c r="J163" s="4"/>
      <c r="K163" s="4"/>
      <c r="L163" s="4"/>
      <c r="M163" s="4"/>
      <c r="N163" s="4"/>
      <c r="O163" s="38">
        <f t="shared" si="143"/>
        <v>0</v>
      </c>
      <c r="P163" s="4"/>
      <c r="Q163" s="4"/>
      <c r="R163" s="4"/>
      <c r="S163" s="4"/>
      <c r="T163" s="4"/>
      <c r="U163" s="38">
        <f t="shared" si="144"/>
        <v>0</v>
      </c>
      <c r="V163" s="4"/>
      <c r="W163" s="4"/>
      <c r="X163" s="4"/>
      <c r="Y163" s="4"/>
      <c r="Z163" s="4"/>
      <c r="AA163" s="38">
        <f t="shared" si="145"/>
        <v>0</v>
      </c>
      <c r="AB163" s="4"/>
      <c r="AC163" s="4"/>
      <c r="AD163" s="4"/>
      <c r="AE163" s="4"/>
      <c r="AF163" s="4"/>
      <c r="AG163" s="38">
        <f t="shared" si="146"/>
        <v>0</v>
      </c>
      <c r="AH163" s="4"/>
      <c r="AI163" s="4"/>
      <c r="AJ163" s="4"/>
      <c r="AK163" s="4"/>
      <c r="AL163" s="4"/>
      <c r="AM163" s="38">
        <f t="shared" si="147"/>
        <v>0</v>
      </c>
      <c r="AN163" s="4"/>
      <c r="AO163" s="4"/>
      <c r="AP163" s="4"/>
      <c r="AQ163" s="4"/>
      <c r="AR163" s="4"/>
      <c r="AS163" s="38">
        <f t="shared" si="148"/>
        <v>0</v>
      </c>
      <c r="AT163" s="4"/>
      <c r="AU163" s="4"/>
      <c r="AV163" s="4"/>
      <c r="AW163" s="4"/>
      <c r="AX163" s="4"/>
      <c r="AY163" s="4"/>
      <c r="AZ163" s="4"/>
      <c r="BA163" s="4"/>
      <c r="BB163" s="12">
        <f t="shared" si="149"/>
        <v>0</v>
      </c>
      <c r="BC163" s="4">
        <v>0.31589427070946308</v>
      </c>
      <c r="BD163" s="4">
        <v>0.27439173654509919</v>
      </c>
      <c r="BE163" s="4">
        <v>0.10937292991386907</v>
      </c>
      <c r="BF163" s="4">
        <v>1.2512395409919119</v>
      </c>
      <c r="BG163" s="4">
        <v>0</v>
      </c>
      <c r="BH163" s="4">
        <v>0.12601210937432983</v>
      </c>
      <c r="BI163" s="4">
        <v>0.50516778203805324</v>
      </c>
      <c r="BJ163" s="4">
        <v>4.4721630427273583E-2</v>
      </c>
      <c r="BK163" s="12">
        <f t="shared" si="150"/>
        <v>2.6267999999999998</v>
      </c>
      <c r="BL163" s="4"/>
      <c r="BM163" s="4"/>
      <c r="BN163" s="4"/>
      <c r="BO163" s="4"/>
      <c r="BP163" s="4"/>
      <c r="BQ163" s="4"/>
      <c r="BR163" s="4"/>
      <c r="BS163" s="4"/>
      <c r="BT163" s="12">
        <f>SUM(BL163:BS163)</f>
        <v>0</v>
      </c>
      <c r="BU163" s="4"/>
      <c r="BV163" s="4"/>
      <c r="BW163" s="4"/>
      <c r="BX163" s="4"/>
      <c r="BY163" s="4"/>
      <c r="BZ163" s="4"/>
      <c r="CA163" s="4"/>
      <c r="CB163" s="4"/>
      <c r="CC163" s="36">
        <f t="shared" si="152"/>
        <v>0</v>
      </c>
      <c r="CD163" s="4"/>
      <c r="CE163" s="4"/>
      <c r="CF163" s="4"/>
      <c r="CG163" s="4"/>
      <c r="CH163" s="4"/>
      <c r="CI163" s="4"/>
      <c r="CJ163" s="4"/>
      <c r="CK163" s="4"/>
      <c r="CL163" s="36">
        <f t="shared" si="153"/>
        <v>0</v>
      </c>
      <c r="CM163" s="243"/>
      <c r="CN163" s="243"/>
      <c r="CO163" s="243"/>
      <c r="CP163" s="243"/>
      <c r="CQ163" s="243"/>
    </row>
    <row r="164" spans="1:95" ht="15.4">
      <c r="A164" s="16" t="s">
        <v>195</v>
      </c>
      <c r="B164" s="4" t="s">
        <v>223</v>
      </c>
      <c r="C164" s="4" t="s">
        <v>362</v>
      </c>
      <c r="D164" s="4" t="s">
        <v>278</v>
      </c>
      <c r="E164" s="185">
        <f t="shared" si="142"/>
        <v>1.2374844662720077</v>
      </c>
      <c r="F164" s="259" t="s">
        <v>260</v>
      </c>
      <c r="G164" s="232" t="s">
        <v>540</v>
      </c>
      <c r="H164" s="16" t="s">
        <v>28</v>
      </c>
      <c r="I164" s="16">
        <v>3</v>
      </c>
      <c r="J164" s="4"/>
      <c r="K164" s="4"/>
      <c r="L164" s="4"/>
      <c r="M164" s="4"/>
      <c r="N164" s="4"/>
      <c r="O164" s="38">
        <f t="shared" si="143"/>
        <v>0</v>
      </c>
      <c r="P164" s="4"/>
      <c r="Q164" s="4"/>
      <c r="R164" s="4"/>
      <c r="S164" s="4"/>
      <c r="T164" s="4"/>
      <c r="U164" s="38">
        <f t="shared" si="144"/>
        <v>0</v>
      </c>
      <c r="V164" s="4"/>
      <c r="W164" s="4"/>
      <c r="X164" s="4"/>
      <c r="Y164" s="4"/>
      <c r="Z164" s="4"/>
      <c r="AA164" s="38">
        <f t="shared" si="145"/>
        <v>0</v>
      </c>
      <c r="AB164" s="4"/>
      <c r="AC164" s="4"/>
      <c r="AD164" s="4"/>
      <c r="AE164" s="4"/>
      <c r="AF164" s="4"/>
      <c r="AG164" s="38">
        <f t="shared" si="146"/>
        <v>0</v>
      </c>
      <c r="AH164" s="4"/>
      <c r="AI164" s="4"/>
      <c r="AJ164" s="4"/>
      <c r="AK164" s="4"/>
      <c r="AL164" s="4"/>
      <c r="AM164" s="38">
        <f t="shared" si="147"/>
        <v>0</v>
      </c>
      <c r="AN164" s="4"/>
      <c r="AO164" s="4"/>
      <c r="AP164" s="4"/>
      <c r="AQ164" s="4"/>
      <c r="AR164" s="4"/>
      <c r="AS164" s="38">
        <f t="shared" si="148"/>
        <v>0</v>
      </c>
      <c r="AT164" s="4"/>
      <c r="AU164" s="4"/>
      <c r="AV164" s="4"/>
      <c r="AW164" s="4"/>
      <c r="AX164" s="4"/>
      <c r="AY164" s="4"/>
      <c r="AZ164" s="4"/>
      <c r="BA164" s="4"/>
      <c r="BB164" s="12">
        <f t="shared" si="149"/>
        <v>0</v>
      </c>
      <c r="BC164" s="4"/>
      <c r="BD164" s="4"/>
      <c r="BE164" s="4"/>
      <c r="BF164" s="4"/>
      <c r="BG164" s="4"/>
      <c r="BH164" s="4"/>
      <c r="BI164" s="4"/>
      <c r="BJ164" s="4"/>
      <c r="BK164" s="12">
        <f t="shared" si="150"/>
        <v>0</v>
      </c>
      <c r="BL164" s="4">
        <v>0.18983280419725757</v>
      </c>
      <c r="BM164" s="4">
        <v>0.1800345768865326</v>
      </c>
      <c r="BN164" s="4">
        <v>7.1859892555039606E-2</v>
      </c>
      <c r="BO164" s="4">
        <v>0.57794288448920583</v>
      </c>
      <c r="BP164" s="4">
        <v>9.9471710105711302E-3</v>
      </c>
      <c r="BQ164" s="4">
        <v>5.3069198941862843E-2</v>
      </c>
      <c r="BR164" s="4">
        <v>0.10972168130840067</v>
      </c>
      <c r="BS164" s="4">
        <v>4.5076256883137399E-2</v>
      </c>
      <c r="BT164" s="12">
        <f t="shared" si="151"/>
        <v>1.2374844662720077</v>
      </c>
      <c r="BU164" s="4"/>
      <c r="BV164" s="4"/>
      <c r="BW164" s="4"/>
      <c r="BX164" s="4"/>
      <c r="BY164" s="4"/>
      <c r="BZ164" s="4"/>
      <c r="CA164" s="4"/>
      <c r="CB164" s="4"/>
      <c r="CC164" s="36">
        <f t="shared" si="152"/>
        <v>0</v>
      </c>
      <c r="CD164" s="4"/>
      <c r="CE164" s="4"/>
      <c r="CF164" s="4"/>
      <c r="CG164" s="4"/>
      <c r="CH164" s="4"/>
      <c r="CI164" s="4"/>
      <c r="CJ164" s="4"/>
      <c r="CK164" s="4"/>
      <c r="CL164" s="36">
        <f t="shared" si="153"/>
        <v>0</v>
      </c>
      <c r="CM164" s="243"/>
      <c r="CN164" s="243"/>
      <c r="CO164" s="243"/>
      <c r="CP164" s="243"/>
      <c r="CQ164" s="243"/>
    </row>
    <row r="165" spans="1:95" ht="15.4">
      <c r="A165" s="16" t="s">
        <v>196</v>
      </c>
      <c r="B165" s="4" t="s">
        <v>224</v>
      </c>
      <c r="C165" s="4" t="s">
        <v>366</v>
      </c>
      <c r="D165" s="4" t="s">
        <v>278</v>
      </c>
      <c r="E165" s="185">
        <f t="shared" si="142"/>
        <v>0.29928246000000003</v>
      </c>
      <c r="F165" s="259" t="s">
        <v>259</v>
      </c>
      <c r="G165" s="232" t="s">
        <v>541</v>
      </c>
      <c r="H165" s="16" t="s">
        <v>28</v>
      </c>
      <c r="I165" s="16">
        <v>3</v>
      </c>
      <c r="J165" s="4"/>
      <c r="K165" s="4"/>
      <c r="L165" s="4"/>
      <c r="M165" s="4"/>
      <c r="N165" s="4"/>
      <c r="O165" s="38">
        <f t="shared" si="143"/>
        <v>0</v>
      </c>
      <c r="P165" s="4"/>
      <c r="Q165" s="4"/>
      <c r="R165" s="4"/>
      <c r="S165" s="4"/>
      <c r="T165" s="4"/>
      <c r="U165" s="38">
        <f t="shared" si="144"/>
        <v>0</v>
      </c>
      <c r="V165" s="4"/>
      <c r="W165" s="4"/>
      <c r="X165" s="4"/>
      <c r="Y165" s="4"/>
      <c r="Z165" s="4"/>
      <c r="AA165" s="38">
        <f t="shared" si="145"/>
        <v>0</v>
      </c>
      <c r="AB165" s="4"/>
      <c r="AC165" s="4"/>
      <c r="AD165" s="4"/>
      <c r="AE165" s="4"/>
      <c r="AF165" s="4"/>
      <c r="AG165" s="38">
        <f t="shared" si="146"/>
        <v>0</v>
      </c>
      <c r="AH165" s="4"/>
      <c r="AI165" s="4"/>
      <c r="AJ165" s="4"/>
      <c r="AK165" s="4"/>
      <c r="AL165" s="4"/>
      <c r="AM165" s="38">
        <f t="shared" si="147"/>
        <v>0</v>
      </c>
      <c r="AN165" s="4"/>
      <c r="AO165" s="4"/>
      <c r="AP165" s="4"/>
      <c r="AQ165" s="4"/>
      <c r="AR165" s="4"/>
      <c r="AS165" s="38">
        <f t="shared" si="148"/>
        <v>0</v>
      </c>
      <c r="AT165" s="4"/>
      <c r="AU165" s="4"/>
      <c r="AV165" s="4"/>
      <c r="AW165" s="4"/>
      <c r="AX165" s="4"/>
      <c r="AY165" s="4"/>
      <c r="AZ165" s="4"/>
      <c r="BA165" s="4"/>
      <c r="BB165" s="12">
        <f t="shared" si="149"/>
        <v>0</v>
      </c>
      <c r="BC165" s="4"/>
      <c r="BD165" s="4"/>
      <c r="BE165" s="4"/>
      <c r="BF165" s="4"/>
      <c r="BG165" s="4"/>
      <c r="BH165" s="4"/>
      <c r="BI165" s="4"/>
      <c r="BJ165" s="4"/>
      <c r="BK165" s="12">
        <f t="shared" si="150"/>
        <v>0</v>
      </c>
      <c r="BL165" s="4">
        <v>0</v>
      </c>
      <c r="BM165" s="4">
        <v>0</v>
      </c>
      <c r="BN165" s="4">
        <v>0</v>
      </c>
      <c r="BO165" s="4">
        <v>0</v>
      </c>
      <c r="BP165" s="4">
        <v>0</v>
      </c>
      <c r="BQ165" s="4">
        <v>0</v>
      </c>
      <c r="BR165" s="4">
        <v>0</v>
      </c>
      <c r="BS165" s="4">
        <v>0.29928246000000003</v>
      </c>
      <c r="BT165" s="12">
        <f t="shared" si="151"/>
        <v>0.29928246000000003</v>
      </c>
      <c r="BU165" s="4"/>
      <c r="BV165" s="4"/>
      <c r="BW165" s="4"/>
      <c r="BX165" s="4"/>
      <c r="BY165" s="4"/>
      <c r="BZ165" s="4"/>
      <c r="CA165" s="4"/>
      <c r="CB165" s="4"/>
      <c r="CC165" s="36">
        <f t="shared" si="152"/>
        <v>0</v>
      </c>
      <c r="CD165" s="4"/>
      <c r="CE165" s="4"/>
      <c r="CF165" s="4"/>
      <c r="CG165" s="4"/>
      <c r="CH165" s="4"/>
      <c r="CI165" s="4"/>
      <c r="CJ165" s="4"/>
      <c r="CK165" s="4"/>
      <c r="CL165" s="36">
        <f t="shared" si="153"/>
        <v>0</v>
      </c>
      <c r="CM165" s="243"/>
      <c r="CN165" s="243"/>
      <c r="CO165" s="243"/>
      <c r="CP165" s="243"/>
      <c r="CQ165" s="243"/>
    </row>
    <row r="166" spans="1:95" ht="15.4">
      <c r="A166" s="16"/>
      <c r="B166" s="97" t="s">
        <v>40</v>
      </c>
      <c r="C166" s="97"/>
      <c r="D166" s="97"/>
      <c r="E166" s="283"/>
      <c r="F166" s="185">
        <f>SUMIF(F157:F165, "=Yes", E157:E165)</f>
        <v>8.6712460450881697</v>
      </c>
      <c r="G166" s="16"/>
      <c r="H166" s="16" t="s">
        <v>28</v>
      </c>
      <c r="I166" s="16">
        <v>3</v>
      </c>
      <c r="J166" s="5">
        <f>SUM(J157:J165)</f>
        <v>0</v>
      </c>
      <c r="K166" s="5">
        <f t="shared" ref="K166:BV166" si="154">SUM(K157:K165)</f>
        <v>0</v>
      </c>
      <c r="L166" s="5">
        <f t="shared" si="154"/>
        <v>0</v>
      </c>
      <c r="M166" s="5">
        <f t="shared" si="154"/>
        <v>0</v>
      </c>
      <c r="N166" s="5">
        <f t="shared" si="154"/>
        <v>0</v>
      </c>
      <c r="O166" s="5">
        <f t="shared" si="154"/>
        <v>0</v>
      </c>
      <c r="P166" s="5">
        <f t="shared" si="154"/>
        <v>0</v>
      </c>
      <c r="Q166" s="5">
        <f t="shared" si="154"/>
        <v>0</v>
      </c>
      <c r="R166" s="5">
        <f t="shared" si="154"/>
        <v>0</v>
      </c>
      <c r="S166" s="5">
        <f t="shared" si="154"/>
        <v>0</v>
      </c>
      <c r="T166" s="5">
        <f t="shared" si="154"/>
        <v>0</v>
      </c>
      <c r="U166" s="5">
        <f t="shared" si="154"/>
        <v>0</v>
      </c>
      <c r="V166" s="5">
        <f t="shared" si="154"/>
        <v>0</v>
      </c>
      <c r="W166" s="5">
        <f t="shared" si="154"/>
        <v>0</v>
      </c>
      <c r="X166" s="5">
        <f t="shared" si="154"/>
        <v>0</v>
      </c>
      <c r="Y166" s="5">
        <f t="shared" si="154"/>
        <v>0</v>
      </c>
      <c r="Z166" s="5">
        <f t="shared" si="154"/>
        <v>0</v>
      </c>
      <c r="AA166" s="5">
        <f t="shared" si="154"/>
        <v>0</v>
      </c>
      <c r="AB166" s="5">
        <f t="shared" si="154"/>
        <v>0</v>
      </c>
      <c r="AC166" s="5">
        <f t="shared" si="154"/>
        <v>-1.35186483</v>
      </c>
      <c r="AD166" s="5">
        <f t="shared" si="154"/>
        <v>0</v>
      </c>
      <c r="AE166" s="5">
        <f t="shared" si="154"/>
        <v>0</v>
      </c>
      <c r="AF166" s="5">
        <f t="shared" si="154"/>
        <v>0</v>
      </c>
      <c r="AG166" s="5">
        <f t="shared" si="154"/>
        <v>-1.35186483</v>
      </c>
      <c r="AH166" s="5">
        <f t="shared" si="154"/>
        <v>-4.1722478047671752</v>
      </c>
      <c r="AI166" s="5">
        <f t="shared" si="154"/>
        <v>-2.3577513975235105</v>
      </c>
      <c r="AJ166" s="5">
        <f t="shared" si="154"/>
        <v>-0.15866579456030491</v>
      </c>
      <c r="AK166" s="5">
        <f t="shared" si="154"/>
        <v>-1.0577719637353662</v>
      </c>
      <c r="AL166" s="5">
        <f t="shared" si="154"/>
        <v>-0.15866579456030491</v>
      </c>
      <c r="AM166" s="5">
        <f t="shared" si="154"/>
        <v>-7.9051027551466628</v>
      </c>
      <c r="AN166" s="5">
        <f t="shared" si="154"/>
        <v>1.4373968184270982</v>
      </c>
      <c r="AO166" s="5">
        <f t="shared" si="154"/>
        <v>9.1096993371160249</v>
      </c>
      <c r="AP166" s="5">
        <f t="shared" si="154"/>
        <v>-2.2961440997110186E-2</v>
      </c>
      <c r="AQ166" s="5">
        <f t="shared" si="154"/>
        <v>-0.15307627331406809</v>
      </c>
      <c r="AR166" s="5">
        <f t="shared" si="154"/>
        <v>-2.2961440997110186E-2</v>
      </c>
      <c r="AS166" s="5">
        <f t="shared" si="154"/>
        <v>10.348097000234834</v>
      </c>
      <c r="AT166" s="5">
        <f t="shared" si="154"/>
        <v>2.71817325</v>
      </c>
      <c r="AU166" s="5">
        <f t="shared" si="154"/>
        <v>-5.6617290000000209E-2</v>
      </c>
      <c r="AV166" s="5">
        <f t="shared" si="154"/>
        <v>-2.2646919999999997E-2</v>
      </c>
      <c r="AW166" s="5">
        <f t="shared" si="154"/>
        <v>2.1382545999999998</v>
      </c>
      <c r="AX166" s="5">
        <f t="shared" si="154"/>
        <v>0</v>
      </c>
      <c r="AY166" s="5">
        <f t="shared" si="154"/>
        <v>-1.4207249999999999E-2</v>
      </c>
      <c r="AZ166" s="5">
        <f t="shared" si="154"/>
        <v>-9.4714970000000037E-2</v>
      </c>
      <c r="BA166" s="5">
        <f t="shared" si="154"/>
        <v>-1.4207249999999999E-2</v>
      </c>
      <c r="BB166" s="5">
        <f t="shared" si="154"/>
        <v>4.6540341699999992</v>
      </c>
      <c r="BC166" s="5">
        <f t="shared" si="154"/>
        <v>0.31589427070946308</v>
      </c>
      <c r="BD166" s="5">
        <f t="shared" si="154"/>
        <v>0.27439173654509919</v>
      </c>
      <c r="BE166" s="5">
        <f t="shared" si="154"/>
        <v>0.10937292991386907</v>
      </c>
      <c r="BF166" s="5">
        <f t="shared" si="154"/>
        <v>1.2512395409919119</v>
      </c>
      <c r="BG166" s="5">
        <f t="shared" si="154"/>
        <v>0</v>
      </c>
      <c r="BH166" s="5">
        <f t="shared" si="154"/>
        <v>0.12601210937432983</v>
      </c>
      <c r="BI166" s="5">
        <f t="shared" si="154"/>
        <v>0.50516778203805324</v>
      </c>
      <c r="BJ166" s="5">
        <f t="shared" si="154"/>
        <v>4.4721630427273583E-2</v>
      </c>
      <c r="BK166" s="5">
        <f t="shared" si="154"/>
        <v>2.6267999999999998</v>
      </c>
      <c r="BL166" s="5">
        <f t="shared" si="154"/>
        <v>0.18983280419725757</v>
      </c>
      <c r="BM166" s="5">
        <f t="shared" si="154"/>
        <v>0.1800345768865326</v>
      </c>
      <c r="BN166" s="5">
        <f t="shared" si="154"/>
        <v>7.1859892555039606E-2</v>
      </c>
      <c r="BO166" s="5">
        <f t="shared" si="154"/>
        <v>0.57794288448920583</v>
      </c>
      <c r="BP166" s="5">
        <f t="shared" si="154"/>
        <v>9.9471710105711302E-3</v>
      </c>
      <c r="BQ166" s="5">
        <f t="shared" si="154"/>
        <v>5.3069198941862843E-2</v>
      </c>
      <c r="BR166" s="5">
        <f t="shared" si="154"/>
        <v>0.10972168130840067</v>
      </c>
      <c r="BS166" s="5">
        <f t="shared" si="154"/>
        <v>0.34435871688313741</v>
      </c>
      <c r="BT166" s="5">
        <f t="shared" si="154"/>
        <v>1.5367669262720076</v>
      </c>
      <c r="BU166" s="5">
        <f t="shared" si="154"/>
        <v>0</v>
      </c>
      <c r="BV166" s="5">
        <f t="shared" si="154"/>
        <v>0</v>
      </c>
      <c r="BW166" s="5">
        <f t="shared" ref="BW166:CE166" si="155">SUM(BW157:BW165)</f>
        <v>0</v>
      </c>
      <c r="BX166" s="5">
        <f t="shared" si="155"/>
        <v>0</v>
      </c>
      <c r="BY166" s="5">
        <f t="shared" si="155"/>
        <v>0</v>
      </c>
      <c r="BZ166" s="5">
        <f t="shared" si="155"/>
        <v>0</v>
      </c>
      <c r="CA166" s="5">
        <f t="shared" si="155"/>
        <v>0</v>
      </c>
      <c r="CB166" s="5">
        <f t="shared" si="155"/>
        <v>0</v>
      </c>
      <c r="CC166" s="35">
        <f t="shared" si="155"/>
        <v>0</v>
      </c>
      <c r="CD166" s="5">
        <f t="shared" si="155"/>
        <v>0</v>
      </c>
      <c r="CE166" s="5">
        <f t="shared" si="155"/>
        <v>0</v>
      </c>
      <c r="CF166" s="5">
        <f t="shared" ref="CF166:CL166" si="156">SUM(CF157:CF165)</f>
        <v>0</v>
      </c>
      <c r="CG166" s="5">
        <f t="shared" si="156"/>
        <v>0</v>
      </c>
      <c r="CH166" s="5">
        <f t="shared" si="156"/>
        <v>0</v>
      </c>
      <c r="CI166" s="5">
        <f t="shared" si="156"/>
        <v>0</v>
      </c>
      <c r="CJ166" s="5">
        <f t="shared" si="156"/>
        <v>0</v>
      </c>
      <c r="CK166" s="5">
        <f t="shared" si="156"/>
        <v>0</v>
      </c>
      <c r="CL166" s="35">
        <f t="shared" si="156"/>
        <v>0</v>
      </c>
      <c r="CM166" s="243"/>
      <c r="CN166" s="243"/>
      <c r="CO166" s="243"/>
      <c r="CP166" s="243"/>
      <c r="CQ166" s="243"/>
    </row>
    <row r="168" spans="1:95">
      <c r="A168" s="205"/>
      <c r="B168" s="209" t="s">
        <v>553</v>
      </c>
      <c r="C168" s="276" t="s">
        <v>208</v>
      </c>
      <c r="D168" s="209"/>
      <c r="E168" s="205"/>
      <c r="F168" s="275">
        <f>SUMIF(J155:CL155, "&lt;&gt;Total", J168:CL168)</f>
        <v>8.671246045088175</v>
      </c>
      <c r="G168" s="205"/>
      <c r="H168" s="205"/>
      <c r="I168" s="205"/>
      <c r="J168" s="206">
        <f t="shared" ref="J168:AO168" si="157">IF(J$1&lt;"2020-21",SUMIF($F$157:$F$165,"=Yes",J$157:J$165),(SUMIF($F$157:$F$165,"=No",J$157:J$165)*(-1)))</f>
        <v>0</v>
      </c>
      <c r="K168" s="206">
        <f t="shared" si="157"/>
        <v>0</v>
      </c>
      <c r="L168" s="206">
        <f t="shared" si="157"/>
        <v>0</v>
      </c>
      <c r="M168" s="206">
        <f t="shared" si="157"/>
        <v>0</v>
      </c>
      <c r="N168" s="206">
        <f t="shared" si="157"/>
        <v>0</v>
      </c>
      <c r="O168" s="206">
        <f t="shared" si="157"/>
        <v>0</v>
      </c>
      <c r="P168" s="206">
        <f t="shared" si="157"/>
        <v>0</v>
      </c>
      <c r="Q168" s="206">
        <f t="shared" si="157"/>
        <v>0</v>
      </c>
      <c r="R168" s="206">
        <f t="shared" si="157"/>
        <v>0</v>
      </c>
      <c r="S168" s="206">
        <f t="shared" si="157"/>
        <v>0</v>
      </c>
      <c r="T168" s="206">
        <f t="shared" si="157"/>
        <v>0</v>
      </c>
      <c r="U168" s="206">
        <f t="shared" si="157"/>
        <v>0</v>
      </c>
      <c r="V168" s="206">
        <f t="shared" si="157"/>
        <v>0</v>
      </c>
      <c r="W168" s="206">
        <f t="shared" si="157"/>
        <v>0</v>
      </c>
      <c r="X168" s="206">
        <f t="shared" si="157"/>
        <v>0</v>
      </c>
      <c r="Y168" s="206">
        <f t="shared" si="157"/>
        <v>0</v>
      </c>
      <c r="Z168" s="206">
        <f t="shared" si="157"/>
        <v>0</v>
      </c>
      <c r="AA168" s="206">
        <f t="shared" si="157"/>
        <v>0</v>
      </c>
      <c r="AB168" s="206">
        <f t="shared" si="157"/>
        <v>0</v>
      </c>
      <c r="AC168" s="206">
        <f t="shared" si="157"/>
        <v>0</v>
      </c>
      <c r="AD168" s="206">
        <f t="shared" si="157"/>
        <v>0</v>
      </c>
      <c r="AE168" s="206">
        <f t="shared" si="157"/>
        <v>0</v>
      </c>
      <c r="AF168" s="206">
        <f t="shared" si="157"/>
        <v>0</v>
      </c>
      <c r="AG168" s="206">
        <f t="shared" si="157"/>
        <v>0</v>
      </c>
      <c r="AH168" s="206">
        <f t="shared" si="157"/>
        <v>-4.1722478047671752</v>
      </c>
      <c r="AI168" s="206">
        <f t="shared" si="157"/>
        <v>-3.7096162275235107</v>
      </c>
      <c r="AJ168" s="206">
        <f t="shared" si="157"/>
        <v>-0.15866579456030491</v>
      </c>
      <c r="AK168" s="206">
        <f t="shared" si="157"/>
        <v>-1.0577719637353662</v>
      </c>
      <c r="AL168" s="206">
        <f t="shared" si="157"/>
        <v>-0.15866579456030491</v>
      </c>
      <c r="AM168" s="206">
        <f t="shared" si="157"/>
        <v>-9.2569675851466631</v>
      </c>
      <c r="AN168" s="206">
        <f t="shared" si="157"/>
        <v>1.4373968184270982</v>
      </c>
      <c r="AO168" s="206">
        <f t="shared" si="157"/>
        <v>9.1096993371160249</v>
      </c>
      <c r="AP168" s="206">
        <f t="shared" ref="AP168:BU168" si="158">IF(AP$1&lt;"2020-21",SUMIF($F$157:$F$165,"=Yes",AP$157:AP$165),(SUMIF($F$157:$F$165,"=No",AP$157:AP$165)*(-1)))</f>
        <v>-2.2961440997110186E-2</v>
      </c>
      <c r="AQ168" s="206">
        <f t="shared" si="158"/>
        <v>-0.15307627331406809</v>
      </c>
      <c r="AR168" s="206">
        <f t="shared" si="158"/>
        <v>-2.2961440997110186E-2</v>
      </c>
      <c r="AS168" s="206">
        <f t="shared" si="158"/>
        <v>10.348097000234834</v>
      </c>
      <c r="AT168" s="206">
        <f t="shared" si="158"/>
        <v>2.71817325</v>
      </c>
      <c r="AU168" s="206">
        <f t="shared" si="158"/>
        <v>-5.6617290000000209E-2</v>
      </c>
      <c r="AV168" s="206">
        <f t="shared" si="158"/>
        <v>-2.2646919999999997E-2</v>
      </c>
      <c r="AW168" s="206">
        <f t="shared" si="158"/>
        <v>2.1382545999999998</v>
      </c>
      <c r="AX168" s="206">
        <f t="shared" si="158"/>
        <v>0</v>
      </c>
      <c r="AY168" s="206">
        <f t="shared" si="158"/>
        <v>-1.4207249999999999E-2</v>
      </c>
      <c r="AZ168" s="206">
        <f t="shared" si="158"/>
        <v>-9.4714970000000037E-2</v>
      </c>
      <c r="BA168" s="206">
        <f t="shared" si="158"/>
        <v>-1.4207249999999999E-2</v>
      </c>
      <c r="BB168" s="206">
        <f t="shared" si="158"/>
        <v>4.6540341699999992</v>
      </c>
      <c r="BC168" s="206">
        <f t="shared" si="158"/>
        <v>0.31589427070946308</v>
      </c>
      <c r="BD168" s="206">
        <f t="shared" si="158"/>
        <v>0.27439173654509919</v>
      </c>
      <c r="BE168" s="206">
        <f t="shared" si="158"/>
        <v>0.10937292991386907</v>
      </c>
      <c r="BF168" s="206">
        <f t="shared" si="158"/>
        <v>1.2512395409919119</v>
      </c>
      <c r="BG168" s="206">
        <f t="shared" si="158"/>
        <v>0</v>
      </c>
      <c r="BH168" s="206">
        <f t="shared" si="158"/>
        <v>0.12601210937432983</v>
      </c>
      <c r="BI168" s="206">
        <f t="shared" si="158"/>
        <v>0.50516778203805324</v>
      </c>
      <c r="BJ168" s="206">
        <f t="shared" si="158"/>
        <v>4.4721630427273583E-2</v>
      </c>
      <c r="BK168" s="206">
        <f t="shared" si="158"/>
        <v>2.6267999999999998</v>
      </c>
      <c r="BL168" s="206">
        <f t="shared" si="158"/>
        <v>0</v>
      </c>
      <c r="BM168" s="206">
        <f t="shared" si="158"/>
        <v>0</v>
      </c>
      <c r="BN168" s="206">
        <f t="shared" si="158"/>
        <v>0</v>
      </c>
      <c r="BO168" s="206">
        <f t="shared" si="158"/>
        <v>0</v>
      </c>
      <c r="BP168" s="206">
        <f t="shared" si="158"/>
        <v>0</v>
      </c>
      <c r="BQ168" s="206">
        <f t="shared" si="158"/>
        <v>0</v>
      </c>
      <c r="BR168" s="206">
        <f t="shared" si="158"/>
        <v>0</v>
      </c>
      <c r="BS168" s="206">
        <f t="shared" si="158"/>
        <v>0.29928246000000003</v>
      </c>
      <c r="BT168" s="206">
        <f t="shared" si="158"/>
        <v>0.29928246000000003</v>
      </c>
      <c r="BU168" s="206">
        <f t="shared" si="158"/>
        <v>0</v>
      </c>
      <c r="BV168" s="206">
        <f t="shared" ref="BV168:CL168" si="159">IF(BV$1&lt;"2020-21",SUMIF($F$157:$F$165,"=Yes",BV$157:BV$165),(SUMIF($F$157:$F$165,"=No",BV$157:BV$165)*(-1)))</f>
        <v>0</v>
      </c>
      <c r="BW168" s="206">
        <f t="shared" si="159"/>
        <v>0</v>
      </c>
      <c r="BX168" s="206">
        <f t="shared" si="159"/>
        <v>0</v>
      </c>
      <c r="BY168" s="206">
        <f t="shared" si="159"/>
        <v>0</v>
      </c>
      <c r="BZ168" s="206">
        <f t="shared" si="159"/>
        <v>0</v>
      </c>
      <c r="CA168" s="206">
        <f t="shared" si="159"/>
        <v>0</v>
      </c>
      <c r="CB168" s="206">
        <f t="shared" si="159"/>
        <v>0</v>
      </c>
      <c r="CC168" s="206">
        <f t="shared" si="159"/>
        <v>0</v>
      </c>
      <c r="CD168" s="206">
        <f t="shared" si="159"/>
        <v>0</v>
      </c>
      <c r="CE168" s="206">
        <f t="shared" si="159"/>
        <v>0</v>
      </c>
      <c r="CF168" s="206">
        <f t="shared" si="159"/>
        <v>0</v>
      </c>
      <c r="CG168" s="206">
        <f t="shared" si="159"/>
        <v>0</v>
      </c>
      <c r="CH168" s="206">
        <f t="shared" si="159"/>
        <v>0</v>
      </c>
      <c r="CI168" s="206">
        <f t="shared" si="159"/>
        <v>0</v>
      </c>
      <c r="CJ168" s="206">
        <f t="shared" si="159"/>
        <v>0</v>
      </c>
      <c r="CK168" s="206">
        <f t="shared" si="159"/>
        <v>0</v>
      </c>
      <c r="CL168" s="206">
        <f t="shared" si="159"/>
        <v>0</v>
      </c>
    </row>
    <row r="170" spans="1:95" ht="15.4">
      <c r="A170" s="33" t="s">
        <v>114</v>
      </c>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243"/>
      <c r="CN170" s="243"/>
      <c r="CO170" s="243"/>
      <c r="CP170" s="243"/>
      <c r="CQ170" s="243"/>
    </row>
    <row r="171" spans="1:95" ht="15.5" customHeight="1">
      <c r="A171" s="23"/>
      <c r="B171" s="23"/>
      <c r="C171" s="23"/>
      <c r="D171" s="23"/>
      <c r="E171" s="188"/>
      <c r="F171" s="188"/>
      <c r="G171" s="188"/>
      <c r="H171" s="23"/>
      <c r="I171" s="23"/>
      <c r="J171" s="312" t="s">
        <v>1</v>
      </c>
      <c r="K171" s="312"/>
      <c r="L171" s="312"/>
      <c r="M171" s="312"/>
      <c r="N171" s="312"/>
      <c r="O171" s="312"/>
      <c r="P171" s="313" t="s">
        <v>2</v>
      </c>
      <c r="Q171" s="305"/>
      <c r="R171" s="305"/>
      <c r="S171" s="305"/>
      <c r="T171" s="305"/>
      <c r="U171" s="305"/>
      <c r="V171" s="305" t="s">
        <v>3</v>
      </c>
      <c r="W171" s="305"/>
      <c r="X171" s="305"/>
      <c r="Y171" s="305"/>
      <c r="Z171" s="305"/>
      <c r="AA171" s="305"/>
      <c r="AB171" s="305" t="s">
        <v>4</v>
      </c>
      <c r="AC171" s="305"/>
      <c r="AD171" s="305"/>
      <c r="AE171" s="305"/>
      <c r="AF171" s="305"/>
      <c r="AG171" s="305"/>
      <c r="AH171" s="305" t="s">
        <v>5</v>
      </c>
      <c r="AI171" s="305"/>
      <c r="AJ171" s="305"/>
      <c r="AK171" s="305"/>
      <c r="AL171" s="305"/>
      <c r="AM171" s="305"/>
      <c r="AN171" s="305" t="s">
        <v>6</v>
      </c>
      <c r="AO171" s="305"/>
      <c r="AP171" s="305"/>
      <c r="AQ171" s="305"/>
      <c r="AR171" s="305"/>
      <c r="AS171" s="305"/>
      <c r="AT171" s="309" t="s">
        <v>7</v>
      </c>
      <c r="AU171" s="310"/>
      <c r="AV171" s="310"/>
      <c r="AW171" s="310"/>
      <c r="AX171" s="310"/>
      <c r="AY171" s="310"/>
      <c r="AZ171" s="310"/>
      <c r="BA171" s="310"/>
      <c r="BB171" s="311"/>
      <c r="BC171" s="309" t="s">
        <v>8</v>
      </c>
      <c r="BD171" s="310"/>
      <c r="BE171" s="310"/>
      <c r="BF171" s="310"/>
      <c r="BG171" s="310"/>
      <c r="BH171" s="310"/>
      <c r="BI171" s="310"/>
      <c r="BJ171" s="310"/>
      <c r="BK171" s="311"/>
      <c r="BL171" s="309" t="s">
        <v>9</v>
      </c>
      <c r="BM171" s="310"/>
      <c r="BN171" s="310"/>
      <c r="BO171" s="310"/>
      <c r="BP171" s="310"/>
      <c r="BQ171" s="310"/>
      <c r="BR171" s="310"/>
      <c r="BS171" s="310"/>
      <c r="BT171" s="311"/>
      <c r="BU171" s="309" t="s">
        <v>10</v>
      </c>
      <c r="BV171" s="310"/>
      <c r="BW171" s="310"/>
      <c r="BX171" s="310"/>
      <c r="BY171" s="310"/>
      <c r="BZ171" s="310"/>
      <c r="CA171" s="310"/>
      <c r="CB171" s="310"/>
      <c r="CC171" s="311"/>
      <c r="CD171" s="309" t="s">
        <v>581</v>
      </c>
      <c r="CE171" s="310"/>
      <c r="CF171" s="310"/>
      <c r="CG171" s="310"/>
      <c r="CH171" s="310"/>
      <c r="CI171" s="310"/>
      <c r="CJ171" s="310"/>
      <c r="CK171" s="310"/>
      <c r="CL171" s="311"/>
      <c r="CM171" s="243"/>
      <c r="CN171" s="243"/>
      <c r="CO171" s="243"/>
      <c r="CP171" s="243"/>
      <c r="CQ171" s="243"/>
    </row>
    <row r="172" spans="1:95" ht="15.5" customHeight="1">
      <c r="A172" s="23"/>
      <c r="B172" s="23"/>
      <c r="C172" s="23"/>
      <c r="D172" s="23"/>
      <c r="E172" s="188"/>
      <c r="F172" s="188"/>
      <c r="G172" s="188"/>
      <c r="H172" s="23"/>
      <c r="I172" s="23"/>
      <c r="J172" s="252"/>
      <c r="K172" s="253"/>
      <c r="L172" s="253"/>
      <c r="M172" s="253"/>
      <c r="N172" s="253"/>
      <c r="O172" s="254"/>
      <c r="P172" s="25"/>
      <c r="Q172" s="25"/>
      <c r="R172" s="25"/>
      <c r="S172" s="25"/>
      <c r="T172" s="25"/>
      <c r="U172" s="25"/>
      <c r="V172" s="25"/>
      <c r="W172" s="25"/>
      <c r="X172" s="25"/>
      <c r="Y172" s="25"/>
      <c r="Z172" s="25"/>
      <c r="AA172" s="251"/>
      <c r="AB172" s="25"/>
      <c r="AC172" s="25"/>
      <c r="AD172" s="25"/>
      <c r="AE172" s="25"/>
      <c r="AF172" s="25"/>
      <c r="AG172" s="251"/>
      <c r="AH172" s="25"/>
      <c r="AI172" s="25"/>
      <c r="AJ172" s="25"/>
      <c r="AK172" s="25"/>
      <c r="AL172" s="25"/>
      <c r="AM172" s="251"/>
      <c r="AN172" s="25"/>
      <c r="AO172" s="25"/>
      <c r="AP172" s="25"/>
      <c r="AQ172" s="25"/>
      <c r="AR172" s="25"/>
      <c r="AS172" s="25"/>
      <c r="AT172" s="305" t="s">
        <v>179</v>
      </c>
      <c r="AU172" s="305"/>
      <c r="AV172" s="305"/>
      <c r="AW172" s="305" t="s">
        <v>180</v>
      </c>
      <c r="AX172" s="305"/>
      <c r="AY172" s="305" t="s">
        <v>181</v>
      </c>
      <c r="AZ172" s="305"/>
      <c r="BA172" s="305"/>
      <c r="BB172" s="249" t="s">
        <v>13</v>
      </c>
      <c r="BC172" s="305" t="s">
        <v>179</v>
      </c>
      <c r="BD172" s="305"/>
      <c r="BE172" s="305"/>
      <c r="BF172" s="305" t="s">
        <v>180</v>
      </c>
      <c r="BG172" s="305"/>
      <c r="BH172" s="305" t="s">
        <v>181</v>
      </c>
      <c r="BI172" s="305"/>
      <c r="BJ172" s="305"/>
      <c r="BK172" s="249" t="s">
        <v>13</v>
      </c>
      <c r="BL172" s="305" t="s">
        <v>179</v>
      </c>
      <c r="BM172" s="305"/>
      <c r="BN172" s="305"/>
      <c r="BO172" s="305" t="s">
        <v>180</v>
      </c>
      <c r="BP172" s="305"/>
      <c r="BQ172" s="305" t="s">
        <v>181</v>
      </c>
      <c r="BR172" s="305"/>
      <c r="BS172" s="305"/>
      <c r="BT172" s="249" t="s">
        <v>13</v>
      </c>
      <c r="BU172" s="305" t="s">
        <v>179</v>
      </c>
      <c r="BV172" s="305"/>
      <c r="BW172" s="305"/>
      <c r="BX172" s="305" t="s">
        <v>180</v>
      </c>
      <c r="BY172" s="305"/>
      <c r="BZ172" s="305" t="s">
        <v>181</v>
      </c>
      <c r="CA172" s="305"/>
      <c r="CB172" s="305"/>
      <c r="CC172" s="249" t="s">
        <v>13</v>
      </c>
      <c r="CD172" s="305" t="s">
        <v>179</v>
      </c>
      <c r="CE172" s="305"/>
      <c r="CF172" s="305"/>
      <c r="CG172" s="305" t="s">
        <v>180</v>
      </c>
      <c r="CH172" s="305"/>
      <c r="CI172" s="305" t="s">
        <v>181</v>
      </c>
      <c r="CJ172" s="305"/>
      <c r="CK172" s="305"/>
      <c r="CL172" s="288" t="s">
        <v>13</v>
      </c>
      <c r="CM172" s="243"/>
      <c r="CN172" s="243"/>
      <c r="CO172" s="243"/>
      <c r="CP172" s="243"/>
      <c r="CQ172" s="243"/>
    </row>
    <row r="173" spans="1:95" ht="54">
      <c r="A173" s="24" t="s">
        <v>14</v>
      </c>
      <c r="B173" s="79" t="s">
        <v>182</v>
      </c>
      <c r="C173" s="179" t="s">
        <v>547</v>
      </c>
      <c r="D173" s="179" t="s">
        <v>548</v>
      </c>
      <c r="E173" s="176" t="s">
        <v>241</v>
      </c>
      <c r="F173" s="191" t="s">
        <v>258</v>
      </c>
      <c r="G173" s="191"/>
      <c r="H173" s="15" t="s">
        <v>16</v>
      </c>
      <c r="I173" s="15" t="s">
        <v>17</v>
      </c>
      <c r="J173" s="249" t="s">
        <v>183</v>
      </c>
      <c r="K173" s="249" t="s">
        <v>184</v>
      </c>
      <c r="L173" s="249" t="s">
        <v>185</v>
      </c>
      <c r="M173" s="249" t="s">
        <v>186</v>
      </c>
      <c r="N173" s="249" t="s">
        <v>187</v>
      </c>
      <c r="O173" s="249" t="s">
        <v>13</v>
      </c>
      <c r="P173" s="249" t="s">
        <v>183</v>
      </c>
      <c r="Q173" s="249" t="s">
        <v>184</v>
      </c>
      <c r="R173" s="249" t="s">
        <v>185</v>
      </c>
      <c r="S173" s="249" t="s">
        <v>186</v>
      </c>
      <c r="T173" s="249" t="s">
        <v>187</v>
      </c>
      <c r="U173" s="249" t="s">
        <v>13</v>
      </c>
      <c r="V173" s="249" t="s">
        <v>183</v>
      </c>
      <c r="W173" s="249" t="s">
        <v>184</v>
      </c>
      <c r="X173" s="249" t="s">
        <v>185</v>
      </c>
      <c r="Y173" s="249" t="s">
        <v>186</v>
      </c>
      <c r="Z173" s="249" t="s">
        <v>187</v>
      </c>
      <c r="AA173" s="249" t="s">
        <v>13</v>
      </c>
      <c r="AB173" s="249" t="s">
        <v>183</v>
      </c>
      <c r="AC173" s="249" t="s">
        <v>184</v>
      </c>
      <c r="AD173" s="249" t="s">
        <v>185</v>
      </c>
      <c r="AE173" s="249" t="s">
        <v>186</v>
      </c>
      <c r="AF173" s="249" t="s">
        <v>187</v>
      </c>
      <c r="AG173" s="249" t="s">
        <v>13</v>
      </c>
      <c r="AH173" s="249" t="s">
        <v>183</v>
      </c>
      <c r="AI173" s="249" t="s">
        <v>184</v>
      </c>
      <c r="AJ173" s="249" t="s">
        <v>185</v>
      </c>
      <c r="AK173" s="249" t="s">
        <v>186</v>
      </c>
      <c r="AL173" s="249" t="s">
        <v>187</v>
      </c>
      <c r="AM173" s="249" t="s">
        <v>13</v>
      </c>
      <c r="AN173" s="249" t="s">
        <v>183</v>
      </c>
      <c r="AO173" s="249" t="s">
        <v>184</v>
      </c>
      <c r="AP173" s="249" t="s">
        <v>185</v>
      </c>
      <c r="AQ173" s="249" t="s">
        <v>186</v>
      </c>
      <c r="AR173" s="249" t="s">
        <v>187</v>
      </c>
      <c r="AS173" s="248" t="s">
        <v>13</v>
      </c>
      <c r="AT173" s="249" t="s">
        <v>188</v>
      </c>
      <c r="AU173" s="249" t="s">
        <v>189</v>
      </c>
      <c r="AV173" s="249" t="s">
        <v>190</v>
      </c>
      <c r="AW173" s="249" t="s">
        <v>191</v>
      </c>
      <c r="AX173" s="249" t="s">
        <v>192</v>
      </c>
      <c r="AY173" s="249" t="s">
        <v>185</v>
      </c>
      <c r="AZ173" s="249" t="s">
        <v>186</v>
      </c>
      <c r="BA173" s="249" t="s">
        <v>187</v>
      </c>
      <c r="BB173" s="249" t="s">
        <v>13</v>
      </c>
      <c r="BC173" s="249" t="s">
        <v>188</v>
      </c>
      <c r="BD173" s="249" t="s">
        <v>189</v>
      </c>
      <c r="BE173" s="249" t="s">
        <v>190</v>
      </c>
      <c r="BF173" s="249" t="s">
        <v>191</v>
      </c>
      <c r="BG173" s="249" t="s">
        <v>192</v>
      </c>
      <c r="BH173" s="249" t="s">
        <v>185</v>
      </c>
      <c r="BI173" s="249" t="s">
        <v>186</v>
      </c>
      <c r="BJ173" s="249" t="s">
        <v>187</v>
      </c>
      <c r="BK173" s="249" t="s">
        <v>13</v>
      </c>
      <c r="BL173" s="249" t="s">
        <v>188</v>
      </c>
      <c r="BM173" s="249" t="s">
        <v>189</v>
      </c>
      <c r="BN173" s="249" t="s">
        <v>190</v>
      </c>
      <c r="BO173" s="249" t="s">
        <v>191</v>
      </c>
      <c r="BP173" s="249" t="s">
        <v>192</v>
      </c>
      <c r="BQ173" s="249" t="s">
        <v>185</v>
      </c>
      <c r="BR173" s="249" t="s">
        <v>186</v>
      </c>
      <c r="BS173" s="249" t="s">
        <v>187</v>
      </c>
      <c r="BT173" s="249" t="s">
        <v>13</v>
      </c>
      <c r="BU173" s="249" t="s">
        <v>188</v>
      </c>
      <c r="BV173" s="249" t="s">
        <v>189</v>
      </c>
      <c r="BW173" s="249" t="s">
        <v>190</v>
      </c>
      <c r="BX173" s="249" t="s">
        <v>191</v>
      </c>
      <c r="BY173" s="249" t="s">
        <v>192</v>
      </c>
      <c r="BZ173" s="249" t="s">
        <v>185</v>
      </c>
      <c r="CA173" s="249" t="s">
        <v>186</v>
      </c>
      <c r="CB173" s="249" t="s">
        <v>187</v>
      </c>
      <c r="CC173" s="249" t="s">
        <v>13</v>
      </c>
      <c r="CD173" s="288" t="s">
        <v>188</v>
      </c>
      <c r="CE173" s="288" t="s">
        <v>189</v>
      </c>
      <c r="CF173" s="288" t="s">
        <v>190</v>
      </c>
      <c r="CG173" s="288" t="s">
        <v>191</v>
      </c>
      <c r="CH173" s="288" t="s">
        <v>192</v>
      </c>
      <c r="CI173" s="288" t="s">
        <v>185</v>
      </c>
      <c r="CJ173" s="288" t="s">
        <v>186</v>
      </c>
      <c r="CK173" s="288" t="s">
        <v>187</v>
      </c>
      <c r="CL173" s="288" t="s">
        <v>13</v>
      </c>
      <c r="CM173" s="243"/>
      <c r="CN173" s="243"/>
      <c r="CO173" s="243"/>
      <c r="CP173" s="243"/>
      <c r="CQ173" s="243"/>
    </row>
    <row r="174" spans="1:95" ht="15.4">
      <c r="A174" s="82" t="s">
        <v>25</v>
      </c>
      <c r="B174" s="92" t="s">
        <v>26</v>
      </c>
      <c r="C174" s="183"/>
      <c r="D174" s="183"/>
      <c r="E174" s="56"/>
      <c r="F174" s="56"/>
      <c r="G174" s="56"/>
      <c r="H174" s="56"/>
      <c r="I174" s="56"/>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243"/>
      <c r="CN174" s="243"/>
      <c r="CO174" s="243"/>
      <c r="CP174" s="243"/>
      <c r="CQ174" s="243"/>
    </row>
    <row r="175" spans="1:95" ht="15.4">
      <c r="A175" s="20" t="s">
        <v>195</v>
      </c>
      <c r="B175" s="34" t="s">
        <v>116</v>
      </c>
      <c r="C175" s="34"/>
      <c r="D175" s="13" t="s">
        <v>278</v>
      </c>
      <c r="E175" s="185">
        <f t="shared" ref="E175:E179" si="160">O175+U175+AA175+AG175+AM175+AS175+BB175+BK175+BT175+CC175+CL175</f>
        <v>-21.148737125162377</v>
      </c>
      <c r="F175" s="259" t="s">
        <v>260</v>
      </c>
      <c r="G175" s="232" t="s">
        <v>516</v>
      </c>
      <c r="H175" s="16" t="s">
        <v>28</v>
      </c>
      <c r="I175" s="16">
        <v>3</v>
      </c>
      <c r="J175" s="4"/>
      <c r="K175" s="4"/>
      <c r="L175" s="4"/>
      <c r="M175" s="4"/>
      <c r="N175" s="4"/>
      <c r="O175" s="12">
        <f>SUM(J175:N175)</f>
        <v>0</v>
      </c>
      <c r="P175" s="4"/>
      <c r="Q175" s="4"/>
      <c r="R175" s="4"/>
      <c r="S175" s="4"/>
      <c r="T175" s="4"/>
      <c r="U175" s="12">
        <f>SUM(P175:T175)</f>
        <v>0</v>
      </c>
      <c r="V175" s="4"/>
      <c r="W175" s="4"/>
      <c r="X175" s="4"/>
      <c r="Y175" s="4"/>
      <c r="Z175" s="4"/>
      <c r="AA175" s="12">
        <f>SUM(V175:Z175)</f>
        <v>0</v>
      </c>
      <c r="AB175" s="4"/>
      <c r="AC175" s="4"/>
      <c r="AD175" s="4"/>
      <c r="AE175" s="4"/>
      <c r="AF175" s="4"/>
      <c r="AG175" s="12">
        <f>SUM(AB175:AF175)</f>
        <v>0</v>
      </c>
      <c r="AH175" s="4"/>
      <c r="AI175" s="4"/>
      <c r="AJ175" s="4"/>
      <c r="AK175" s="4"/>
      <c r="AL175" s="4"/>
      <c r="AM175" s="12">
        <f>SUM(AH175:AL175)</f>
        <v>0</v>
      </c>
      <c r="AN175" s="4"/>
      <c r="AO175" s="4"/>
      <c r="AP175" s="4"/>
      <c r="AQ175" s="4"/>
      <c r="AR175" s="4"/>
      <c r="AS175" s="12">
        <f>SUM(AN175:AR175)</f>
        <v>0</v>
      </c>
      <c r="AT175" s="13">
        <v>-3.37951968925959</v>
      </c>
      <c r="AU175" s="13">
        <v>-1.3059516147904535</v>
      </c>
      <c r="AV175" s="13">
        <v>-1.3059516147904535</v>
      </c>
      <c r="AW175" s="13">
        <v>-10.970473746438515</v>
      </c>
      <c r="AX175" s="13">
        <v>4.9520597078058337E-2</v>
      </c>
      <c r="AY175" s="13">
        <v>-2.5170927528458975</v>
      </c>
      <c r="AZ175" s="13">
        <v>-1.060039438134238</v>
      </c>
      <c r="BA175" s="13">
        <v>-0.65922886598128194</v>
      </c>
      <c r="BB175" s="14">
        <f>SUM(AT175:BA175)</f>
        <v>-21.148737125162377</v>
      </c>
      <c r="BC175" s="4"/>
      <c r="BD175" s="4"/>
      <c r="BE175" s="4"/>
      <c r="BF175" s="4"/>
      <c r="BG175" s="4"/>
      <c r="BH175" s="4"/>
      <c r="BI175" s="4"/>
      <c r="BJ175" s="4"/>
      <c r="BK175" s="12">
        <f>SUM(BC175:BJ175)</f>
        <v>0</v>
      </c>
      <c r="BL175" s="4"/>
      <c r="BM175" s="4"/>
      <c r="BN175" s="4"/>
      <c r="BO175" s="4"/>
      <c r="BP175" s="4"/>
      <c r="BQ175" s="4"/>
      <c r="BR175" s="4"/>
      <c r="BS175" s="4"/>
      <c r="BT175" s="12">
        <f>SUM(BL175:BS175)</f>
        <v>0</v>
      </c>
      <c r="BU175" s="4"/>
      <c r="BV175" s="4"/>
      <c r="BW175" s="4"/>
      <c r="BX175" s="4"/>
      <c r="BY175" s="4"/>
      <c r="BZ175" s="4"/>
      <c r="CA175" s="4"/>
      <c r="CB175" s="4"/>
      <c r="CC175" s="36">
        <f>SUM(BU175:CB175)</f>
        <v>0</v>
      </c>
      <c r="CD175" s="37"/>
      <c r="CE175" s="37"/>
      <c r="CF175" s="37"/>
      <c r="CG175" s="37"/>
      <c r="CH175" s="37"/>
      <c r="CI175" s="37"/>
      <c r="CJ175" s="37"/>
      <c r="CK175" s="37"/>
      <c r="CL175" s="36">
        <f>SUM(CD175:CK175)</f>
        <v>0</v>
      </c>
      <c r="CM175" s="243"/>
      <c r="CN175" s="243"/>
      <c r="CO175" s="243"/>
      <c r="CP175" s="243"/>
      <c r="CQ175" s="243"/>
    </row>
    <row r="176" spans="1:95" ht="15.4">
      <c r="A176" s="20" t="s">
        <v>195</v>
      </c>
      <c r="B176" s="34" t="s">
        <v>117</v>
      </c>
      <c r="C176" s="34"/>
      <c r="D176" s="13" t="s">
        <v>278</v>
      </c>
      <c r="E176" s="185">
        <f t="shared" si="160"/>
        <v>-1.6273344651952464</v>
      </c>
      <c r="F176" s="259" t="s">
        <v>260</v>
      </c>
      <c r="G176" s="232" t="s">
        <v>516</v>
      </c>
      <c r="H176" s="16" t="s">
        <v>28</v>
      </c>
      <c r="I176" s="16">
        <v>3</v>
      </c>
      <c r="J176" s="4"/>
      <c r="K176" s="4"/>
      <c r="L176" s="4"/>
      <c r="M176" s="4"/>
      <c r="N176" s="4"/>
      <c r="O176" s="12">
        <f>SUM(J176:N176)</f>
        <v>0</v>
      </c>
      <c r="P176" s="3"/>
      <c r="Q176" s="3"/>
      <c r="R176" s="3"/>
      <c r="S176" s="3"/>
      <c r="T176" s="3"/>
      <c r="U176" s="12">
        <f>SUM(P176:T176)</f>
        <v>0</v>
      </c>
      <c r="V176" s="4"/>
      <c r="W176" s="4"/>
      <c r="X176" s="4"/>
      <c r="Y176" s="4"/>
      <c r="Z176" s="4"/>
      <c r="AA176" s="12">
        <f>SUM(V176:Z176)</f>
        <v>0</v>
      </c>
      <c r="AB176" s="4"/>
      <c r="AC176" s="4"/>
      <c r="AD176" s="4"/>
      <c r="AE176" s="4"/>
      <c r="AF176" s="4"/>
      <c r="AG176" s="12">
        <f>SUM(AB176:AF176)</f>
        <v>0</v>
      </c>
      <c r="AH176" s="4"/>
      <c r="AI176" s="4"/>
      <c r="AJ176" s="4"/>
      <c r="AK176" s="4"/>
      <c r="AL176" s="4"/>
      <c r="AM176" s="12">
        <f>SUM(AH176:AL176)</f>
        <v>0</v>
      </c>
      <c r="AN176" s="76"/>
      <c r="AO176" s="76"/>
      <c r="AP176" s="76"/>
      <c r="AQ176" s="76"/>
      <c r="AR176" s="76"/>
      <c r="AS176" s="12">
        <f>SUM(AN176:AR176)</f>
        <v>0</v>
      </c>
      <c r="AT176" s="84"/>
      <c r="AU176" s="84"/>
      <c r="AV176" s="84"/>
      <c r="AW176" s="84"/>
      <c r="AX176" s="84"/>
      <c r="AY176" s="84"/>
      <c r="AZ176" s="84"/>
      <c r="BA176" s="84"/>
      <c r="BB176" s="14">
        <f>SUM(AT176:BA176)</f>
        <v>0</v>
      </c>
      <c r="BC176" s="13">
        <v>-0.33255935975810957</v>
      </c>
      <c r="BD176" s="13">
        <v>-0.1225148871837636</v>
      </c>
      <c r="BE176" s="13">
        <v>-0.1225148871837636</v>
      </c>
      <c r="BF176" s="13">
        <v>-0.77470288624787775</v>
      </c>
      <c r="BG176" s="13">
        <v>0</v>
      </c>
      <c r="BH176" s="13">
        <v>-0.23837011884550086</v>
      </c>
      <c r="BI176" s="13">
        <v>-2.7504244482173177E-2</v>
      </c>
      <c r="BJ176" s="13">
        <v>-9.1680814940577251E-3</v>
      </c>
      <c r="BK176" s="14">
        <f>SUM(BC176:BJ176)</f>
        <v>-1.6273344651952464</v>
      </c>
      <c r="BL176" s="76"/>
      <c r="BM176" s="76"/>
      <c r="BN176" s="76"/>
      <c r="BO176" s="76"/>
      <c r="BP176" s="76"/>
      <c r="BQ176" s="76"/>
      <c r="BR176" s="76"/>
      <c r="BS176" s="76"/>
      <c r="BT176" s="12">
        <f>SUM(BL176:BS176)</f>
        <v>0</v>
      </c>
      <c r="BU176" s="76"/>
      <c r="BV176" s="76"/>
      <c r="BW176" s="76"/>
      <c r="BX176" s="76"/>
      <c r="BY176" s="76"/>
      <c r="BZ176" s="76"/>
      <c r="CA176" s="76"/>
      <c r="CB176" s="76"/>
      <c r="CC176" s="36">
        <f>SUM(BU176:CB176)</f>
        <v>0</v>
      </c>
      <c r="CD176" s="84"/>
      <c r="CE176" s="84"/>
      <c r="CF176" s="84"/>
      <c r="CG176" s="84"/>
      <c r="CH176" s="84"/>
      <c r="CI176" s="84"/>
      <c r="CJ176" s="84"/>
      <c r="CK176" s="84"/>
      <c r="CL176" s="36">
        <f>SUM(CD176:CK176)</f>
        <v>0</v>
      </c>
      <c r="CM176" s="243"/>
      <c r="CN176" s="243"/>
      <c r="CO176" s="243"/>
      <c r="CP176" s="243"/>
      <c r="CQ176" s="243"/>
    </row>
    <row r="177" spans="1:95" ht="15.4">
      <c r="A177" s="20" t="s">
        <v>204</v>
      </c>
      <c r="B177" s="34" t="s">
        <v>152</v>
      </c>
      <c r="C177" s="306" t="s">
        <v>607</v>
      </c>
      <c r="D177" s="13"/>
      <c r="E177" s="185">
        <f t="shared" si="160"/>
        <v>5.0000000000000001E-3</v>
      </c>
      <c r="F177" s="259" t="s">
        <v>259</v>
      </c>
      <c r="G177" s="232" t="s">
        <v>606</v>
      </c>
      <c r="H177" s="16" t="s">
        <v>28</v>
      </c>
      <c r="I177" s="16">
        <v>3</v>
      </c>
      <c r="J177" s="4"/>
      <c r="K177" s="4"/>
      <c r="L177" s="4"/>
      <c r="M177" s="4"/>
      <c r="N177" s="4"/>
      <c r="O177" s="12">
        <f>SUM(J177:N177)</f>
        <v>0</v>
      </c>
      <c r="P177" s="3"/>
      <c r="Q177" s="3"/>
      <c r="R177" s="3"/>
      <c r="S177" s="3"/>
      <c r="T177" s="3"/>
      <c r="U177" s="12">
        <f>SUM(P177:T177)</f>
        <v>0</v>
      </c>
      <c r="V177" s="4"/>
      <c r="W177" s="4"/>
      <c r="X177" s="4"/>
      <c r="Y177" s="4"/>
      <c r="Z177" s="4"/>
      <c r="AA177" s="12">
        <f>SUM(V177:Z177)</f>
        <v>0</v>
      </c>
      <c r="AB177" s="4"/>
      <c r="AC177" s="4"/>
      <c r="AD177" s="4"/>
      <c r="AE177" s="4"/>
      <c r="AF177" s="4"/>
      <c r="AG177" s="12">
        <f>SUM(AB177:AF177)</f>
        <v>0</v>
      </c>
      <c r="AH177" s="4"/>
      <c r="AI177" s="4"/>
      <c r="AJ177" s="4"/>
      <c r="AK177" s="4"/>
      <c r="AL177" s="4"/>
      <c r="AM177" s="12">
        <f>SUM(AH177:AL177)</f>
        <v>0</v>
      </c>
      <c r="AN177" s="76"/>
      <c r="AO177" s="76"/>
      <c r="AP177" s="76"/>
      <c r="AQ177" s="76"/>
      <c r="AR177" s="76"/>
      <c r="AS177" s="12">
        <f>SUM(AN177:AR177)</f>
        <v>0</v>
      </c>
      <c r="AT177" s="84"/>
      <c r="AU177" s="84"/>
      <c r="AV177" s="84"/>
      <c r="AW177" s="84"/>
      <c r="AX177" s="84"/>
      <c r="AY177" s="84"/>
      <c r="AZ177" s="84"/>
      <c r="BA177" s="84"/>
      <c r="BB177" s="14">
        <f>SUM(AT177:BA177)</f>
        <v>0</v>
      </c>
      <c r="BC177" s="13"/>
      <c r="BD177" s="13"/>
      <c r="BE177" s="13"/>
      <c r="BF177" s="13"/>
      <c r="BG177" s="13"/>
      <c r="BH177" s="13"/>
      <c r="BI177" s="13"/>
      <c r="BJ177" s="13"/>
      <c r="BK177" s="14">
        <f>SUM(BC177:BJ177)</f>
        <v>0</v>
      </c>
      <c r="BL177" s="76"/>
      <c r="BM177" s="76"/>
      <c r="BN177" s="76"/>
      <c r="BO177" s="76"/>
      <c r="BP177" s="76"/>
      <c r="BQ177" s="76"/>
      <c r="BR177" s="76"/>
      <c r="BS177" s="76"/>
      <c r="BT177" s="12">
        <f>SUM(BL177:BS177)</f>
        <v>0</v>
      </c>
      <c r="BU177" s="76"/>
      <c r="BV177" s="76"/>
      <c r="BW177" s="76"/>
      <c r="BX177" s="76"/>
      <c r="BY177" s="76"/>
      <c r="BZ177" s="76"/>
      <c r="CA177" s="76"/>
      <c r="CB177" s="76"/>
      <c r="CC177" s="36">
        <f>SUM(BU177:CB177)</f>
        <v>0</v>
      </c>
      <c r="CD177" s="84">
        <v>2E-3</v>
      </c>
      <c r="CE177" s="84">
        <v>0</v>
      </c>
      <c r="CF177" s="84">
        <v>0</v>
      </c>
      <c r="CG177" s="84">
        <v>3.0000000000000001E-3</v>
      </c>
      <c r="CH177" s="84">
        <v>0</v>
      </c>
      <c r="CI177" s="84">
        <v>0</v>
      </c>
      <c r="CJ177" s="84">
        <v>0</v>
      </c>
      <c r="CK177" s="84">
        <v>0</v>
      </c>
      <c r="CL177" s="36">
        <f>SUM(CD177:CK177)</f>
        <v>5.0000000000000001E-3</v>
      </c>
      <c r="CM177" s="243"/>
      <c r="CN177" s="243"/>
      <c r="CO177" s="243"/>
      <c r="CP177" s="243"/>
      <c r="CQ177" s="243"/>
    </row>
    <row r="178" spans="1:95" ht="15.4">
      <c r="A178" s="20" t="s">
        <v>205</v>
      </c>
      <c r="B178" s="34" t="s">
        <v>597</v>
      </c>
      <c r="C178" s="307"/>
      <c r="D178" s="13"/>
      <c r="E178" s="185">
        <f t="shared" si="160"/>
        <v>7.0000000000000001E-3</v>
      </c>
      <c r="F178" s="259" t="s">
        <v>259</v>
      </c>
      <c r="G178" s="232" t="s">
        <v>606</v>
      </c>
      <c r="H178" s="16" t="s">
        <v>28</v>
      </c>
      <c r="I178" s="16">
        <v>3</v>
      </c>
      <c r="J178" s="4"/>
      <c r="K178" s="4"/>
      <c r="L178" s="4"/>
      <c r="M178" s="4"/>
      <c r="N178" s="4"/>
      <c r="O178" s="12">
        <f>SUM(J178:N178)</f>
        <v>0</v>
      </c>
      <c r="P178" s="3"/>
      <c r="Q178" s="3"/>
      <c r="R178" s="3"/>
      <c r="S178" s="3"/>
      <c r="T178" s="3"/>
      <c r="U178" s="12">
        <f>SUM(P178:T178)</f>
        <v>0</v>
      </c>
      <c r="V178" s="4"/>
      <c r="W178" s="4"/>
      <c r="X178" s="4"/>
      <c r="Y178" s="4"/>
      <c r="Z178" s="4"/>
      <c r="AA178" s="12">
        <f>SUM(V178:Z178)</f>
        <v>0</v>
      </c>
      <c r="AB178" s="4"/>
      <c r="AC178" s="4"/>
      <c r="AD178" s="4"/>
      <c r="AE178" s="4"/>
      <c r="AF178" s="4"/>
      <c r="AG178" s="12">
        <f>SUM(AB178:AF178)</f>
        <v>0</v>
      </c>
      <c r="AH178" s="4"/>
      <c r="AI178" s="4"/>
      <c r="AJ178" s="4"/>
      <c r="AK178" s="4"/>
      <c r="AL178" s="4"/>
      <c r="AM178" s="12">
        <f>SUM(AH178:AL178)</f>
        <v>0</v>
      </c>
      <c r="AN178" s="76"/>
      <c r="AO178" s="76"/>
      <c r="AP178" s="76"/>
      <c r="AQ178" s="76"/>
      <c r="AR178" s="76"/>
      <c r="AS178" s="12">
        <f>SUM(AN178:AR178)</f>
        <v>0</v>
      </c>
      <c r="AT178" s="84"/>
      <c r="AU178" s="84"/>
      <c r="AV178" s="84"/>
      <c r="AW178" s="84"/>
      <c r="AX178" s="84"/>
      <c r="AY178" s="84"/>
      <c r="AZ178" s="84"/>
      <c r="BA178" s="84"/>
      <c r="BB178" s="14">
        <f>SUM(AT178:BA178)</f>
        <v>0</v>
      </c>
      <c r="BC178" s="13"/>
      <c r="BD178" s="13"/>
      <c r="BE178" s="13"/>
      <c r="BF178" s="13"/>
      <c r="BG178" s="13"/>
      <c r="BH178" s="13"/>
      <c r="BI178" s="13"/>
      <c r="BJ178" s="13"/>
      <c r="BK178" s="14">
        <f>SUM(BC178:BJ178)</f>
        <v>0</v>
      </c>
      <c r="BL178" s="76"/>
      <c r="BM178" s="76"/>
      <c r="BN178" s="76"/>
      <c r="BO178" s="76"/>
      <c r="BP178" s="76"/>
      <c r="BQ178" s="76"/>
      <c r="BR178" s="76"/>
      <c r="BS178" s="76"/>
      <c r="BT178" s="12">
        <f>SUM(BL178:BS178)</f>
        <v>0</v>
      </c>
      <c r="BU178" s="76"/>
      <c r="BV178" s="76"/>
      <c r="BW178" s="76"/>
      <c r="BX178" s="76"/>
      <c r="BY178" s="76"/>
      <c r="BZ178" s="76"/>
      <c r="CA178" s="76"/>
      <c r="CB178" s="76"/>
      <c r="CC178" s="36">
        <f>SUM(BU178:CB178)</f>
        <v>0</v>
      </c>
      <c r="CD178" s="84">
        <v>3.0000000000000001E-3</v>
      </c>
      <c r="CE178" s="84">
        <v>0</v>
      </c>
      <c r="CF178" s="84">
        <v>0</v>
      </c>
      <c r="CG178" s="84">
        <v>4.0000000000000001E-3</v>
      </c>
      <c r="CH178" s="84">
        <v>0</v>
      </c>
      <c r="CI178" s="84">
        <v>0</v>
      </c>
      <c r="CJ178" s="84">
        <v>0</v>
      </c>
      <c r="CK178" s="84">
        <v>0</v>
      </c>
      <c r="CL178" s="36">
        <f>SUM(CD178:CK178)</f>
        <v>7.0000000000000001E-3</v>
      </c>
      <c r="CM178" s="243"/>
      <c r="CN178" s="243"/>
      <c r="CO178" s="243"/>
      <c r="CP178" s="243"/>
      <c r="CQ178" s="243"/>
    </row>
    <row r="179" spans="1:95" ht="15.4">
      <c r="A179" s="20" t="s">
        <v>206</v>
      </c>
      <c r="B179" s="34" t="s">
        <v>598</v>
      </c>
      <c r="C179" s="308"/>
      <c r="D179" s="13"/>
      <c r="E179" s="185">
        <f t="shared" si="160"/>
        <v>1.7000000000000001E-2</v>
      </c>
      <c r="F179" s="259" t="s">
        <v>259</v>
      </c>
      <c r="G179" s="232" t="s">
        <v>606</v>
      </c>
      <c r="H179" s="16" t="s">
        <v>28</v>
      </c>
      <c r="I179" s="16">
        <v>3</v>
      </c>
      <c r="J179" s="4"/>
      <c r="K179" s="4"/>
      <c r="L179" s="4"/>
      <c r="M179" s="4"/>
      <c r="N179" s="4"/>
      <c r="O179" s="12">
        <f>SUM(J179:N179)</f>
        <v>0</v>
      </c>
      <c r="P179" s="3"/>
      <c r="Q179" s="3"/>
      <c r="R179" s="3"/>
      <c r="S179" s="3"/>
      <c r="T179" s="3"/>
      <c r="U179" s="12">
        <f>SUM(P179:T179)</f>
        <v>0</v>
      </c>
      <c r="V179" s="4"/>
      <c r="W179" s="4"/>
      <c r="X179" s="4"/>
      <c r="Y179" s="4"/>
      <c r="Z179" s="4"/>
      <c r="AA179" s="12">
        <f>SUM(V179:Z179)</f>
        <v>0</v>
      </c>
      <c r="AB179" s="4"/>
      <c r="AC179" s="4"/>
      <c r="AD179" s="4"/>
      <c r="AE179" s="4"/>
      <c r="AF179" s="4"/>
      <c r="AG179" s="12">
        <f>SUM(AB179:AF179)</f>
        <v>0</v>
      </c>
      <c r="AH179" s="4"/>
      <c r="AI179" s="4"/>
      <c r="AJ179" s="4"/>
      <c r="AK179" s="4"/>
      <c r="AL179" s="4"/>
      <c r="AM179" s="12">
        <f>SUM(AH179:AL179)</f>
        <v>0</v>
      </c>
      <c r="AN179" s="76"/>
      <c r="AO179" s="76"/>
      <c r="AP179" s="76"/>
      <c r="AQ179" s="76"/>
      <c r="AR179" s="76"/>
      <c r="AS179" s="12">
        <f>SUM(AN179:AR179)</f>
        <v>0</v>
      </c>
      <c r="AT179" s="84"/>
      <c r="AU179" s="84"/>
      <c r="AV179" s="84"/>
      <c r="AW179" s="84"/>
      <c r="AX179" s="84"/>
      <c r="AY179" s="84"/>
      <c r="AZ179" s="84"/>
      <c r="BA179" s="84"/>
      <c r="BB179" s="14">
        <f>SUM(AT179:BA179)</f>
        <v>0</v>
      </c>
      <c r="BC179" s="13"/>
      <c r="BD179" s="13"/>
      <c r="BE179" s="13"/>
      <c r="BF179" s="13"/>
      <c r="BG179" s="13"/>
      <c r="BH179" s="13"/>
      <c r="BI179" s="13"/>
      <c r="BJ179" s="13"/>
      <c r="BK179" s="14">
        <f>SUM(BC179:BJ179)</f>
        <v>0</v>
      </c>
      <c r="BL179" s="76"/>
      <c r="BM179" s="76"/>
      <c r="BN179" s="76"/>
      <c r="BO179" s="76"/>
      <c r="BP179" s="76"/>
      <c r="BQ179" s="76"/>
      <c r="BR179" s="76"/>
      <c r="BS179" s="76"/>
      <c r="BT179" s="12">
        <f>SUM(BL179:BS179)</f>
        <v>0</v>
      </c>
      <c r="BU179" s="76"/>
      <c r="BV179" s="76"/>
      <c r="BW179" s="76"/>
      <c r="BX179" s="76"/>
      <c r="BY179" s="76"/>
      <c r="BZ179" s="76"/>
      <c r="CA179" s="76"/>
      <c r="CB179" s="76"/>
      <c r="CC179" s="36">
        <f>SUM(BU179:CB179)</f>
        <v>0</v>
      </c>
      <c r="CD179" s="84">
        <v>6.0000000000000001E-3</v>
      </c>
      <c r="CE179" s="84">
        <v>1E-3</v>
      </c>
      <c r="CF179" s="84">
        <v>0</v>
      </c>
      <c r="CG179" s="84">
        <v>0.01</v>
      </c>
      <c r="CH179" s="84">
        <v>0</v>
      </c>
      <c r="CI179" s="84">
        <v>0</v>
      </c>
      <c r="CJ179" s="84">
        <v>0</v>
      </c>
      <c r="CK179" s="84">
        <v>0</v>
      </c>
      <c r="CL179" s="36">
        <f>SUM(CD179:CK179)</f>
        <v>1.7000000000000001E-2</v>
      </c>
      <c r="CM179" s="243"/>
      <c r="CN179" s="243"/>
      <c r="CO179" s="243"/>
      <c r="CP179" s="243"/>
      <c r="CQ179" s="243"/>
    </row>
    <row r="180" spans="1:95" ht="15.4">
      <c r="A180" s="16"/>
      <c r="B180" s="120" t="s">
        <v>40</v>
      </c>
      <c r="C180" s="120"/>
      <c r="D180" s="120"/>
      <c r="E180" s="283"/>
      <c r="F180" s="185">
        <f>SUMIF(F175:F179, "=Yes", E175:E179)</f>
        <v>2.9000000000000001E-2</v>
      </c>
      <c r="G180" s="16"/>
      <c r="H180" s="16" t="s">
        <v>28</v>
      </c>
      <c r="I180" s="16">
        <v>3</v>
      </c>
      <c r="J180" s="5">
        <f>SUM(J175:J179)</f>
        <v>0</v>
      </c>
      <c r="K180" s="5">
        <f t="shared" ref="K180:BV180" si="161">SUM(K175:K179)</f>
        <v>0</v>
      </c>
      <c r="L180" s="5">
        <f t="shared" si="161"/>
        <v>0</v>
      </c>
      <c r="M180" s="5">
        <f t="shared" si="161"/>
        <v>0</v>
      </c>
      <c r="N180" s="5">
        <f t="shared" si="161"/>
        <v>0</v>
      </c>
      <c r="O180" s="5">
        <f t="shared" si="161"/>
        <v>0</v>
      </c>
      <c r="P180" s="5">
        <f t="shared" si="161"/>
        <v>0</v>
      </c>
      <c r="Q180" s="5">
        <f t="shared" si="161"/>
        <v>0</v>
      </c>
      <c r="R180" s="5">
        <f t="shared" si="161"/>
        <v>0</v>
      </c>
      <c r="S180" s="5">
        <f t="shared" si="161"/>
        <v>0</v>
      </c>
      <c r="T180" s="5">
        <f t="shared" si="161"/>
        <v>0</v>
      </c>
      <c r="U180" s="5">
        <f t="shared" si="161"/>
        <v>0</v>
      </c>
      <c r="V180" s="5">
        <f t="shared" si="161"/>
        <v>0</v>
      </c>
      <c r="W180" s="5">
        <f t="shared" si="161"/>
        <v>0</v>
      </c>
      <c r="X180" s="5">
        <f t="shared" si="161"/>
        <v>0</v>
      </c>
      <c r="Y180" s="5">
        <f t="shared" si="161"/>
        <v>0</v>
      </c>
      <c r="Z180" s="5">
        <f t="shared" si="161"/>
        <v>0</v>
      </c>
      <c r="AA180" s="5">
        <f t="shared" si="161"/>
        <v>0</v>
      </c>
      <c r="AB180" s="5">
        <f t="shared" si="161"/>
        <v>0</v>
      </c>
      <c r="AC180" s="5">
        <f t="shared" si="161"/>
        <v>0</v>
      </c>
      <c r="AD180" s="5">
        <f t="shared" si="161"/>
        <v>0</v>
      </c>
      <c r="AE180" s="5">
        <f t="shared" si="161"/>
        <v>0</v>
      </c>
      <c r="AF180" s="5">
        <f t="shared" si="161"/>
        <v>0</v>
      </c>
      <c r="AG180" s="5">
        <f t="shared" si="161"/>
        <v>0</v>
      </c>
      <c r="AH180" s="5">
        <f t="shared" si="161"/>
        <v>0</v>
      </c>
      <c r="AI180" s="5">
        <f t="shared" si="161"/>
        <v>0</v>
      </c>
      <c r="AJ180" s="5">
        <f t="shared" si="161"/>
        <v>0</v>
      </c>
      <c r="AK180" s="5">
        <f t="shared" si="161"/>
        <v>0</v>
      </c>
      <c r="AL180" s="5">
        <f t="shared" si="161"/>
        <v>0</v>
      </c>
      <c r="AM180" s="5">
        <f t="shared" si="161"/>
        <v>0</v>
      </c>
      <c r="AN180" s="5">
        <f t="shared" si="161"/>
        <v>0</v>
      </c>
      <c r="AO180" s="5">
        <f t="shared" si="161"/>
        <v>0</v>
      </c>
      <c r="AP180" s="5">
        <f t="shared" si="161"/>
        <v>0</v>
      </c>
      <c r="AQ180" s="5">
        <f t="shared" si="161"/>
        <v>0</v>
      </c>
      <c r="AR180" s="5">
        <f t="shared" si="161"/>
        <v>0</v>
      </c>
      <c r="AS180" s="5">
        <f t="shared" si="161"/>
        <v>0</v>
      </c>
      <c r="AT180" s="5">
        <f t="shared" si="161"/>
        <v>-3.37951968925959</v>
      </c>
      <c r="AU180" s="5">
        <f t="shared" si="161"/>
        <v>-1.3059516147904535</v>
      </c>
      <c r="AV180" s="5">
        <f t="shared" si="161"/>
        <v>-1.3059516147904535</v>
      </c>
      <c r="AW180" s="5">
        <f t="shared" si="161"/>
        <v>-10.970473746438515</v>
      </c>
      <c r="AX180" s="5">
        <f t="shared" si="161"/>
        <v>4.9520597078058337E-2</v>
      </c>
      <c r="AY180" s="5">
        <f t="shared" si="161"/>
        <v>-2.5170927528458975</v>
      </c>
      <c r="AZ180" s="5">
        <f t="shared" si="161"/>
        <v>-1.060039438134238</v>
      </c>
      <c r="BA180" s="5">
        <f t="shared" si="161"/>
        <v>-0.65922886598128194</v>
      </c>
      <c r="BB180" s="5">
        <f t="shared" si="161"/>
        <v>-21.148737125162377</v>
      </c>
      <c r="BC180" s="5">
        <f t="shared" si="161"/>
        <v>-0.33255935975810957</v>
      </c>
      <c r="BD180" s="5">
        <f t="shared" si="161"/>
        <v>-0.1225148871837636</v>
      </c>
      <c r="BE180" s="5">
        <f t="shared" si="161"/>
        <v>-0.1225148871837636</v>
      </c>
      <c r="BF180" s="5">
        <f t="shared" si="161"/>
        <v>-0.77470288624787775</v>
      </c>
      <c r="BG180" s="5">
        <f t="shared" si="161"/>
        <v>0</v>
      </c>
      <c r="BH180" s="5">
        <f t="shared" si="161"/>
        <v>-0.23837011884550086</v>
      </c>
      <c r="BI180" s="5">
        <f t="shared" si="161"/>
        <v>-2.7504244482173177E-2</v>
      </c>
      <c r="BJ180" s="5">
        <f t="shared" si="161"/>
        <v>-9.1680814940577251E-3</v>
      </c>
      <c r="BK180" s="5">
        <f t="shared" si="161"/>
        <v>-1.6273344651952464</v>
      </c>
      <c r="BL180" s="5">
        <f t="shared" si="161"/>
        <v>0</v>
      </c>
      <c r="BM180" s="5">
        <f t="shared" si="161"/>
        <v>0</v>
      </c>
      <c r="BN180" s="5">
        <f t="shared" si="161"/>
        <v>0</v>
      </c>
      <c r="BO180" s="5">
        <f t="shared" si="161"/>
        <v>0</v>
      </c>
      <c r="BP180" s="5">
        <f t="shared" si="161"/>
        <v>0</v>
      </c>
      <c r="BQ180" s="5">
        <f t="shared" si="161"/>
        <v>0</v>
      </c>
      <c r="BR180" s="5">
        <f t="shared" si="161"/>
        <v>0</v>
      </c>
      <c r="BS180" s="5">
        <f t="shared" si="161"/>
        <v>0</v>
      </c>
      <c r="BT180" s="5">
        <f t="shared" si="161"/>
        <v>0</v>
      </c>
      <c r="BU180" s="5">
        <f t="shared" si="161"/>
        <v>0</v>
      </c>
      <c r="BV180" s="5">
        <f t="shared" si="161"/>
        <v>0</v>
      </c>
      <c r="BW180" s="5">
        <f t="shared" ref="BW180:CE180" si="162">SUM(BW175:BW179)</f>
        <v>0</v>
      </c>
      <c r="BX180" s="5">
        <f t="shared" si="162"/>
        <v>0</v>
      </c>
      <c r="BY180" s="5">
        <f t="shared" si="162"/>
        <v>0</v>
      </c>
      <c r="BZ180" s="5">
        <f t="shared" si="162"/>
        <v>0</v>
      </c>
      <c r="CA180" s="5">
        <f t="shared" si="162"/>
        <v>0</v>
      </c>
      <c r="CB180" s="5">
        <f t="shared" si="162"/>
        <v>0</v>
      </c>
      <c r="CC180" s="35">
        <f t="shared" si="162"/>
        <v>0</v>
      </c>
      <c r="CD180" s="5">
        <f t="shared" si="162"/>
        <v>1.0999999999999999E-2</v>
      </c>
      <c r="CE180" s="5">
        <f t="shared" si="162"/>
        <v>1E-3</v>
      </c>
      <c r="CF180" s="5">
        <f t="shared" ref="CF180:CL180" si="163">SUM(CF175:CF179)</f>
        <v>0</v>
      </c>
      <c r="CG180" s="5">
        <f t="shared" si="163"/>
        <v>1.7000000000000001E-2</v>
      </c>
      <c r="CH180" s="5">
        <f t="shared" si="163"/>
        <v>0</v>
      </c>
      <c r="CI180" s="5">
        <f t="shared" si="163"/>
        <v>0</v>
      </c>
      <c r="CJ180" s="5">
        <f t="shared" si="163"/>
        <v>0</v>
      </c>
      <c r="CK180" s="5">
        <f t="shared" si="163"/>
        <v>0</v>
      </c>
      <c r="CL180" s="35">
        <f t="shared" si="163"/>
        <v>2.9000000000000001E-2</v>
      </c>
      <c r="CM180" s="243"/>
      <c r="CN180" s="243"/>
      <c r="CO180" s="243"/>
      <c r="CP180" s="243"/>
      <c r="CQ180" s="243"/>
    </row>
    <row r="182" spans="1:95">
      <c r="A182" s="205"/>
      <c r="B182" s="209" t="s">
        <v>553</v>
      </c>
      <c r="C182" s="276" t="s">
        <v>208</v>
      </c>
      <c r="D182" s="209"/>
      <c r="E182" s="205"/>
      <c r="F182" s="275">
        <f>SUMIF(J173:CL173, "&lt;&gt;Total", J182:CL182)</f>
        <v>0</v>
      </c>
      <c r="G182" s="205"/>
      <c r="H182" s="205"/>
      <c r="I182" s="205"/>
      <c r="J182" s="206">
        <f t="shared" ref="J182:AO182" si="164">IF(J$1&lt;"2020-21",SUMIF($F$175:$F$179,"=Yes",J$175:J$179),(SUMIF($F$175:$F$179,"=No",J$175:J$179)*(-1)))</f>
        <v>0</v>
      </c>
      <c r="K182" s="206">
        <f t="shared" si="164"/>
        <v>0</v>
      </c>
      <c r="L182" s="206">
        <f t="shared" si="164"/>
        <v>0</v>
      </c>
      <c r="M182" s="206">
        <f t="shared" si="164"/>
        <v>0</v>
      </c>
      <c r="N182" s="206">
        <f t="shared" si="164"/>
        <v>0</v>
      </c>
      <c r="O182" s="206">
        <f t="shared" si="164"/>
        <v>0</v>
      </c>
      <c r="P182" s="206">
        <f t="shared" si="164"/>
        <v>0</v>
      </c>
      <c r="Q182" s="206">
        <f t="shared" si="164"/>
        <v>0</v>
      </c>
      <c r="R182" s="206">
        <f t="shared" si="164"/>
        <v>0</v>
      </c>
      <c r="S182" s="206">
        <f t="shared" si="164"/>
        <v>0</v>
      </c>
      <c r="T182" s="206">
        <f t="shared" si="164"/>
        <v>0</v>
      </c>
      <c r="U182" s="206">
        <f t="shared" si="164"/>
        <v>0</v>
      </c>
      <c r="V182" s="206">
        <f t="shared" si="164"/>
        <v>0</v>
      </c>
      <c r="W182" s="206">
        <f t="shared" si="164"/>
        <v>0</v>
      </c>
      <c r="X182" s="206">
        <f t="shared" si="164"/>
        <v>0</v>
      </c>
      <c r="Y182" s="206">
        <f t="shared" si="164"/>
        <v>0</v>
      </c>
      <c r="Z182" s="206">
        <f t="shared" si="164"/>
        <v>0</v>
      </c>
      <c r="AA182" s="206">
        <f t="shared" si="164"/>
        <v>0</v>
      </c>
      <c r="AB182" s="206">
        <f t="shared" si="164"/>
        <v>0</v>
      </c>
      <c r="AC182" s="206">
        <f t="shared" si="164"/>
        <v>0</v>
      </c>
      <c r="AD182" s="206">
        <f t="shared" si="164"/>
        <v>0</v>
      </c>
      <c r="AE182" s="206">
        <f t="shared" si="164"/>
        <v>0</v>
      </c>
      <c r="AF182" s="206">
        <f t="shared" si="164"/>
        <v>0</v>
      </c>
      <c r="AG182" s="206">
        <f t="shared" si="164"/>
        <v>0</v>
      </c>
      <c r="AH182" s="206">
        <f t="shared" si="164"/>
        <v>0</v>
      </c>
      <c r="AI182" s="206">
        <f t="shared" si="164"/>
        <v>0</v>
      </c>
      <c r="AJ182" s="206">
        <f t="shared" si="164"/>
        <v>0</v>
      </c>
      <c r="AK182" s="206">
        <f t="shared" si="164"/>
        <v>0</v>
      </c>
      <c r="AL182" s="206">
        <f t="shared" si="164"/>
        <v>0</v>
      </c>
      <c r="AM182" s="206">
        <f t="shared" si="164"/>
        <v>0</v>
      </c>
      <c r="AN182" s="206">
        <f t="shared" si="164"/>
        <v>0</v>
      </c>
      <c r="AO182" s="206">
        <f t="shared" si="164"/>
        <v>0</v>
      </c>
      <c r="AP182" s="206">
        <f t="shared" ref="AP182:BU182" si="165">IF(AP$1&lt;"2020-21",SUMIF($F$175:$F$179,"=Yes",AP$175:AP$179),(SUMIF($F$175:$F$179,"=No",AP$175:AP$179)*(-1)))</f>
        <v>0</v>
      </c>
      <c r="AQ182" s="206">
        <f t="shared" si="165"/>
        <v>0</v>
      </c>
      <c r="AR182" s="206">
        <f t="shared" si="165"/>
        <v>0</v>
      </c>
      <c r="AS182" s="206">
        <f t="shared" si="165"/>
        <v>0</v>
      </c>
      <c r="AT182" s="206">
        <f t="shared" si="165"/>
        <v>0</v>
      </c>
      <c r="AU182" s="206">
        <f t="shared" si="165"/>
        <v>0</v>
      </c>
      <c r="AV182" s="206">
        <f t="shared" si="165"/>
        <v>0</v>
      </c>
      <c r="AW182" s="206">
        <f t="shared" si="165"/>
        <v>0</v>
      </c>
      <c r="AX182" s="206">
        <f t="shared" si="165"/>
        <v>0</v>
      </c>
      <c r="AY182" s="206">
        <f t="shared" si="165"/>
        <v>0</v>
      </c>
      <c r="AZ182" s="206">
        <f t="shared" si="165"/>
        <v>0</v>
      </c>
      <c r="BA182" s="206">
        <f t="shared" si="165"/>
        <v>0</v>
      </c>
      <c r="BB182" s="206">
        <f t="shared" si="165"/>
        <v>0</v>
      </c>
      <c r="BC182" s="206">
        <f t="shared" si="165"/>
        <v>0</v>
      </c>
      <c r="BD182" s="206">
        <f t="shared" si="165"/>
        <v>0</v>
      </c>
      <c r="BE182" s="206">
        <f t="shared" si="165"/>
        <v>0</v>
      </c>
      <c r="BF182" s="206">
        <f t="shared" si="165"/>
        <v>0</v>
      </c>
      <c r="BG182" s="206">
        <f t="shared" si="165"/>
        <v>0</v>
      </c>
      <c r="BH182" s="206">
        <f t="shared" si="165"/>
        <v>0</v>
      </c>
      <c r="BI182" s="206">
        <f t="shared" si="165"/>
        <v>0</v>
      </c>
      <c r="BJ182" s="206">
        <f t="shared" si="165"/>
        <v>0</v>
      </c>
      <c r="BK182" s="206">
        <f t="shared" si="165"/>
        <v>0</v>
      </c>
      <c r="BL182" s="206">
        <f t="shared" si="165"/>
        <v>0</v>
      </c>
      <c r="BM182" s="206">
        <f t="shared" si="165"/>
        <v>0</v>
      </c>
      <c r="BN182" s="206">
        <f t="shared" si="165"/>
        <v>0</v>
      </c>
      <c r="BO182" s="206">
        <f t="shared" si="165"/>
        <v>0</v>
      </c>
      <c r="BP182" s="206">
        <f t="shared" si="165"/>
        <v>0</v>
      </c>
      <c r="BQ182" s="206">
        <f t="shared" si="165"/>
        <v>0</v>
      </c>
      <c r="BR182" s="206">
        <f t="shared" si="165"/>
        <v>0</v>
      </c>
      <c r="BS182" s="206">
        <f t="shared" si="165"/>
        <v>0</v>
      </c>
      <c r="BT182" s="206">
        <f t="shared" si="165"/>
        <v>0</v>
      </c>
      <c r="BU182" s="206">
        <f t="shared" si="165"/>
        <v>0</v>
      </c>
      <c r="BV182" s="206">
        <f t="shared" ref="BV182:CL182" si="166">IF(BV$1&lt;"2020-21",SUMIF($F$175:$F$179,"=Yes",BV$175:BV$179),(SUMIF($F$175:$F$179,"=No",BV$175:BV$179)*(-1)))</f>
        <v>0</v>
      </c>
      <c r="BW182" s="206">
        <f t="shared" si="166"/>
        <v>0</v>
      </c>
      <c r="BX182" s="206">
        <f t="shared" si="166"/>
        <v>0</v>
      </c>
      <c r="BY182" s="206">
        <f t="shared" si="166"/>
        <v>0</v>
      </c>
      <c r="BZ182" s="206">
        <f t="shared" si="166"/>
        <v>0</v>
      </c>
      <c r="CA182" s="206">
        <f t="shared" si="166"/>
        <v>0</v>
      </c>
      <c r="CB182" s="206">
        <f t="shared" si="166"/>
        <v>0</v>
      </c>
      <c r="CC182" s="206">
        <f t="shared" si="166"/>
        <v>0</v>
      </c>
      <c r="CD182" s="206">
        <f t="shared" si="166"/>
        <v>0</v>
      </c>
      <c r="CE182" s="206">
        <f t="shared" si="166"/>
        <v>0</v>
      </c>
      <c r="CF182" s="206">
        <f t="shared" si="166"/>
        <v>0</v>
      </c>
      <c r="CG182" s="206">
        <f t="shared" si="166"/>
        <v>0</v>
      </c>
      <c r="CH182" s="206">
        <f t="shared" si="166"/>
        <v>0</v>
      </c>
      <c r="CI182" s="206">
        <f t="shared" si="166"/>
        <v>0</v>
      </c>
      <c r="CJ182" s="206">
        <f t="shared" si="166"/>
        <v>0</v>
      </c>
      <c r="CK182" s="206">
        <f t="shared" si="166"/>
        <v>0</v>
      </c>
      <c r="CL182" s="206">
        <f t="shared" si="166"/>
        <v>0</v>
      </c>
    </row>
    <row r="184" spans="1:95" ht="15.4">
      <c r="A184" s="33" t="s">
        <v>118</v>
      </c>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243"/>
      <c r="CN184" s="243"/>
      <c r="CO184" s="243"/>
      <c r="CP184" s="243"/>
      <c r="CQ184" s="243"/>
    </row>
    <row r="185" spans="1:95" ht="15.5" customHeight="1">
      <c r="A185" s="23"/>
      <c r="B185" s="23"/>
      <c r="C185" s="23"/>
      <c r="D185" s="23"/>
      <c r="E185" s="188"/>
      <c r="F185" s="188"/>
      <c r="G185" s="188"/>
      <c r="H185" s="23"/>
      <c r="I185" s="23"/>
      <c r="J185" s="312" t="s">
        <v>1</v>
      </c>
      <c r="K185" s="312"/>
      <c r="L185" s="312"/>
      <c r="M185" s="312"/>
      <c r="N185" s="312"/>
      <c r="O185" s="312"/>
      <c r="P185" s="313" t="s">
        <v>2</v>
      </c>
      <c r="Q185" s="305"/>
      <c r="R185" s="305"/>
      <c r="S185" s="305"/>
      <c r="T185" s="305"/>
      <c r="U185" s="305"/>
      <c r="V185" s="305" t="s">
        <v>3</v>
      </c>
      <c r="W185" s="305"/>
      <c r="X185" s="305"/>
      <c r="Y185" s="305"/>
      <c r="Z185" s="305"/>
      <c r="AA185" s="305"/>
      <c r="AB185" s="305" t="s">
        <v>4</v>
      </c>
      <c r="AC185" s="305"/>
      <c r="AD185" s="305"/>
      <c r="AE185" s="305"/>
      <c r="AF185" s="305"/>
      <c r="AG185" s="305"/>
      <c r="AH185" s="305" t="s">
        <v>5</v>
      </c>
      <c r="AI185" s="305"/>
      <c r="AJ185" s="305"/>
      <c r="AK185" s="305"/>
      <c r="AL185" s="305"/>
      <c r="AM185" s="305"/>
      <c r="AN185" s="305" t="s">
        <v>6</v>
      </c>
      <c r="AO185" s="305"/>
      <c r="AP185" s="305"/>
      <c r="AQ185" s="305"/>
      <c r="AR185" s="305"/>
      <c r="AS185" s="305"/>
      <c r="AT185" s="309" t="s">
        <v>7</v>
      </c>
      <c r="AU185" s="310"/>
      <c r="AV185" s="310"/>
      <c r="AW185" s="310"/>
      <c r="AX185" s="310"/>
      <c r="AY185" s="310"/>
      <c r="AZ185" s="310"/>
      <c r="BA185" s="310"/>
      <c r="BB185" s="311"/>
      <c r="BC185" s="309" t="s">
        <v>8</v>
      </c>
      <c r="BD185" s="310"/>
      <c r="BE185" s="310"/>
      <c r="BF185" s="310"/>
      <c r="BG185" s="310"/>
      <c r="BH185" s="310"/>
      <c r="BI185" s="310"/>
      <c r="BJ185" s="310"/>
      <c r="BK185" s="311"/>
      <c r="BL185" s="309" t="s">
        <v>9</v>
      </c>
      <c r="BM185" s="310"/>
      <c r="BN185" s="310"/>
      <c r="BO185" s="310"/>
      <c r="BP185" s="310"/>
      <c r="BQ185" s="310"/>
      <c r="BR185" s="310"/>
      <c r="BS185" s="310"/>
      <c r="BT185" s="311"/>
      <c r="BU185" s="309" t="s">
        <v>10</v>
      </c>
      <c r="BV185" s="310"/>
      <c r="BW185" s="310"/>
      <c r="BX185" s="310"/>
      <c r="BY185" s="310"/>
      <c r="BZ185" s="310"/>
      <c r="CA185" s="310"/>
      <c r="CB185" s="310"/>
      <c r="CC185" s="311"/>
      <c r="CD185" s="309" t="s">
        <v>581</v>
      </c>
      <c r="CE185" s="310"/>
      <c r="CF185" s="310"/>
      <c r="CG185" s="310"/>
      <c r="CH185" s="310"/>
      <c r="CI185" s="310"/>
      <c r="CJ185" s="310"/>
      <c r="CK185" s="310"/>
      <c r="CL185" s="311"/>
      <c r="CM185" s="243"/>
      <c r="CN185" s="243"/>
      <c r="CO185" s="243"/>
      <c r="CP185" s="243"/>
      <c r="CQ185" s="243"/>
    </row>
    <row r="186" spans="1:95" ht="15.5" customHeight="1">
      <c r="A186" s="23"/>
      <c r="B186" s="23"/>
      <c r="C186" s="23"/>
      <c r="D186" s="23"/>
      <c r="E186" s="188"/>
      <c r="F186" s="188"/>
      <c r="G186" s="188"/>
      <c r="H186" s="23"/>
      <c r="I186" s="23"/>
      <c r="J186" s="252"/>
      <c r="K186" s="253"/>
      <c r="L186" s="253"/>
      <c r="M186" s="253"/>
      <c r="N186" s="253"/>
      <c r="O186" s="254"/>
      <c r="P186" s="25"/>
      <c r="Q186" s="25"/>
      <c r="R186" s="25"/>
      <c r="S186" s="25"/>
      <c r="T186" s="25"/>
      <c r="U186" s="25"/>
      <c r="V186" s="25"/>
      <c r="W186" s="25"/>
      <c r="X186" s="25"/>
      <c r="Y186" s="25"/>
      <c r="Z186" s="25"/>
      <c r="AA186" s="251"/>
      <c r="AB186" s="25"/>
      <c r="AC186" s="25"/>
      <c r="AD186" s="25"/>
      <c r="AE186" s="25"/>
      <c r="AF186" s="25"/>
      <c r="AG186" s="251"/>
      <c r="AH186" s="25"/>
      <c r="AI186" s="25"/>
      <c r="AJ186" s="25"/>
      <c r="AK186" s="25"/>
      <c r="AL186" s="25"/>
      <c r="AM186" s="251"/>
      <c r="AN186" s="25"/>
      <c r="AO186" s="25"/>
      <c r="AP186" s="25"/>
      <c r="AQ186" s="25"/>
      <c r="AR186" s="25"/>
      <c r="AS186" s="25"/>
      <c r="AT186" s="305" t="s">
        <v>179</v>
      </c>
      <c r="AU186" s="305"/>
      <c r="AV186" s="305"/>
      <c r="AW186" s="305" t="s">
        <v>180</v>
      </c>
      <c r="AX186" s="305"/>
      <c r="AY186" s="305" t="s">
        <v>181</v>
      </c>
      <c r="AZ186" s="305"/>
      <c r="BA186" s="305"/>
      <c r="BB186" s="249" t="s">
        <v>13</v>
      </c>
      <c r="BC186" s="305" t="s">
        <v>179</v>
      </c>
      <c r="BD186" s="305"/>
      <c r="BE186" s="305"/>
      <c r="BF186" s="305" t="s">
        <v>180</v>
      </c>
      <c r="BG186" s="305"/>
      <c r="BH186" s="305" t="s">
        <v>181</v>
      </c>
      <c r="BI186" s="305"/>
      <c r="BJ186" s="305"/>
      <c r="BK186" s="249" t="s">
        <v>13</v>
      </c>
      <c r="BL186" s="305" t="s">
        <v>179</v>
      </c>
      <c r="BM186" s="305"/>
      <c r="BN186" s="305"/>
      <c r="BO186" s="305" t="s">
        <v>180</v>
      </c>
      <c r="BP186" s="305"/>
      <c r="BQ186" s="305" t="s">
        <v>181</v>
      </c>
      <c r="BR186" s="305"/>
      <c r="BS186" s="305"/>
      <c r="BT186" s="249" t="s">
        <v>13</v>
      </c>
      <c r="BU186" s="305" t="s">
        <v>179</v>
      </c>
      <c r="BV186" s="305"/>
      <c r="BW186" s="305"/>
      <c r="BX186" s="305" t="s">
        <v>180</v>
      </c>
      <c r="BY186" s="305"/>
      <c r="BZ186" s="305" t="s">
        <v>181</v>
      </c>
      <c r="CA186" s="305"/>
      <c r="CB186" s="305"/>
      <c r="CC186" s="249" t="s">
        <v>13</v>
      </c>
      <c r="CD186" s="305" t="s">
        <v>179</v>
      </c>
      <c r="CE186" s="305"/>
      <c r="CF186" s="305"/>
      <c r="CG186" s="305" t="s">
        <v>180</v>
      </c>
      <c r="CH186" s="305"/>
      <c r="CI186" s="305" t="s">
        <v>181</v>
      </c>
      <c r="CJ186" s="305"/>
      <c r="CK186" s="305"/>
      <c r="CL186" s="288" t="s">
        <v>13</v>
      </c>
      <c r="CM186" s="243"/>
      <c r="CN186" s="243"/>
      <c r="CO186" s="243"/>
      <c r="CP186" s="243"/>
      <c r="CQ186" s="243"/>
    </row>
    <row r="187" spans="1:95" ht="54">
      <c r="A187" s="24" t="s">
        <v>14</v>
      </c>
      <c r="B187" s="95" t="s">
        <v>182</v>
      </c>
      <c r="C187" s="179" t="s">
        <v>547</v>
      </c>
      <c r="D187" s="179" t="s">
        <v>548</v>
      </c>
      <c r="E187" s="246" t="s">
        <v>241</v>
      </c>
      <c r="F187" s="191" t="s">
        <v>258</v>
      </c>
      <c r="G187" s="235"/>
      <c r="H187" s="30" t="s">
        <v>16</v>
      </c>
      <c r="I187" s="30" t="s">
        <v>17</v>
      </c>
      <c r="J187" s="249" t="s">
        <v>183</v>
      </c>
      <c r="K187" s="249" t="s">
        <v>184</v>
      </c>
      <c r="L187" s="249" t="s">
        <v>185</v>
      </c>
      <c r="M187" s="249" t="s">
        <v>186</v>
      </c>
      <c r="N187" s="249" t="s">
        <v>187</v>
      </c>
      <c r="O187" s="249" t="s">
        <v>13</v>
      </c>
      <c r="P187" s="249" t="s">
        <v>183</v>
      </c>
      <c r="Q187" s="249" t="s">
        <v>184</v>
      </c>
      <c r="R187" s="249" t="s">
        <v>185</v>
      </c>
      <c r="S187" s="249" t="s">
        <v>186</v>
      </c>
      <c r="T187" s="249" t="s">
        <v>187</v>
      </c>
      <c r="U187" s="249" t="s">
        <v>13</v>
      </c>
      <c r="V187" s="249" t="s">
        <v>183</v>
      </c>
      <c r="W187" s="249" t="s">
        <v>184</v>
      </c>
      <c r="X187" s="249" t="s">
        <v>185</v>
      </c>
      <c r="Y187" s="249" t="s">
        <v>186</v>
      </c>
      <c r="Z187" s="249" t="s">
        <v>187</v>
      </c>
      <c r="AA187" s="249" t="s">
        <v>13</v>
      </c>
      <c r="AB187" s="249" t="s">
        <v>183</v>
      </c>
      <c r="AC187" s="249" t="s">
        <v>184</v>
      </c>
      <c r="AD187" s="249" t="s">
        <v>185</v>
      </c>
      <c r="AE187" s="249" t="s">
        <v>186</v>
      </c>
      <c r="AF187" s="249" t="s">
        <v>187</v>
      </c>
      <c r="AG187" s="249" t="s">
        <v>13</v>
      </c>
      <c r="AH187" s="249" t="s">
        <v>183</v>
      </c>
      <c r="AI187" s="249" t="s">
        <v>184</v>
      </c>
      <c r="AJ187" s="249" t="s">
        <v>185</v>
      </c>
      <c r="AK187" s="249" t="s">
        <v>186</v>
      </c>
      <c r="AL187" s="249" t="s">
        <v>187</v>
      </c>
      <c r="AM187" s="249" t="s">
        <v>13</v>
      </c>
      <c r="AN187" s="249" t="s">
        <v>183</v>
      </c>
      <c r="AO187" s="249" t="s">
        <v>184</v>
      </c>
      <c r="AP187" s="249" t="s">
        <v>185</v>
      </c>
      <c r="AQ187" s="249" t="s">
        <v>186</v>
      </c>
      <c r="AR187" s="249" t="s">
        <v>187</v>
      </c>
      <c r="AS187" s="248" t="s">
        <v>13</v>
      </c>
      <c r="AT187" s="249" t="s">
        <v>188</v>
      </c>
      <c r="AU187" s="249" t="s">
        <v>189</v>
      </c>
      <c r="AV187" s="249" t="s">
        <v>190</v>
      </c>
      <c r="AW187" s="249" t="s">
        <v>191</v>
      </c>
      <c r="AX187" s="249" t="s">
        <v>192</v>
      </c>
      <c r="AY187" s="249" t="s">
        <v>185</v>
      </c>
      <c r="AZ187" s="249" t="s">
        <v>186</v>
      </c>
      <c r="BA187" s="249" t="s">
        <v>187</v>
      </c>
      <c r="BB187" s="249" t="s">
        <v>13</v>
      </c>
      <c r="BC187" s="249" t="s">
        <v>188</v>
      </c>
      <c r="BD187" s="249" t="s">
        <v>189</v>
      </c>
      <c r="BE187" s="249" t="s">
        <v>190</v>
      </c>
      <c r="BF187" s="249" t="s">
        <v>191</v>
      </c>
      <c r="BG187" s="249" t="s">
        <v>192</v>
      </c>
      <c r="BH187" s="249" t="s">
        <v>185</v>
      </c>
      <c r="BI187" s="249" t="s">
        <v>186</v>
      </c>
      <c r="BJ187" s="249" t="s">
        <v>187</v>
      </c>
      <c r="BK187" s="249" t="s">
        <v>13</v>
      </c>
      <c r="BL187" s="249" t="s">
        <v>188</v>
      </c>
      <c r="BM187" s="249" t="s">
        <v>189</v>
      </c>
      <c r="BN187" s="249" t="s">
        <v>190</v>
      </c>
      <c r="BO187" s="249" t="s">
        <v>191</v>
      </c>
      <c r="BP187" s="249" t="s">
        <v>192</v>
      </c>
      <c r="BQ187" s="249" t="s">
        <v>185</v>
      </c>
      <c r="BR187" s="249" t="s">
        <v>186</v>
      </c>
      <c r="BS187" s="249" t="s">
        <v>187</v>
      </c>
      <c r="BT187" s="249" t="s">
        <v>13</v>
      </c>
      <c r="BU187" s="249" t="s">
        <v>188</v>
      </c>
      <c r="BV187" s="249" t="s">
        <v>189</v>
      </c>
      <c r="BW187" s="249" t="s">
        <v>190</v>
      </c>
      <c r="BX187" s="249" t="s">
        <v>191</v>
      </c>
      <c r="BY187" s="249" t="s">
        <v>192</v>
      </c>
      <c r="BZ187" s="249" t="s">
        <v>185</v>
      </c>
      <c r="CA187" s="249" t="s">
        <v>186</v>
      </c>
      <c r="CB187" s="249" t="s">
        <v>187</v>
      </c>
      <c r="CC187" s="249" t="s">
        <v>13</v>
      </c>
      <c r="CD187" s="288" t="s">
        <v>188</v>
      </c>
      <c r="CE187" s="288" t="s">
        <v>189</v>
      </c>
      <c r="CF187" s="288" t="s">
        <v>190</v>
      </c>
      <c r="CG187" s="288" t="s">
        <v>191</v>
      </c>
      <c r="CH187" s="288" t="s">
        <v>192</v>
      </c>
      <c r="CI187" s="288" t="s">
        <v>185</v>
      </c>
      <c r="CJ187" s="288" t="s">
        <v>186</v>
      </c>
      <c r="CK187" s="288" t="s">
        <v>187</v>
      </c>
      <c r="CL187" s="288" t="s">
        <v>13</v>
      </c>
      <c r="CM187" s="243"/>
      <c r="CN187" s="243"/>
      <c r="CO187" s="243"/>
      <c r="CP187" s="243"/>
      <c r="CQ187" s="243"/>
    </row>
    <row r="188" spans="1:95" ht="15.4">
      <c r="A188" s="82" t="s">
        <v>25</v>
      </c>
      <c r="B188" s="138" t="s">
        <v>26</v>
      </c>
      <c r="C188" s="138"/>
      <c r="D188" s="138"/>
      <c r="E188" s="142"/>
      <c r="F188" s="142"/>
      <c r="G188" s="142"/>
      <c r="H188" s="142"/>
      <c r="I188" s="56"/>
      <c r="J188" s="143"/>
      <c r="K188" s="143"/>
      <c r="L188" s="143"/>
      <c r="M188" s="143"/>
      <c r="N188" s="143"/>
      <c r="O188" s="144"/>
      <c r="P188" s="143"/>
      <c r="Q188" s="143"/>
      <c r="R188" s="143"/>
      <c r="S188" s="143"/>
      <c r="T188" s="143"/>
      <c r="U188" s="144"/>
      <c r="V188" s="143"/>
      <c r="W188" s="143"/>
      <c r="X188" s="143"/>
      <c r="Y188" s="143"/>
      <c r="Z188" s="143"/>
      <c r="AA188" s="144"/>
      <c r="AB188" s="143"/>
      <c r="AC188" s="143"/>
      <c r="AD188" s="143"/>
      <c r="AE188" s="143"/>
      <c r="AF188" s="143"/>
      <c r="AG188" s="144"/>
      <c r="AH188" s="143"/>
      <c r="AI188" s="143"/>
      <c r="AJ188" s="143"/>
      <c r="AK188" s="143"/>
      <c r="AL188" s="143"/>
      <c r="AM188" s="144"/>
      <c r="AN188" s="143"/>
      <c r="AO188" s="143"/>
      <c r="AP188" s="143"/>
      <c r="AQ188" s="143"/>
      <c r="AR188" s="143"/>
      <c r="AS188" s="14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243"/>
      <c r="CN188" s="243"/>
      <c r="CO188" s="243"/>
      <c r="CP188" s="243"/>
      <c r="CQ188" s="243"/>
    </row>
    <row r="189" spans="1:95" ht="15.4">
      <c r="A189" s="16">
        <v>25</v>
      </c>
      <c r="B189" s="4" t="s">
        <v>119</v>
      </c>
      <c r="C189" s="184" t="s">
        <v>397</v>
      </c>
      <c r="D189" s="184" t="s">
        <v>451</v>
      </c>
      <c r="E189" s="185">
        <f t="shared" ref="E189:E212" si="167">O189+U189+AA189+AG189+AM189+AS189+BB189+BK189+BT189+CC189+CL189</f>
        <v>13.558</v>
      </c>
      <c r="F189" s="259" t="s">
        <v>259</v>
      </c>
      <c r="G189" s="257" t="s">
        <v>501</v>
      </c>
      <c r="H189" s="116" t="s">
        <v>28</v>
      </c>
      <c r="I189" s="116">
        <v>3</v>
      </c>
      <c r="J189" s="55"/>
      <c r="K189" s="55"/>
      <c r="L189" s="55"/>
      <c r="M189" s="55"/>
      <c r="N189" s="55"/>
      <c r="O189" s="139">
        <f>SUM(J189:N189)</f>
        <v>0</v>
      </c>
      <c r="P189" s="55"/>
      <c r="Q189" s="55"/>
      <c r="R189" s="55"/>
      <c r="S189" s="55"/>
      <c r="T189" s="55"/>
      <c r="U189" s="139">
        <f>SUM(P189:T189)</f>
        <v>0</v>
      </c>
      <c r="V189" s="55"/>
      <c r="W189" s="55"/>
      <c r="X189" s="55"/>
      <c r="Y189" s="55"/>
      <c r="Z189" s="55"/>
      <c r="AA189" s="139">
        <f>SUM(V189:Z189)</f>
        <v>0</v>
      </c>
      <c r="AB189" s="55"/>
      <c r="AC189" s="55"/>
      <c r="AD189" s="55"/>
      <c r="AE189" s="55"/>
      <c r="AF189" s="55"/>
      <c r="AG189" s="139">
        <f>SUM(AB189:AF189)</f>
        <v>0</v>
      </c>
      <c r="AH189" s="55">
        <v>0.99199999999999999</v>
      </c>
      <c r="AI189" s="55">
        <v>4.0919999999999996</v>
      </c>
      <c r="AJ189" s="55">
        <v>0</v>
      </c>
      <c r="AK189" s="55">
        <v>0.71</v>
      </c>
      <c r="AL189" s="55">
        <v>0</v>
      </c>
      <c r="AM189" s="139">
        <f>SUM(AH189:AL189)</f>
        <v>5.7939999999999996</v>
      </c>
      <c r="AN189" s="55">
        <v>1.98</v>
      </c>
      <c r="AO189" s="55">
        <v>4.21</v>
      </c>
      <c r="AP189" s="55">
        <v>0</v>
      </c>
      <c r="AQ189" s="55">
        <v>1.5740000000000001</v>
      </c>
      <c r="AR189" s="55">
        <v>0</v>
      </c>
      <c r="AS189" s="139">
        <f>SUM(AN189:AR189)</f>
        <v>7.7639999999999993</v>
      </c>
      <c r="AT189" s="140"/>
      <c r="AU189" s="140"/>
      <c r="AV189" s="140"/>
      <c r="AW189" s="140"/>
      <c r="AX189" s="140"/>
      <c r="AY189" s="140"/>
      <c r="AZ189" s="140"/>
      <c r="BA189" s="140"/>
      <c r="BB189" s="141">
        <f>SUM(AT189:BA189)</f>
        <v>0</v>
      </c>
      <c r="BC189" s="140"/>
      <c r="BD189" s="140"/>
      <c r="BE189" s="140"/>
      <c r="BF189" s="140"/>
      <c r="BG189" s="140"/>
      <c r="BH189" s="140"/>
      <c r="BI189" s="140"/>
      <c r="BJ189" s="140"/>
      <c r="BK189" s="141">
        <f>SUM(BC189:BJ189)</f>
        <v>0</v>
      </c>
      <c r="BL189" s="140"/>
      <c r="BM189" s="140"/>
      <c r="BN189" s="140"/>
      <c r="BO189" s="140"/>
      <c r="BP189" s="140"/>
      <c r="BQ189" s="140"/>
      <c r="BR189" s="140"/>
      <c r="BS189" s="140"/>
      <c r="BT189" s="141">
        <f>SUM(BL189:BS189)</f>
        <v>0</v>
      </c>
      <c r="BU189" s="140"/>
      <c r="BV189" s="140"/>
      <c r="BW189" s="140"/>
      <c r="BX189" s="140"/>
      <c r="BY189" s="140"/>
      <c r="BZ189" s="140"/>
      <c r="CA189" s="140"/>
      <c r="CB189" s="140"/>
      <c r="CC189" s="163">
        <f>SUM(BU189:CB189)</f>
        <v>0</v>
      </c>
      <c r="CD189" s="140"/>
      <c r="CE189" s="140"/>
      <c r="CF189" s="140"/>
      <c r="CG189" s="140"/>
      <c r="CH189" s="140"/>
      <c r="CI189" s="140"/>
      <c r="CJ189" s="140"/>
      <c r="CK189" s="140"/>
      <c r="CL189" s="163">
        <f>SUM(CD189:CK189)</f>
        <v>0</v>
      </c>
      <c r="CM189" s="243"/>
      <c r="CN189" s="243"/>
      <c r="CO189" s="243"/>
      <c r="CP189" s="243"/>
      <c r="CQ189" s="243"/>
    </row>
    <row r="190" spans="1:95" ht="15.4">
      <c r="A190" s="16">
        <f>+A189+1</f>
        <v>26</v>
      </c>
      <c r="B190" s="4" t="s">
        <v>120</v>
      </c>
      <c r="C190" s="4" t="s">
        <v>410</v>
      </c>
      <c r="D190" s="4" t="s">
        <v>418</v>
      </c>
      <c r="E190" s="185">
        <f t="shared" si="167"/>
        <v>19.343</v>
      </c>
      <c r="F190" s="259" t="s">
        <v>259</v>
      </c>
      <c r="G190" s="257" t="s">
        <v>501</v>
      </c>
      <c r="H190" s="16" t="s">
        <v>28</v>
      </c>
      <c r="I190" s="16">
        <v>3</v>
      </c>
      <c r="J190" s="37"/>
      <c r="K190" s="37"/>
      <c r="L190" s="37"/>
      <c r="M190" s="37"/>
      <c r="N190" s="37"/>
      <c r="O190" s="38">
        <f t="shared" ref="O190:O212" si="168">SUM(J190:N190)</f>
        <v>0</v>
      </c>
      <c r="P190" s="37"/>
      <c r="Q190" s="37"/>
      <c r="R190" s="37"/>
      <c r="S190" s="37"/>
      <c r="T190" s="37"/>
      <c r="U190" s="38">
        <f t="shared" ref="U190:U212" si="169">SUM(P190:T190)</f>
        <v>0</v>
      </c>
      <c r="V190" s="37"/>
      <c r="W190" s="37"/>
      <c r="X190" s="37"/>
      <c r="Y190" s="37"/>
      <c r="Z190" s="37"/>
      <c r="AA190" s="38">
        <f t="shared" ref="AA190:AA212" si="170">SUM(V190:Z190)</f>
        <v>0</v>
      </c>
      <c r="AB190" s="37"/>
      <c r="AC190" s="37"/>
      <c r="AD190" s="37"/>
      <c r="AE190" s="37"/>
      <c r="AF190" s="37"/>
      <c r="AG190" s="38">
        <f t="shared" ref="AG190:AG212" si="171">SUM(AB190:AF190)</f>
        <v>0</v>
      </c>
      <c r="AH190" s="37">
        <v>1.401</v>
      </c>
      <c r="AI190" s="37">
        <v>0</v>
      </c>
      <c r="AJ190" s="37">
        <v>0</v>
      </c>
      <c r="AK190" s="37">
        <v>0</v>
      </c>
      <c r="AL190" s="37">
        <v>0</v>
      </c>
      <c r="AM190" s="38">
        <f t="shared" ref="AM190:AM212" si="172">SUM(AH190:AL190)</f>
        <v>1.401</v>
      </c>
      <c r="AN190" s="37">
        <v>0.82299999999999995</v>
      </c>
      <c r="AO190" s="37">
        <v>3.052</v>
      </c>
      <c r="AP190" s="37">
        <v>6.3E-2</v>
      </c>
      <c r="AQ190" s="37">
        <v>6.8330000000000002</v>
      </c>
      <c r="AR190" s="37">
        <v>7.1710000000000003</v>
      </c>
      <c r="AS190" s="38">
        <f t="shared" ref="AS190:AS212" si="173">SUM(AN190:AR190)</f>
        <v>17.942</v>
      </c>
      <c r="AT190" s="4"/>
      <c r="AU190" s="4"/>
      <c r="AV190" s="4"/>
      <c r="AW190" s="4"/>
      <c r="AX190" s="4"/>
      <c r="AY190" s="4"/>
      <c r="AZ190" s="4"/>
      <c r="BA190" s="4"/>
      <c r="BB190" s="12">
        <f t="shared" ref="BB190:BB212" si="174">SUM(AT190:BA190)</f>
        <v>0</v>
      </c>
      <c r="BC190" s="4"/>
      <c r="BD190" s="4"/>
      <c r="BE190" s="4"/>
      <c r="BF190" s="4"/>
      <c r="BG190" s="4"/>
      <c r="BH190" s="4"/>
      <c r="BI190" s="4"/>
      <c r="BJ190" s="4"/>
      <c r="BK190" s="12">
        <f t="shared" ref="BK190:BK212" si="175">SUM(BC190:BJ190)</f>
        <v>0</v>
      </c>
      <c r="BL190" s="4"/>
      <c r="BM190" s="4"/>
      <c r="BN190" s="4"/>
      <c r="BO190" s="4"/>
      <c r="BP190" s="4"/>
      <c r="BQ190" s="4"/>
      <c r="BR190" s="4"/>
      <c r="BS190" s="4"/>
      <c r="BT190" s="12">
        <f t="shared" ref="BT190:BT212" si="176">SUM(BL190:BS190)</f>
        <v>0</v>
      </c>
      <c r="BU190" s="4"/>
      <c r="BV190" s="4"/>
      <c r="BW190" s="4"/>
      <c r="BX190" s="4"/>
      <c r="BY190" s="4"/>
      <c r="BZ190" s="4"/>
      <c r="CA190" s="4"/>
      <c r="CB190" s="4"/>
      <c r="CC190" s="36">
        <f t="shared" ref="CC190:CC212" si="177">SUM(BU190:CB190)</f>
        <v>0</v>
      </c>
      <c r="CD190" s="4"/>
      <c r="CE190" s="4"/>
      <c r="CF190" s="4"/>
      <c r="CG190" s="4"/>
      <c r="CH190" s="4"/>
      <c r="CI190" s="4"/>
      <c r="CJ190" s="4"/>
      <c r="CK190" s="4"/>
      <c r="CL190" s="36">
        <f t="shared" ref="CL190:CL212" si="178">SUM(CD190:CK190)</f>
        <v>0</v>
      </c>
      <c r="CM190" s="243"/>
      <c r="CN190" s="243"/>
      <c r="CO190" s="243"/>
      <c r="CP190" s="243"/>
      <c r="CQ190" s="243"/>
    </row>
    <row r="191" spans="1:95" ht="15.4">
      <c r="A191" s="20" t="s">
        <v>195</v>
      </c>
      <c r="B191" s="34" t="s">
        <v>225</v>
      </c>
      <c r="C191" s="13" t="s">
        <v>410</v>
      </c>
      <c r="D191" s="13" t="s">
        <v>278</v>
      </c>
      <c r="E191" s="185">
        <f t="shared" si="167"/>
        <v>8.0749999999999993</v>
      </c>
      <c r="F191" s="259" t="s">
        <v>259</v>
      </c>
      <c r="G191" s="257" t="s">
        <v>501</v>
      </c>
      <c r="H191" s="16" t="s">
        <v>28</v>
      </c>
      <c r="I191" s="16">
        <v>3</v>
      </c>
      <c r="J191" s="4"/>
      <c r="K191" s="4"/>
      <c r="L191" s="4"/>
      <c r="M191" s="4"/>
      <c r="N191" s="4"/>
      <c r="O191" s="38">
        <f t="shared" si="168"/>
        <v>0</v>
      </c>
      <c r="P191" s="3"/>
      <c r="Q191" s="3"/>
      <c r="R191" s="3"/>
      <c r="S191" s="3"/>
      <c r="T191" s="3"/>
      <c r="U191" s="12">
        <f t="shared" si="169"/>
        <v>0</v>
      </c>
      <c r="V191" s="4"/>
      <c r="W191" s="4"/>
      <c r="X191" s="4"/>
      <c r="Y191" s="4"/>
      <c r="Z191" s="4"/>
      <c r="AA191" s="12">
        <f t="shared" si="170"/>
        <v>0</v>
      </c>
      <c r="AB191" s="4"/>
      <c r="AC191" s="4"/>
      <c r="AD191" s="4"/>
      <c r="AE191" s="4"/>
      <c r="AF191" s="4"/>
      <c r="AG191" s="12">
        <f t="shared" si="171"/>
        <v>0</v>
      </c>
      <c r="AH191" s="4"/>
      <c r="AI191" s="4"/>
      <c r="AJ191" s="4"/>
      <c r="AK191" s="4"/>
      <c r="AL191" s="4"/>
      <c r="AM191" s="12">
        <f t="shared" si="172"/>
        <v>0</v>
      </c>
      <c r="AN191" s="76"/>
      <c r="AO191" s="76"/>
      <c r="AP191" s="76"/>
      <c r="AQ191" s="76"/>
      <c r="AR191" s="76"/>
      <c r="AS191" s="38">
        <f t="shared" si="173"/>
        <v>0</v>
      </c>
      <c r="AT191" s="13">
        <v>0</v>
      </c>
      <c r="AU191" s="13">
        <v>0</v>
      </c>
      <c r="AV191" s="13">
        <v>0</v>
      </c>
      <c r="AW191" s="13">
        <v>0.38700000000000001</v>
      </c>
      <c r="AX191" s="13">
        <v>0</v>
      </c>
      <c r="AY191" s="13">
        <v>0</v>
      </c>
      <c r="AZ191" s="13">
        <v>4.6349999999999998</v>
      </c>
      <c r="BA191" s="13">
        <v>3.0529999999999999</v>
      </c>
      <c r="BB191" s="14">
        <f t="shared" si="174"/>
        <v>8.0749999999999993</v>
      </c>
      <c r="BC191" s="76"/>
      <c r="BD191" s="76"/>
      <c r="BE191" s="76"/>
      <c r="BF191" s="76"/>
      <c r="BG191" s="76"/>
      <c r="BH191" s="76"/>
      <c r="BI191" s="76"/>
      <c r="BJ191" s="76"/>
      <c r="BK191" s="12">
        <f t="shared" si="175"/>
        <v>0</v>
      </c>
      <c r="BL191" s="76"/>
      <c r="BM191" s="76"/>
      <c r="BN191" s="76"/>
      <c r="BO191" s="76"/>
      <c r="BP191" s="76"/>
      <c r="BQ191" s="76"/>
      <c r="BR191" s="76"/>
      <c r="BS191" s="76"/>
      <c r="BT191" s="12">
        <f t="shared" si="176"/>
        <v>0</v>
      </c>
      <c r="BU191" s="76"/>
      <c r="BV191" s="76"/>
      <c r="BW191" s="76"/>
      <c r="BX191" s="76"/>
      <c r="BY191" s="76"/>
      <c r="BZ191" s="76"/>
      <c r="CA191" s="76"/>
      <c r="CB191" s="76"/>
      <c r="CC191" s="36">
        <f t="shared" si="177"/>
        <v>0</v>
      </c>
      <c r="CD191" s="76"/>
      <c r="CE191" s="76"/>
      <c r="CF191" s="76"/>
      <c r="CG191" s="76"/>
      <c r="CH191" s="76"/>
      <c r="CI191" s="76"/>
      <c r="CJ191" s="76"/>
      <c r="CK191" s="76"/>
      <c r="CL191" s="36">
        <f t="shared" si="178"/>
        <v>0</v>
      </c>
      <c r="CM191" s="243"/>
      <c r="CN191" s="243"/>
      <c r="CO191" s="243"/>
      <c r="CP191" s="243"/>
      <c r="CQ191" s="243"/>
    </row>
    <row r="192" spans="1:95" ht="15.4">
      <c r="A192" s="20" t="s">
        <v>196</v>
      </c>
      <c r="B192" s="34" t="s">
        <v>123</v>
      </c>
      <c r="C192" s="13" t="s">
        <v>397</v>
      </c>
      <c r="D192" s="13" t="s">
        <v>450</v>
      </c>
      <c r="E192" s="185">
        <f t="shared" si="167"/>
        <v>17.941000000000003</v>
      </c>
      <c r="F192" s="259" t="s">
        <v>259</v>
      </c>
      <c r="G192" s="257" t="s">
        <v>501</v>
      </c>
      <c r="H192" s="16" t="s">
        <v>28</v>
      </c>
      <c r="I192" s="16">
        <v>3</v>
      </c>
      <c r="J192" s="4"/>
      <c r="K192" s="4"/>
      <c r="L192" s="4"/>
      <c r="M192" s="4"/>
      <c r="N192" s="4"/>
      <c r="O192" s="38">
        <f t="shared" si="168"/>
        <v>0</v>
      </c>
      <c r="P192" s="4"/>
      <c r="Q192" s="4"/>
      <c r="R192" s="4"/>
      <c r="S192" s="4"/>
      <c r="T192" s="4"/>
      <c r="U192" s="12">
        <f t="shared" si="169"/>
        <v>0</v>
      </c>
      <c r="V192" s="4"/>
      <c r="W192" s="4"/>
      <c r="X192" s="4"/>
      <c r="Y192" s="4"/>
      <c r="Z192" s="4"/>
      <c r="AA192" s="12">
        <f t="shared" si="170"/>
        <v>0</v>
      </c>
      <c r="AB192" s="4"/>
      <c r="AC192" s="4"/>
      <c r="AD192" s="4"/>
      <c r="AE192" s="4"/>
      <c r="AF192" s="4"/>
      <c r="AG192" s="12">
        <f t="shared" si="171"/>
        <v>0</v>
      </c>
      <c r="AH192" s="3"/>
      <c r="AI192" s="3"/>
      <c r="AJ192" s="3"/>
      <c r="AK192" s="3"/>
      <c r="AL192" s="3"/>
      <c r="AM192" s="12">
        <f t="shared" si="172"/>
        <v>0</v>
      </c>
      <c r="AN192" s="4"/>
      <c r="AO192" s="4"/>
      <c r="AP192" s="4"/>
      <c r="AQ192" s="4"/>
      <c r="AR192" s="4"/>
      <c r="AS192" s="38">
        <f t="shared" si="173"/>
        <v>0</v>
      </c>
      <c r="AT192" s="13">
        <v>0.85499999999999998</v>
      </c>
      <c r="AU192" s="13">
        <v>0.99</v>
      </c>
      <c r="AV192" s="13">
        <v>0.40500000000000003</v>
      </c>
      <c r="AW192" s="13">
        <v>8.2750000000000004</v>
      </c>
      <c r="AX192" s="13">
        <v>0</v>
      </c>
      <c r="AY192" s="13">
        <v>0</v>
      </c>
      <c r="AZ192" s="13">
        <v>7.4160000000000004</v>
      </c>
      <c r="BA192" s="13">
        <v>0</v>
      </c>
      <c r="BB192" s="14">
        <f t="shared" si="174"/>
        <v>17.941000000000003</v>
      </c>
      <c r="BC192" s="4"/>
      <c r="BD192" s="4"/>
      <c r="BE192" s="4"/>
      <c r="BF192" s="4"/>
      <c r="BG192" s="4"/>
      <c r="BH192" s="4"/>
      <c r="BI192" s="4"/>
      <c r="BJ192" s="4"/>
      <c r="BK192" s="12">
        <f t="shared" si="175"/>
        <v>0</v>
      </c>
      <c r="BL192" s="4"/>
      <c r="BM192" s="4"/>
      <c r="BN192" s="4"/>
      <c r="BO192" s="4"/>
      <c r="BP192" s="4"/>
      <c r="BQ192" s="4"/>
      <c r="BR192" s="4"/>
      <c r="BS192" s="4"/>
      <c r="BT192" s="12">
        <f t="shared" si="176"/>
        <v>0</v>
      </c>
      <c r="BU192" s="4"/>
      <c r="BV192" s="4"/>
      <c r="BW192" s="4"/>
      <c r="BX192" s="4"/>
      <c r="BY192" s="4"/>
      <c r="BZ192" s="4"/>
      <c r="CA192" s="4"/>
      <c r="CB192" s="4"/>
      <c r="CC192" s="36">
        <f t="shared" si="177"/>
        <v>0</v>
      </c>
      <c r="CD192" s="4"/>
      <c r="CE192" s="4"/>
      <c r="CF192" s="4"/>
      <c r="CG192" s="4"/>
      <c r="CH192" s="4"/>
      <c r="CI192" s="4"/>
      <c r="CJ192" s="4"/>
      <c r="CK192" s="4"/>
      <c r="CL192" s="36">
        <f t="shared" si="178"/>
        <v>0</v>
      </c>
      <c r="CM192" s="243"/>
      <c r="CN192" s="243"/>
      <c r="CO192" s="243"/>
      <c r="CP192" s="243"/>
      <c r="CQ192" s="243"/>
    </row>
    <row r="193" spans="1:95" ht="15.4">
      <c r="A193" s="20" t="s">
        <v>195</v>
      </c>
      <c r="B193" s="34" t="s">
        <v>124</v>
      </c>
      <c r="C193" s="13" t="s">
        <v>397</v>
      </c>
      <c r="D193" s="13" t="s">
        <v>452</v>
      </c>
      <c r="E193" s="185">
        <f t="shared" si="167"/>
        <v>12.545</v>
      </c>
      <c r="F193" s="259" t="s">
        <v>259</v>
      </c>
      <c r="G193" s="257" t="s">
        <v>501</v>
      </c>
      <c r="H193" s="16" t="s">
        <v>28</v>
      </c>
      <c r="I193" s="16">
        <v>3</v>
      </c>
      <c r="J193" s="4"/>
      <c r="K193" s="4"/>
      <c r="L193" s="4"/>
      <c r="M193" s="4"/>
      <c r="N193" s="4"/>
      <c r="O193" s="38">
        <f t="shared" si="168"/>
        <v>0</v>
      </c>
      <c r="P193" s="4"/>
      <c r="Q193" s="4"/>
      <c r="R193" s="4"/>
      <c r="S193" s="4"/>
      <c r="T193" s="4"/>
      <c r="U193" s="12">
        <f t="shared" si="169"/>
        <v>0</v>
      </c>
      <c r="V193" s="4"/>
      <c r="W193" s="4"/>
      <c r="X193" s="4"/>
      <c r="Y193" s="4"/>
      <c r="Z193" s="4"/>
      <c r="AA193" s="12">
        <f t="shared" si="170"/>
        <v>0</v>
      </c>
      <c r="AB193" s="4"/>
      <c r="AC193" s="4"/>
      <c r="AD193" s="4"/>
      <c r="AE193" s="4"/>
      <c r="AF193" s="4"/>
      <c r="AG193" s="12">
        <f t="shared" si="171"/>
        <v>0</v>
      </c>
      <c r="AH193" s="4"/>
      <c r="AI193" s="4"/>
      <c r="AJ193" s="4"/>
      <c r="AK193" s="4"/>
      <c r="AL193" s="4"/>
      <c r="AM193" s="12">
        <f t="shared" si="172"/>
        <v>0</v>
      </c>
      <c r="AN193" s="4"/>
      <c r="AO193" s="4"/>
      <c r="AP193" s="4"/>
      <c r="AQ193" s="4"/>
      <c r="AR193" s="4"/>
      <c r="AS193" s="38">
        <f t="shared" si="173"/>
        <v>0</v>
      </c>
      <c r="AT193" s="4"/>
      <c r="AU193" s="4"/>
      <c r="AV193" s="4"/>
      <c r="AW193" s="4"/>
      <c r="AX193" s="4"/>
      <c r="AY193" s="4"/>
      <c r="AZ193" s="4"/>
      <c r="BA193" s="4"/>
      <c r="BB193" s="12">
        <f t="shared" si="174"/>
        <v>0</v>
      </c>
      <c r="BC193" s="13">
        <v>0.34499999999999997</v>
      </c>
      <c r="BD193" s="13">
        <v>0.38</v>
      </c>
      <c r="BE193" s="13">
        <v>0.159</v>
      </c>
      <c r="BF193" s="13">
        <v>6.9029999999999996</v>
      </c>
      <c r="BG193" s="13">
        <v>0</v>
      </c>
      <c r="BH193" s="13">
        <v>0</v>
      </c>
      <c r="BI193" s="13">
        <v>4.758</v>
      </c>
      <c r="BJ193" s="13">
        <v>0</v>
      </c>
      <c r="BK193" s="14">
        <f t="shared" si="175"/>
        <v>12.545</v>
      </c>
      <c r="BL193" s="4"/>
      <c r="BM193" s="4"/>
      <c r="BN193" s="4"/>
      <c r="BO193" s="4"/>
      <c r="BP193" s="4"/>
      <c r="BQ193" s="4"/>
      <c r="BR193" s="4"/>
      <c r="BS193" s="4"/>
      <c r="BT193" s="12">
        <f t="shared" si="176"/>
        <v>0</v>
      </c>
      <c r="BU193" s="4"/>
      <c r="BV193" s="4"/>
      <c r="BW193" s="4"/>
      <c r="BX193" s="4"/>
      <c r="BY193" s="4"/>
      <c r="BZ193" s="4"/>
      <c r="CA193" s="4"/>
      <c r="CB193" s="4"/>
      <c r="CC193" s="36">
        <f t="shared" si="177"/>
        <v>0</v>
      </c>
      <c r="CD193" s="4"/>
      <c r="CE193" s="4"/>
      <c r="CF193" s="4"/>
      <c r="CG193" s="4"/>
      <c r="CH193" s="4"/>
      <c r="CI193" s="4"/>
      <c r="CJ193" s="4"/>
      <c r="CK193" s="4"/>
      <c r="CL193" s="36">
        <f t="shared" si="178"/>
        <v>0</v>
      </c>
      <c r="CM193" s="243"/>
      <c r="CN193" s="243"/>
      <c r="CO193" s="243"/>
      <c r="CP193" s="243"/>
      <c r="CQ193" s="243"/>
    </row>
    <row r="194" spans="1:95" ht="15.4">
      <c r="A194" s="20" t="s">
        <v>196</v>
      </c>
      <c r="B194" s="34" t="s">
        <v>226</v>
      </c>
      <c r="C194" s="13" t="s">
        <v>411</v>
      </c>
      <c r="D194" s="13" t="s">
        <v>278</v>
      </c>
      <c r="E194" s="185">
        <f t="shared" si="167"/>
        <v>6.2829999999999995</v>
      </c>
      <c r="F194" s="259" t="s">
        <v>259</v>
      </c>
      <c r="G194" s="257" t="s">
        <v>501</v>
      </c>
      <c r="H194" s="16" t="s">
        <v>28</v>
      </c>
      <c r="I194" s="16">
        <v>3</v>
      </c>
      <c r="J194" s="4"/>
      <c r="K194" s="4"/>
      <c r="L194" s="4"/>
      <c r="M194" s="4"/>
      <c r="N194" s="4"/>
      <c r="O194" s="38">
        <f t="shared" si="168"/>
        <v>0</v>
      </c>
      <c r="P194" s="4"/>
      <c r="Q194" s="4"/>
      <c r="R194" s="4"/>
      <c r="S194" s="4"/>
      <c r="T194" s="4"/>
      <c r="U194" s="12">
        <f t="shared" si="169"/>
        <v>0</v>
      </c>
      <c r="V194" s="4"/>
      <c r="W194" s="4"/>
      <c r="X194" s="4"/>
      <c r="Y194" s="4"/>
      <c r="Z194" s="4"/>
      <c r="AA194" s="12">
        <f t="shared" si="170"/>
        <v>0</v>
      </c>
      <c r="AB194" s="4"/>
      <c r="AC194" s="4"/>
      <c r="AD194" s="4"/>
      <c r="AE194" s="4"/>
      <c r="AF194" s="4"/>
      <c r="AG194" s="12">
        <f t="shared" si="171"/>
        <v>0</v>
      </c>
      <c r="AH194" s="4"/>
      <c r="AI194" s="4"/>
      <c r="AJ194" s="4"/>
      <c r="AK194" s="4"/>
      <c r="AL194" s="4"/>
      <c r="AM194" s="12">
        <f t="shared" si="172"/>
        <v>0</v>
      </c>
      <c r="AN194" s="4"/>
      <c r="AO194" s="4"/>
      <c r="AP194" s="4"/>
      <c r="AQ194" s="4"/>
      <c r="AR194" s="4"/>
      <c r="AS194" s="38">
        <f t="shared" si="173"/>
        <v>0</v>
      </c>
      <c r="AT194" s="4"/>
      <c r="AU194" s="4"/>
      <c r="AV194" s="4"/>
      <c r="AW194" s="4"/>
      <c r="AX194" s="4"/>
      <c r="AY194" s="4"/>
      <c r="AZ194" s="4"/>
      <c r="BA194" s="4"/>
      <c r="BB194" s="12">
        <f t="shared" si="174"/>
        <v>0</v>
      </c>
      <c r="BC194" s="13">
        <v>0</v>
      </c>
      <c r="BD194" s="13">
        <v>0</v>
      </c>
      <c r="BE194" s="13">
        <v>0</v>
      </c>
      <c r="BF194" s="13">
        <v>0</v>
      </c>
      <c r="BG194" s="13">
        <v>0</v>
      </c>
      <c r="BH194" s="13">
        <v>0</v>
      </c>
      <c r="BI194" s="13">
        <v>2.8780000000000001</v>
      </c>
      <c r="BJ194" s="13">
        <v>3.4049999999999998</v>
      </c>
      <c r="BK194" s="14">
        <f t="shared" si="175"/>
        <v>6.2829999999999995</v>
      </c>
      <c r="BL194" s="4"/>
      <c r="BM194" s="4"/>
      <c r="BN194" s="4"/>
      <c r="BO194" s="4"/>
      <c r="BP194" s="4"/>
      <c r="BQ194" s="4"/>
      <c r="BR194" s="4"/>
      <c r="BS194" s="4"/>
      <c r="BT194" s="12">
        <f t="shared" si="176"/>
        <v>0</v>
      </c>
      <c r="BU194" s="4"/>
      <c r="BV194" s="4"/>
      <c r="BW194" s="4"/>
      <c r="BX194" s="4"/>
      <c r="BY194" s="4"/>
      <c r="BZ194" s="4"/>
      <c r="CA194" s="4"/>
      <c r="CB194" s="4"/>
      <c r="CC194" s="36">
        <f t="shared" si="177"/>
        <v>0</v>
      </c>
      <c r="CD194" s="4"/>
      <c r="CE194" s="4"/>
      <c r="CF194" s="4"/>
      <c r="CG194" s="4"/>
      <c r="CH194" s="4"/>
      <c r="CI194" s="4"/>
      <c r="CJ194" s="4"/>
      <c r="CK194" s="4"/>
      <c r="CL194" s="36">
        <f t="shared" si="178"/>
        <v>0</v>
      </c>
      <c r="CM194" s="243"/>
      <c r="CN194" s="243"/>
      <c r="CO194" s="243"/>
      <c r="CP194" s="243"/>
      <c r="CQ194" s="243"/>
    </row>
    <row r="195" spans="1:95" ht="15.4">
      <c r="A195" s="16" t="s">
        <v>195</v>
      </c>
      <c r="B195" s="4" t="s">
        <v>127</v>
      </c>
      <c r="C195" s="4" t="s">
        <v>397</v>
      </c>
      <c r="D195" s="4" t="s">
        <v>453</v>
      </c>
      <c r="E195" s="185">
        <f t="shared" si="167"/>
        <v>0.57999999999999996</v>
      </c>
      <c r="F195" s="259" t="s">
        <v>259</v>
      </c>
      <c r="G195" s="257" t="s">
        <v>501</v>
      </c>
      <c r="H195" s="16" t="s">
        <v>28</v>
      </c>
      <c r="I195" s="16">
        <v>3</v>
      </c>
      <c r="J195" s="4"/>
      <c r="K195" s="4"/>
      <c r="L195" s="4"/>
      <c r="M195" s="4"/>
      <c r="N195" s="4"/>
      <c r="O195" s="38">
        <f t="shared" si="168"/>
        <v>0</v>
      </c>
      <c r="P195" s="4"/>
      <c r="Q195" s="4"/>
      <c r="R195" s="4"/>
      <c r="S195" s="4"/>
      <c r="T195" s="4"/>
      <c r="U195" s="12">
        <f t="shared" si="169"/>
        <v>0</v>
      </c>
      <c r="V195" s="4"/>
      <c r="W195" s="4"/>
      <c r="X195" s="4"/>
      <c r="Y195" s="4"/>
      <c r="Z195" s="4"/>
      <c r="AA195" s="12">
        <f t="shared" si="170"/>
        <v>0</v>
      </c>
      <c r="AB195" s="4"/>
      <c r="AC195" s="4"/>
      <c r="AD195" s="4"/>
      <c r="AE195" s="4"/>
      <c r="AF195" s="4"/>
      <c r="AG195" s="12">
        <f t="shared" si="171"/>
        <v>0</v>
      </c>
      <c r="AH195" s="4"/>
      <c r="AI195" s="4"/>
      <c r="AJ195" s="4"/>
      <c r="AK195" s="4"/>
      <c r="AL195" s="4"/>
      <c r="AM195" s="12">
        <f t="shared" si="172"/>
        <v>0</v>
      </c>
      <c r="AN195" s="4"/>
      <c r="AO195" s="4"/>
      <c r="AP195" s="4"/>
      <c r="AQ195" s="4"/>
      <c r="AR195" s="4"/>
      <c r="AS195" s="38">
        <f t="shared" si="173"/>
        <v>0</v>
      </c>
      <c r="AT195" s="4"/>
      <c r="AU195" s="4"/>
      <c r="AV195" s="4"/>
      <c r="AW195" s="4"/>
      <c r="AX195" s="4"/>
      <c r="AY195" s="4"/>
      <c r="AZ195" s="4"/>
      <c r="BA195" s="4"/>
      <c r="BB195" s="12">
        <f t="shared" si="174"/>
        <v>0</v>
      </c>
      <c r="BC195" s="4"/>
      <c r="BD195" s="4"/>
      <c r="BE195" s="4"/>
      <c r="BF195" s="4"/>
      <c r="BG195" s="4"/>
      <c r="BH195" s="4"/>
      <c r="BI195" s="4"/>
      <c r="BJ195" s="4"/>
      <c r="BK195" s="12">
        <f t="shared" si="175"/>
        <v>0</v>
      </c>
      <c r="BL195" s="4">
        <v>0.11600000000000001</v>
      </c>
      <c r="BM195" s="4">
        <v>0.128</v>
      </c>
      <c r="BN195" s="4">
        <v>5.3999999999999999E-2</v>
      </c>
      <c r="BO195" s="4">
        <v>0.4</v>
      </c>
      <c r="BP195" s="4">
        <v>0</v>
      </c>
      <c r="BQ195" s="4">
        <v>0</v>
      </c>
      <c r="BR195" s="4">
        <v>-0.11799999999999999</v>
      </c>
      <c r="BS195" s="4">
        <v>0</v>
      </c>
      <c r="BT195" s="12">
        <f t="shared" si="176"/>
        <v>0.57999999999999996</v>
      </c>
      <c r="BU195" s="4"/>
      <c r="BV195" s="4"/>
      <c r="BW195" s="4"/>
      <c r="BX195" s="4"/>
      <c r="BY195" s="4"/>
      <c r="BZ195" s="4"/>
      <c r="CA195" s="4"/>
      <c r="CB195" s="4"/>
      <c r="CC195" s="36">
        <f t="shared" si="177"/>
        <v>0</v>
      </c>
      <c r="CD195" s="4"/>
      <c r="CE195" s="4"/>
      <c r="CF195" s="4"/>
      <c r="CG195" s="4"/>
      <c r="CH195" s="4"/>
      <c r="CI195" s="4"/>
      <c r="CJ195" s="4"/>
      <c r="CK195" s="4"/>
      <c r="CL195" s="36">
        <f t="shared" si="178"/>
        <v>0</v>
      </c>
      <c r="CM195" s="243"/>
      <c r="CN195" s="243"/>
      <c r="CO195" s="243"/>
      <c r="CP195" s="243"/>
      <c r="CQ195" s="243"/>
    </row>
    <row r="196" spans="1:95" ht="15.4">
      <c r="A196" s="16" t="s">
        <v>196</v>
      </c>
      <c r="B196" s="4" t="s">
        <v>128</v>
      </c>
      <c r="C196" s="4" t="s">
        <v>412</v>
      </c>
      <c r="D196" s="4" t="s">
        <v>437</v>
      </c>
      <c r="E196" s="185">
        <f t="shared" si="167"/>
        <v>1.0369999999999999</v>
      </c>
      <c r="F196" s="259" t="s">
        <v>259</v>
      </c>
      <c r="G196" s="257" t="s">
        <v>501</v>
      </c>
      <c r="H196" s="16" t="s">
        <v>28</v>
      </c>
      <c r="I196" s="16">
        <v>3</v>
      </c>
      <c r="J196" s="4"/>
      <c r="K196" s="4"/>
      <c r="L196" s="4"/>
      <c r="M196" s="4"/>
      <c r="N196" s="4"/>
      <c r="O196" s="38">
        <f t="shared" si="168"/>
        <v>0</v>
      </c>
      <c r="P196" s="4"/>
      <c r="Q196" s="4"/>
      <c r="R196" s="4"/>
      <c r="S196" s="4"/>
      <c r="T196" s="4"/>
      <c r="U196" s="12">
        <f t="shared" si="169"/>
        <v>0</v>
      </c>
      <c r="V196" s="4"/>
      <c r="W196" s="4"/>
      <c r="X196" s="4"/>
      <c r="Y196" s="4"/>
      <c r="Z196" s="4"/>
      <c r="AA196" s="12">
        <f t="shared" si="170"/>
        <v>0</v>
      </c>
      <c r="AB196" s="4"/>
      <c r="AC196" s="4"/>
      <c r="AD196" s="4"/>
      <c r="AE196" s="4"/>
      <c r="AF196" s="4"/>
      <c r="AG196" s="12">
        <f t="shared" si="171"/>
        <v>0</v>
      </c>
      <c r="AH196" s="4"/>
      <c r="AI196" s="4"/>
      <c r="AJ196" s="4"/>
      <c r="AK196" s="4"/>
      <c r="AL196" s="4"/>
      <c r="AM196" s="12">
        <f t="shared" si="172"/>
        <v>0</v>
      </c>
      <c r="AN196" s="4"/>
      <c r="AO196" s="4"/>
      <c r="AP196" s="4"/>
      <c r="AQ196" s="4"/>
      <c r="AR196" s="4"/>
      <c r="AS196" s="38">
        <f t="shared" si="173"/>
        <v>0</v>
      </c>
      <c r="AT196" s="4"/>
      <c r="AU196" s="4"/>
      <c r="AV196" s="4"/>
      <c r="AW196" s="4"/>
      <c r="AX196" s="4"/>
      <c r="AY196" s="4"/>
      <c r="AZ196" s="4"/>
      <c r="BA196" s="4"/>
      <c r="BB196" s="12">
        <f t="shared" si="174"/>
        <v>0</v>
      </c>
      <c r="BC196" s="4"/>
      <c r="BD196" s="4"/>
      <c r="BE196" s="4"/>
      <c r="BF196" s="4"/>
      <c r="BG196" s="4"/>
      <c r="BH196" s="4"/>
      <c r="BI196" s="4"/>
      <c r="BJ196" s="4"/>
      <c r="BK196" s="12">
        <f t="shared" si="175"/>
        <v>0</v>
      </c>
      <c r="BL196" s="4">
        <v>0.16200000000000001</v>
      </c>
      <c r="BM196" s="4">
        <v>0.17799999999999999</v>
      </c>
      <c r="BN196" s="4">
        <v>7.4999999999999997E-2</v>
      </c>
      <c r="BO196" s="4">
        <v>0.622</v>
      </c>
      <c r="BP196" s="4">
        <v>0</v>
      </c>
      <c r="BQ196" s="4">
        <v>0</v>
      </c>
      <c r="BR196" s="4">
        <v>0</v>
      </c>
      <c r="BS196" s="4">
        <v>0</v>
      </c>
      <c r="BT196" s="12">
        <f t="shared" si="176"/>
        <v>1.0369999999999999</v>
      </c>
      <c r="BU196" s="4"/>
      <c r="BV196" s="4"/>
      <c r="BW196" s="4"/>
      <c r="BX196" s="4"/>
      <c r="BY196" s="4"/>
      <c r="BZ196" s="4"/>
      <c r="CA196" s="4"/>
      <c r="CB196" s="4"/>
      <c r="CC196" s="36">
        <f t="shared" si="177"/>
        <v>0</v>
      </c>
      <c r="CD196" s="4"/>
      <c r="CE196" s="4"/>
      <c r="CF196" s="4"/>
      <c r="CG196" s="4"/>
      <c r="CH196" s="4"/>
      <c r="CI196" s="4"/>
      <c r="CJ196" s="4"/>
      <c r="CK196" s="4"/>
      <c r="CL196" s="36">
        <f t="shared" si="178"/>
        <v>0</v>
      </c>
      <c r="CM196" s="243"/>
      <c r="CN196" s="243"/>
      <c r="CO196" s="243"/>
      <c r="CP196" s="243"/>
      <c r="CQ196" s="243"/>
    </row>
    <row r="197" spans="1:95" ht="15.4">
      <c r="A197" s="16" t="s">
        <v>197</v>
      </c>
      <c r="B197" s="4" t="s">
        <v>130</v>
      </c>
      <c r="C197" s="4" t="s">
        <v>402</v>
      </c>
      <c r="D197" s="4" t="s">
        <v>454</v>
      </c>
      <c r="E197" s="185">
        <f t="shared" si="167"/>
        <v>5.0439999999999996</v>
      </c>
      <c r="F197" s="259" t="s">
        <v>259</v>
      </c>
      <c r="G197" s="257" t="s">
        <v>546</v>
      </c>
      <c r="H197" s="16" t="s">
        <v>28</v>
      </c>
      <c r="I197" s="16">
        <v>3</v>
      </c>
      <c r="J197" s="4"/>
      <c r="K197" s="4"/>
      <c r="L197" s="4"/>
      <c r="M197" s="4"/>
      <c r="N197" s="4"/>
      <c r="O197" s="38">
        <f t="shared" si="168"/>
        <v>0</v>
      </c>
      <c r="P197" s="4"/>
      <c r="Q197" s="4"/>
      <c r="R197" s="4"/>
      <c r="S197" s="4"/>
      <c r="T197" s="4"/>
      <c r="U197" s="12">
        <f t="shared" si="169"/>
        <v>0</v>
      </c>
      <c r="V197" s="4"/>
      <c r="W197" s="4"/>
      <c r="X197" s="4"/>
      <c r="Y197" s="4"/>
      <c r="Z197" s="4"/>
      <c r="AA197" s="12">
        <f t="shared" si="170"/>
        <v>0</v>
      </c>
      <c r="AB197" s="4"/>
      <c r="AC197" s="4"/>
      <c r="AD197" s="4"/>
      <c r="AE197" s="4"/>
      <c r="AF197" s="4"/>
      <c r="AG197" s="12">
        <f t="shared" si="171"/>
        <v>0</v>
      </c>
      <c r="AH197" s="4"/>
      <c r="AI197" s="4"/>
      <c r="AJ197" s="4"/>
      <c r="AK197" s="4"/>
      <c r="AL197" s="4"/>
      <c r="AM197" s="12">
        <f t="shared" si="172"/>
        <v>0</v>
      </c>
      <c r="AN197" s="4"/>
      <c r="AO197" s="4"/>
      <c r="AP197" s="4"/>
      <c r="AQ197" s="4"/>
      <c r="AR197" s="4"/>
      <c r="AS197" s="38">
        <f t="shared" si="173"/>
        <v>0</v>
      </c>
      <c r="AT197" s="4"/>
      <c r="AU197" s="4"/>
      <c r="AV197" s="4"/>
      <c r="AW197" s="4"/>
      <c r="AX197" s="4"/>
      <c r="AY197" s="4"/>
      <c r="AZ197" s="4"/>
      <c r="BA197" s="4"/>
      <c r="BB197" s="12">
        <f t="shared" si="174"/>
        <v>0</v>
      </c>
      <c r="BC197" s="4"/>
      <c r="BD197" s="4"/>
      <c r="BE197" s="4"/>
      <c r="BF197" s="4"/>
      <c r="BG197" s="4"/>
      <c r="BH197" s="4"/>
      <c r="BI197" s="4"/>
      <c r="BJ197" s="4"/>
      <c r="BK197" s="12">
        <f t="shared" si="175"/>
        <v>0</v>
      </c>
      <c r="BL197" s="4">
        <v>0.122</v>
      </c>
      <c r="BM197" s="4">
        <v>0.113</v>
      </c>
      <c r="BN197" s="4">
        <v>9.0999999999999998E-2</v>
      </c>
      <c r="BO197" s="4">
        <v>4.6310000000000002</v>
      </c>
      <c r="BP197" s="4">
        <v>4.0000000000000001E-3</v>
      </c>
      <c r="BQ197" s="4">
        <v>1.0999999999999999E-2</v>
      </c>
      <c r="BR197" s="4">
        <v>7.0000000000000007E-2</v>
      </c>
      <c r="BS197" s="4">
        <v>2E-3</v>
      </c>
      <c r="BT197" s="12">
        <f t="shared" si="176"/>
        <v>5.0439999999999996</v>
      </c>
      <c r="BU197" s="4"/>
      <c r="BV197" s="4"/>
      <c r="BW197" s="4"/>
      <c r="BX197" s="4"/>
      <c r="BY197" s="4"/>
      <c r="BZ197" s="4"/>
      <c r="CA197" s="4"/>
      <c r="CB197" s="4"/>
      <c r="CC197" s="36">
        <f t="shared" si="177"/>
        <v>0</v>
      </c>
      <c r="CD197" s="4"/>
      <c r="CE197" s="4"/>
      <c r="CF197" s="4"/>
      <c r="CG197" s="4"/>
      <c r="CH197" s="4"/>
      <c r="CI197" s="4"/>
      <c r="CJ197" s="4"/>
      <c r="CK197" s="4"/>
      <c r="CL197" s="36">
        <f t="shared" si="178"/>
        <v>0</v>
      </c>
      <c r="CM197" s="243"/>
      <c r="CN197" s="243"/>
      <c r="CO197" s="243"/>
      <c r="CP197" s="243"/>
      <c r="CQ197" s="243"/>
    </row>
    <row r="198" spans="1:95" ht="15.4">
      <c r="A198" s="16" t="s">
        <v>198</v>
      </c>
      <c r="B198" s="4" t="s">
        <v>227</v>
      </c>
      <c r="C198" s="4" t="s">
        <v>413</v>
      </c>
      <c r="D198" s="4" t="s">
        <v>278</v>
      </c>
      <c r="E198" s="185">
        <f t="shared" si="167"/>
        <v>3.7290000000000001</v>
      </c>
      <c r="F198" s="259" t="s">
        <v>259</v>
      </c>
      <c r="G198" s="257" t="s">
        <v>501</v>
      </c>
      <c r="H198" s="16" t="s">
        <v>28</v>
      </c>
      <c r="I198" s="16">
        <v>3</v>
      </c>
      <c r="J198" s="4"/>
      <c r="K198" s="4"/>
      <c r="L198" s="4"/>
      <c r="M198" s="4"/>
      <c r="N198" s="4"/>
      <c r="O198" s="38">
        <f t="shared" si="168"/>
        <v>0</v>
      </c>
      <c r="P198" s="4"/>
      <c r="Q198" s="4"/>
      <c r="R198" s="4"/>
      <c r="S198" s="4"/>
      <c r="T198" s="4"/>
      <c r="U198" s="12">
        <f t="shared" si="169"/>
        <v>0</v>
      </c>
      <c r="V198" s="4"/>
      <c r="W198" s="4"/>
      <c r="X198" s="4"/>
      <c r="Y198" s="4"/>
      <c r="Z198" s="4"/>
      <c r="AA198" s="12">
        <f t="shared" si="170"/>
        <v>0</v>
      </c>
      <c r="AB198" s="4"/>
      <c r="AC198" s="4"/>
      <c r="AD198" s="4"/>
      <c r="AE198" s="4"/>
      <c r="AF198" s="4"/>
      <c r="AG198" s="12">
        <f t="shared" si="171"/>
        <v>0</v>
      </c>
      <c r="AH198" s="4"/>
      <c r="AI198" s="4"/>
      <c r="AJ198" s="4"/>
      <c r="AK198" s="4"/>
      <c r="AL198" s="4"/>
      <c r="AM198" s="12">
        <f t="shared" si="172"/>
        <v>0</v>
      </c>
      <c r="AN198" s="4"/>
      <c r="AO198" s="4"/>
      <c r="AP198" s="4"/>
      <c r="AQ198" s="4"/>
      <c r="AR198" s="4"/>
      <c r="AS198" s="38">
        <f t="shared" si="173"/>
        <v>0</v>
      </c>
      <c r="AT198" s="4"/>
      <c r="AU198" s="4"/>
      <c r="AV198" s="4"/>
      <c r="AW198" s="4"/>
      <c r="AX198" s="4"/>
      <c r="AY198" s="4"/>
      <c r="AZ198" s="4"/>
      <c r="BA198" s="4"/>
      <c r="BB198" s="12">
        <f t="shared" si="174"/>
        <v>0</v>
      </c>
      <c r="BC198" s="4"/>
      <c r="BD198" s="4"/>
      <c r="BE198" s="4"/>
      <c r="BF198" s="4"/>
      <c r="BG198" s="4"/>
      <c r="BH198" s="4"/>
      <c r="BI198" s="4"/>
      <c r="BJ198" s="4"/>
      <c r="BK198" s="12">
        <f t="shared" si="175"/>
        <v>0</v>
      </c>
      <c r="BL198" s="4">
        <v>0</v>
      </c>
      <c r="BM198" s="4">
        <v>0</v>
      </c>
      <c r="BN198" s="4">
        <v>0</v>
      </c>
      <c r="BO198" s="4">
        <v>0</v>
      </c>
      <c r="BP198" s="4">
        <v>0</v>
      </c>
      <c r="BQ198" s="4">
        <v>0</v>
      </c>
      <c r="BR198" s="4">
        <v>2.1150000000000002</v>
      </c>
      <c r="BS198" s="4">
        <v>1.6140000000000001</v>
      </c>
      <c r="BT198" s="12">
        <f t="shared" si="176"/>
        <v>3.7290000000000001</v>
      </c>
      <c r="BU198" s="4"/>
      <c r="BV198" s="4"/>
      <c r="BW198" s="4"/>
      <c r="BX198" s="4"/>
      <c r="BY198" s="4"/>
      <c r="BZ198" s="4"/>
      <c r="CA198" s="4"/>
      <c r="CB198" s="4"/>
      <c r="CC198" s="36">
        <f t="shared" si="177"/>
        <v>0</v>
      </c>
      <c r="CD198" s="4"/>
      <c r="CE198" s="4"/>
      <c r="CF198" s="4"/>
      <c r="CG198" s="4"/>
      <c r="CH198" s="4"/>
      <c r="CI198" s="4"/>
      <c r="CJ198" s="4"/>
      <c r="CK198" s="4"/>
      <c r="CL198" s="36">
        <f t="shared" si="178"/>
        <v>0</v>
      </c>
      <c r="CM198" s="243"/>
      <c r="CN198" s="243"/>
      <c r="CO198" s="243"/>
      <c r="CP198" s="243"/>
      <c r="CQ198" s="243"/>
    </row>
    <row r="199" spans="1:95" ht="15.4">
      <c r="A199" s="16" t="s">
        <v>215</v>
      </c>
      <c r="B199" s="4" t="s">
        <v>228</v>
      </c>
      <c r="C199" s="4" t="s">
        <v>413</v>
      </c>
      <c r="D199" s="4" t="s">
        <v>278</v>
      </c>
      <c r="E199" s="185">
        <f t="shared" si="167"/>
        <v>2.9589999999999996</v>
      </c>
      <c r="F199" s="259" t="s">
        <v>259</v>
      </c>
      <c r="G199" s="257" t="s">
        <v>501</v>
      </c>
      <c r="H199" s="16" t="s">
        <v>28</v>
      </c>
      <c r="I199" s="16">
        <v>3</v>
      </c>
      <c r="J199" s="4"/>
      <c r="K199" s="4"/>
      <c r="L199" s="4"/>
      <c r="M199" s="4"/>
      <c r="N199" s="4"/>
      <c r="O199" s="38">
        <f t="shared" si="168"/>
        <v>0</v>
      </c>
      <c r="P199" s="4"/>
      <c r="Q199" s="4"/>
      <c r="R199" s="4"/>
      <c r="S199" s="4"/>
      <c r="T199" s="4"/>
      <c r="U199" s="12">
        <f t="shared" si="169"/>
        <v>0</v>
      </c>
      <c r="V199" s="4"/>
      <c r="W199" s="4"/>
      <c r="X199" s="4"/>
      <c r="Y199" s="4"/>
      <c r="Z199" s="4"/>
      <c r="AA199" s="12">
        <f t="shared" si="170"/>
        <v>0</v>
      </c>
      <c r="AB199" s="4"/>
      <c r="AC199" s="4"/>
      <c r="AD199" s="4"/>
      <c r="AE199" s="4"/>
      <c r="AF199" s="4"/>
      <c r="AG199" s="12">
        <f t="shared" si="171"/>
        <v>0</v>
      </c>
      <c r="AH199" s="4"/>
      <c r="AI199" s="4"/>
      <c r="AJ199" s="4"/>
      <c r="AK199" s="4"/>
      <c r="AL199" s="4"/>
      <c r="AM199" s="12">
        <f t="shared" si="172"/>
        <v>0</v>
      </c>
      <c r="AN199" s="4"/>
      <c r="AO199" s="4"/>
      <c r="AP199" s="4"/>
      <c r="AQ199" s="4"/>
      <c r="AR199" s="4"/>
      <c r="AS199" s="38">
        <f t="shared" si="173"/>
        <v>0</v>
      </c>
      <c r="AT199" s="4"/>
      <c r="AU199" s="4"/>
      <c r="AV199" s="4"/>
      <c r="AW199" s="4"/>
      <c r="AX199" s="4"/>
      <c r="AY199" s="4"/>
      <c r="AZ199" s="4"/>
      <c r="BA199" s="4"/>
      <c r="BB199" s="12">
        <f t="shared" si="174"/>
        <v>0</v>
      </c>
      <c r="BC199" s="4"/>
      <c r="BD199" s="4"/>
      <c r="BE199" s="4"/>
      <c r="BF199" s="4"/>
      <c r="BG199" s="4"/>
      <c r="BH199" s="4"/>
      <c r="BI199" s="4"/>
      <c r="BJ199" s="4"/>
      <c r="BK199" s="12">
        <f t="shared" si="175"/>
        <v>0</v>
      </c>
      <c r="BL199" s="4">
        <v>0.65200000000000002</v>
      </c>
      <c r="BM199" s="4">
        <v>0.71899999999999997</v>
      </c>
      <c r="BN199" s="4">
        <v>0.30099999999999999</v>
      </c>
      <c r="BO199" s="4">
        <v>0.89900000000000002</v>
      </c>
      <c r="BP199" s="4">
        <v>0</v>
      </c>
      <c r="BQ199" s="4">
        <v>0</v>
      </c>
      <c r="BR199" s="4">
        <v>0.34599999999999997</v>
      </c>
      <c r="BS199" s="4">
        <v>4.2000000000000003E-2</v>
      </c>
      <c r="BT199" s="12">
        <f t="shared" si="176"/>
        <v>2.9589999999999996</v>
      </c>
      <c r="BU199" s="4"/>
      <c r="BV199" s="4"/>
      <c r="BW199" s="4"/>
      <c r="BX199" s="4"/>
      <c r="BY199" s="4"/>
      <c r="BZ199" s="4"/>
      <c r="CA199" s="4"/>
      <c r="CB199" s="4"/>
      <c r="CC199" s="36">
        <f t="shared" si="177"/>
        <v>0</v>
      </c>
      <c r="CD199" s="4"/>
      <c r="CE199" s="4"/>
      <c r="CF199" s="4"/>
      <c r="CG199" s="4"/>
      <c r="CH199" s="4"/>
      <c r="CI199" s="4"/>
      <c r="CJ199" s="4"/>
      <c r="CK199" s="4"/>
      <c r="CL199" s="36">
        <f t="shared" si="178"/>
        <v>0</v>
      </c>
      <c r="CM199" s="243"/>
      <c r="CN199" s="243"/>
      <c r="CO199" s="243"/>
      <c r="CP199" s="243"/>
      <c r="CQ199" s="243"/>
    </row>
    <row r="200" spans="1:95" ht="15.4">
      <c r="A200" s="16" t="s">
        <v>229</v>
      </c>
      <c r="B200" s="4" t="s">
        <v>230</v>
      </c>
      <c r="C200" s="4" t="s">
        <v>413</v>
      </c>
      <c r="D200" s="4" t="s">
        <v>278</v>
      </c>
      <c r="E200" s="185">
        <f t="shared" si="167"/>
        <v>1.1169999999999998</v>
      </c>
      <c r="F200" s="259" t="s">
        <v>259</v>
      </c>
      <c r="G200" s="257" t="s">
        <v>501</v>
      </c>
      <c r="H200" s="16" t="s">
        <v>28</v>
      </c>
      <c r="I200" s="16">
        <v>3</v>
      </c>
      <c r="J200" s="4"/>
      <c r="K200" s="4"/>
      <c r="L200" s="4"/>
      <c r="M200" s="4"/>
      <c r="N200" s="4"/>
      <c r="O200" s="38">
        <f t="shared" si="168"/>
        <v>0</v>
      </c>
      <c r="P200" s="4"/>
      <c r="Q200" s="4"/>
      <c r="R200" s="4"/>
      <c r="S200" s="4"/>
      <c r="T200" s="4"/>
      <c r="U200" s="12">
        <f t="shared" si="169"/>
        <v>0</v>
      </c>
      <c r="V200" s="4"/>
      <c r="W200" s="4"/>
      <c r="X200" s="4"/>
      <c r="Y200" s="4"/>
      <c r="Z200" s="4"/>
      <c r="AA200" s="12">
        <f t="shared" si="170"/>
        <v>0</v>
      </c>
      <c r="AB200" s="4"/>
      <c r="AC200" s="4"/>
      <c r="AD200" s="4"/>
      <c r="AE200" s="4"/>
      <c r="AF200" s="4"/>
      <c r="AG200" s="12">
        <f t="shared" si="171"/>
        <v>0</v>
      </c>
      <c r="AH200" s="4"/>
      <c r="AI200" s="4"/>
      <c r="AJ200" s="4"/>
      <c r="AK200" s="4"/>
      <c r="AL200" s="4"/>
      <c r="AM200" s="12">
        <f t="shared" si="172"/>
        <v>0</v>
      </c>
      <c r="AN200" s="4"/>
      <c r="AO200" s="4"/>
      <c r="AP200" s="4"/>
      <c r="AQ200" s="4"/>
      <c r="AR200" s="4"/>
      <c r="AS200" s="38">
        <f t="shared" si="173"/>
        <v>0</v>
      </c>
      <c r="AT200" s="4"/>
      <c r="AU200" s="4"/>
      <c r="AV200" s="4"/>
      <c r="AW200" s="4"/>
      <c r="AX200" s="4"/>
      <c r="AY200" s="4"/>
      <c r="AZ200" s="4"/>
      <c r="BA200" s="4"/>
      <c r="BB200" s="12">
        <f t="shared" si="174"/>
        <v>0</v>
      </c>
      <c r="BC200" s="4"/>
      <c r="BD200" s="4"/>
      <c r="BE200" s="4"/>
      <c r="BF200" s="4"/>
      <c r="BG200" s="4"/>
      <c r="BH200" s="4"/>
      <c r="BI200" s="4"/>
      <c r="BJ200" s="4"/>
      <c r="BK200" s="12">
        <f t="shared" si="175"/>
        <v>0</v>
      </c>
      <c r="BL200" s="4">
        <v>0.215</v>
      </c>
      <c r="BM200" s="4">
        <v>0.23699999999999999</v>
      </c>
      <c r="BN200" s="4">
        <v>9.9000000000000005E-2</v>
      </c>
      <c r="BO200" s="4">
        <v>0.41199999999999998</v>
      </c>
      <c r="BP200" s="4">
        <v>0</v>
      </c>
      <c r="BQ200" s="4">
        <v>0</v>
      </c>
      <c r="BR200" s="4">
        <v>0.107</v>
      </c>
      <c r="BS200" s="4">
        <v>4.7E-2</v>
      </c>
      <c r="BT200" s="12">
        <f t="shared" si="176"/>
        <v>1.1169999999999998</v>
      </c>
      <c r="BU200" s="4"/>
      <c r="BV200" s="4"/>
      <c r="BW200" s="4"/>
      <c r="BX200" s="4"/>
      <c r="BY200" s="4"/>
      <c r="BZ200" s="4"/>
      <c r="CA200" s="4"/>
      <c r="CB200" s="4"/>
      <c r="CC200" s="36">
        <f t="shared" si="177"/>
        <v>0</v>
      </c>
      <c r="CD200" s="4"/>
      <c r="CE200" s="4"/>
      <c r="CF200" s="4"/>
      <c r="CG200" s="4"/>
      <c r="CH200" s="4"/>
      <c r="CI200" s="4"/>
      <c r="CJ200" s="4"/>
      <c r="CK200" s="4"/>
      <c r="CL200" s="36">
        <f t="shared" si="178"/>
        <v>0</v>
      </c>
      <c r="CM200" s="243"/>
      <c r="CN200" s="243"/>
      <c r="CO200" s="243"/>
      <c r="CP200" s="243"/>
      <c r="CQ200" s="243"/>
    </row>
    <row r="201" spans="1:95" ht="15.4">
      <c r="A201" s="16" t="s">
        <v>231</v>
      </c>
      <c r="B201" s="4" t="s">
        <v>136</v>
      </c>
      <c r="C201" s="4" t="s">
        <v>404</v>
      </c>
      <c r="D201" s="4" t="s">
        <v>278</v>
      </c>
      <c r="E201" s="185">
        <f t="shared" si="167"/>
        <v>0.48799999999999999</v>
      </c>
      <c r="F201" s="259" t="s">
        <v>260</v>
      </c>
      <c r="G201" s="257" t="s">
        <v>542</v>
      </c>
      <c r="H201" s="16" t="s">
        <v>28</v>
      </c>
      <c r="I201" s="16">
        <v>3</v>
      </c>
      <c r="J201" s="4"/>
      <c r="K201" s="4"/>
      <c r="L201" s="4"/>
      <c r="M201" s="4"/>
      <c r="N201" s="4"/>
      <c r="O201" s="38">
        <f t="shared" si="168"/>
        <v>0</v>
      </c>
      <c r="P201" s="4"/>
      <c r="Q201" s="4"/>
      <c r="R201" s="4"/>
      <c r="S201" s="4"/>
      <c r="T201" s="4"/>
      <c r="U201" s="12">
        <f t="shared" si="169"/>
        <v>0</v>
      </c>
      <c r="V201" s="4"/>
      <c r="W201" s="4"/>
      <c r="X201" s="4"/>
      <c r="Y201" s="4"/>
      <c r="Z201" s="4"/>
      <c r="AA201" s="12">
        <f t="shared" si="170"/>
        <v>0</v>
      </c>
      <c r="AB201" s="4"/>
      <c r="AC201" s="4"/>
      <c r="AD201" s="4"/>
      <c r="AE201" s="4"/>
      <c r="AF201" s="4"/>
      <c r="AG201" s="12">
        <f t="shared" si="171"/>
        <v>0</v>
      </c>
      <c r="AH201" s="4"/>
      <c r="AI201" s="4"/>
      <c r="AJ201" s="4"/>
      <c r="AK201" s="4"/>
      <c r="AL201" s="4"/>
      <c r="AM201" s="12">
        <f t="shared" si="172"/>
        <v>0</v>
      </c>
      <c r="AN201" s="4"/>
      <c r="AO201" s="4"/>
      <c r="AP201" s="4"/>
      <c r="AQ201" s="4"/>
      <c r="AR201" s="4"/>
      <c r="AS201" s="38">
        <f t="shared" si="173"/>
        <v>0</v>
      </c>
      <c r="AT201" s="4"/>
      <c r="AU201" s="4"/>
      <c r="AV201" s="4"/>
      <c r="AW201" s="4"/>
      <c r="AX201" s="4"/>
      <c r="AY201" s="4"/>
      <c r="AZ201" s="4"/>
      <c r="BA201" s="4"/>
      <c r="BB201" s="12">
        <f t="shared" si="174"/>
        <v>0</v>
      </c>
      <c r="BC201" s="4"/>
      <c r="BD201" s="4"/>
      <c r="BE201" s="4"/>
      <c r="BF201" s="4"/>
      <c r="BG201" s="4"/>
      <c r="BH201" s="4"/>
      <c r="BI201" s="4"/>
      <c r="BJ201" s="4"/>
      <c r="BK201" s="12">
        <f t="shared" si="175"/>
        <v>0</v>
      </c>
      <c r="BL201" s="4">
        <v>4.7E-2</v>
      </c>
      <c r="BM201" s="4">
        <v>5.1999999999999998E-2</v>
      </c>
      <c r="BN201" s="4">
        <v>2.3E-2</v>
      </c>
      <c r="BO201" s="4">
        <v>0.121</v>
      </c>
      <c r="BP201" s="4">
        <v>1E-3</v>
      </c>
      <c r="BQ201" s="4">
        <v>3.5000000000000003E-2</v>
      </c>
      <c r="BR201" s="4">
        <v>8.6999999999999994E-2</v>
      </c>
      <c r="BS201" s="4">
        <v>0.122</v>
      </c>
      <c r="BT201" s="12">
        <f t="shared" si="176"/>
        <v>0.48799999999999999</v>
      </c>
      <c r="BU201" s="4"/>
      <c r="BV201" s="4"/>
      <c r="BW201" s="4"/>
      <c r="BX201" s="4"/>
      <c r="BY201" s="4"/>
      <c r="BZ201" s="4"/>
      <c r="CA201" s="4"/>
      <c r="CB201" s="4"/>
      <c r="CC201" s="36">
        <f t="shared" si="177"/>
        <v>0</v>
      </c>
      <c r="CD201" s="4"/>
      <c r="CE201" s="4"/>
      <c r="CF201" s="4"/>
      <c r="CG201" s="4"/>
      <c r="CH201" s="4"/>
      <c r="CI201" s="4"/>
      <c r="CJ201" s="4"/>
      <c r="CK201" s="4"/>
      <c r="CL201" s="36">
        <f t="shared" si="178"/>
        <v>0</v>
      </c>
      <c r="CM201" s="243"/>
      <c r="CN201" s="243"/>
      <c r="CO201" s="243"/>
      <c r="CP201" s="243"/>
      <c r="CQ201" s="243"/>
    </row>
    <row r="202" spans="1:95" ht="15.4">
      <c r="A202" s="16" t="s">
        <v>232</v>
      </c>
      <c r="B202" s="4" t="s">
        <v>138</v>
      </c>
      <c r="C202" s="4" t="s">
        <v>414</v>
      </c>
      <c r="D202" s="4" t="s">
        <v>278</v>
      </c>
      <c r="E202" s="185">
        <f t="shared" si="167"/>
        <v>1.1199999999999999</v>
      </c>
      <c r="F202" s="259" t="s">
        <v>259</v>
      </c>
      <c r="G202" s="257" t="s">
        <v>523</v>
      </c>
      <c r="H202" s="16" t="s">
        <v>28</v>
      </c>
      <c r="I202" s="16">
        <v>3</v>
      </c>
      <c r="J202" s="4"/>
      <c r="K202" s="4"/>
      <c r="L202" s="4"/>
      <c r="M202" s="4"/>
      <c r="N202" s="4"/>
      <c r="O202" s="38">
        <f t="shared" si="168"/>
        <v>0</v>
      </c>
      <c r="P202" s="4"/>
      <c r="Q202" s="4"/>
      <c r="R202" s="4"/>
      <c r="S202" s="4"/>
      <c r="T202" s="4"/>
      <c r="U202" s="12">
        <f t="shared" si="169"/>
        <v>0</v>
      </c>
      <c r="V202" s="4"/>
      <c r="W202" s="4"/>
      <c r="X202" s="4"/>
      <c r="Y202" s="4"/>
      <c r="Z202" s="4"/>
      <c r="AA202" s="12">
        <f t="shared" si="170"/>
        <v>0</v>
      </c>
      <c r="AB202" s="4"/>
      <c r="AC202" s="4"/>
      <c r="AD202" s="4"/>
      <c r="AE202" s="4"/>
      <c r="AF202" s="4"/>
      <c r="AG202" s="12">
        <f t="shared" si="171"/>
        <v>0</v>
      </c>
      <c r="AH202" s="4"/>
      <c r="AI202" s="4"/>
      <c r="AJ202" s="4"/>
      <c r="AK202" s="4"/>
      <c r="AL202" s="4"/>
      <c r="AM202" s="12">
        <f t="shared" si="172"/>
        <v>0</v>
      </c>
      <c r="AN202" s="4"/>
      <c r="AO202" s="4"/>
      <c r="AP202" s="4"/>
      <c r="AQ202" s="4"/>
      <c r="AR202" s="4"/>
      <c r="AS202" s="38">
        <f t="shared" si="173"/>
        <v>0</v>
      </c>
      <c r="AT202" s="4"/>
      <c r="AU202" s="4"/>
      <c r="AV202" s="4"/>
      <c r="AW202" s="4"/>
      <c r="AX202" s="4"/>
      <c r="AY202" s="4"/>
      <c r="AZ202" s="4"/>
      <c r="BA202" s="4"/>
      <c r="BB202" s="12">
        <f t="shared" si="174"/>
        <v>0</v>
      </c>
      <c r="BC202" s="4"/>
      <c r="BD202" s="4"/>
      <c r="BE202" s="4"/>
      <c r="BF202" s="4"/>
      <c r="BG202" s="4"/>
      <c r="BH202" s="4"/>
      <c r="BI202" s="4"/>
      <c r="BJ202" s="4"/>
      <c r="BK202" s="12">
        <f t="shared" si="175"/>
        <v>0</v>
      </c>
      <c r="BL202" s="4">
        <v>0.215</v>
      </c>
      <c r="BM202" s="4">
        <v>0.21299999999999999</v>
      </c>
      <c r="BN202" s="4">
        <v>0.14899999999999999</v>
      </c>
      <c r="BO202" s="4">
        <v>0.38800000000000001</v>
      </c>
      <c r="BP202" s="4">
        <v>5.0000000000000001E-3</v>
      </c>
      <c r="BQ202" s="4">
        <v>1.0999999999999999E-2</v>
      </c>
      <c r="BR202" s="4">
        <v>0.124</v>
      </c>
      <c r="BS202" s="4">
        <v>1.4999999999999999E-2</v>
      </c>
      <c r="BT202" s="12">
        <f t="shared" si="176"/>
        <v>1.1199999999999999</v>
      </c>
      <c r="BU202" s="4"/>
      <c r="BV202" s="4"/>
      <c r="BW202" s="4"/>
      <c r="BX202" s="4"/>
      <c r="BY202" s="4"/>
      <c r="BZ202" s="4"/>
      <c r="CA202" s="4"/>
      <c r="CB202" s="4"/>
      <c r="CC202" s="36">
        <f t="shared" si="177"/>
        <v>0</v>
      </c>
      <c r="CD202" s="4"/>
      <c r="CE202" s="4"/>
      <c r="CF202" s="4"/>
      <c r="CG202" s="4"/>
      <c r="CH202" s="4"/>
      <c r="CI202" s="4"/>
      <c r="CJ202" s="4"/>
      <c r="CK202" s="4"/>
      <c r="CL202" s="36">
        <f t="shared" si="178"/>
        <v>0</v>
      </c>
      <c r="CM202" s="243"/>
      <c r="CN202" s="243"/>
      <c r="CO202" s="243"/>
      <c r="CP202" s="243"/>
      <c r="CQ202" s="243"/>
    </row>
    <row r="203" spans="1:95" ht="15.4">
      <c r="A203" s="16" t="s">
        <v>233</v>
      </c>
      <c r="B203" s="4" t="s">
        <v>140</v>
      </c>
      <c r="C203" s="4" t="s">
        <v>415</v>
      </c>
      <c r="D203" s="4" t="s">
        <v>278</v>
      </c>
      <c r="E203" s="185">
        <f t="shared" si="167"/>
        <v>8.4000000000000005E-2</v>
      </c>
      <c r="F203" s="259" t="s">
        <v>259</v>
      </c>
      <c r="G203" s="257" t="s">
        <v>546</v>
      </c>
      <c r="H203" s="16" t="s">
        <v>28</v>
      </c>
      <c r="I203" s="16">
        <v>3</v>
      </c>
      <c r="J203" s="4"/>
      <c r="K203" s="4"/>
      <c r="L203" s="4"/>
      <c r="M203" s="4"/>
      <c r="N203" s="4"/>
      <c r="O203" s="38">
        <f t="shared" si="168"/>
        <v>0</v>
      </c>
      <c r="P203" s="4"/>
      <c r="Q203" s="4"/>
      <c r="R203" s="4"/>
      <c r="S203" s="4"/>
      <c r="T203" s="4"/>
      <c r="U203" s="12">
        <f t="shared" si="169"/>
        <v>0</v>
      </c>
      <c r="V203" s="4"/>
      <c r="W203" s="4"/>
      <c r="X203" s="4"/>
      <c r="Y203" s="4"/>
      <c r="Z203" s="4"/>
      <c r="AA203" s="12">
        <f t="shared" si="170"/>
        <v>0</v>
      </c>
      <c r="AB203" s="4"/>
      <c r="AC203" s="4"/>
      <c r="AD203" s="4"/>
      <c r="AE203" s="4"/>
      <c r="AF203" s="4"/>
      <c r="AG203" s="12">
        <f t="shared" si="171"/>
        <v>0</v>
      </c>
      <c r="AH203" s="4"/>
      <c r="AI203" s="4"/>
      <c r="AJ203" s="4"/>
      <c r="AK203" s="4"/>
      <c r="AL203" s="4"/>
      <c r="AM203" s="12">
        <f t="shared" si="172"/>
        <v>0</v>
      </c>
      <c r="AN203" s="4"/>
      <c r="AO203" s="4"/>
      <c r="AP203" s="4"/>
      <c r="AQ203" s="4"/>
      <c r="AR203" s="4"/>
      <c r="AS203" s="38">
        <f t="shared" si="173"/>
        <v>0</v>
      </c>
      <c r="AT203" s="4"/>
      <c r="AU203" s="4"/>
      <c r="AV203" s="4"/>
      <c r="AW203" s="4"/>
      <c r="AX203" s="4"/>
      <c r="AY203" s="4"/>
      <c r="AZ203" s="4"/>
      <c r="BA203" s="4"/>
      <c r="BB203" s="12">
        <f t="shared" si="174"/>
        <v>0</v>
      </c>
      <c r="BC203" s="4"/>
      <c r="BD203" s="4"/>
      <c r="BE203" s="4"/>
      <c r="BF203" s="4"/>
      <c r="BG203" s="4"/>
      <c r="BH203" s="4"/>
      <c r="BI203" s="4"/>
      <c r="BJ203" s="4"/>
      <c r="BK203" s="12">
        <f t="shared" si="175"/>
        <v>0</v>
      </c>
      <c r="BL203" s="4">
        <v>0</v>
      </c>
      <c r="BM203" s="4">
        <v>0</v>
      </c>
      <c r="BN203" s="4">
        <v>0</v>
      </c>
      <c r="BO203" s="4">
        <v>8.4000000000000005E-2</v>
      </c>
      <c r="BP203" s="4">
        <v>0</v>
      </c>
      <c r="BQ203" s="4">
        <v>0</v>
      </c>
      <c r="BR203" s="4">
        <v>0</v>
      </c>
      <c r="BS203" s="4">
        <v>0</v>
      </c>
      <c r="BT203" s="12">
        <f t="shared" si="176"/>
        <v>8.4000000000000005E-2</v>
      </c>
      <c r="BU203" s="4"/>
      <c r="BV203" s="4"/>
      <c r="BW203" s="4"/>
      <c r="BX203" s="4"/>
      <c r="BY203" s="4"/>
      <c r="BZ203" s="4"/>
      <c r="CA203" s="4"/>
      <c r="CB203" s="4"/>
      <c r="CC203" s="36">
        <f t="shared" si="177"/>
        <v>0</v>
      </c>
      <c r="CD203" s="4"/>
      <c r="CE203" s="4"/>
      <c r="CF203" s="4"/>
      <c r="CG203" s="4"/>
      <c r="CH203" s="4"/>
      <c r="CI203" s="4"/>
      <c r="CJ203" s="4"/>
      <c r="CK203" s="4"/>
      <c r="CL203" s="36">
        <f t="shared" si="178"/>
        <v>0</v>
      </c>
      <c r="CM203" s="243"/>
      <c r="CN203" s="243"/>
      <c r="CO203" s="243"/>
      <c r="CP203" s="243"/>
      <c r="CQ203" s="243"/>
    </row>
    <row r="204" spans="1:95">
      <c r="A204" s="16" t="s">
        <v>204</v>
      </c>
      <c r="B204" s="4" t="s">
        <v>234</v>
      </c>
      <c r="C204" s="4" t="s">
        <v>416</v>
      </c>
      <c r="D204" s="4" t="s">
        <v>291</v>
      </c>
      <c r="E204" s="185">
        <f t="shared" si="167"/>
        <v>3.028</v>
      </c>
      <c r="F204" s="259" t="s">
        <v>259</v>
      </c>
      <c r="G204" s="257" t="s">
        <v>501</v>
      </c>
      <c r="H204" s="16" t="s">
        <v>28</v>
      </c>
      <c r="I204" s="16">
        <v>3</v>
      </c>
      <c r="J204" s="4"/>
      <c r="K204" s="4"/>
      <c r="L204" s="4"/>
      <c r="M204" s="4"/>
      <c r="N204" s="4"/>
      <c r="O204" s="38">
        <f t="shared" si="168"/>
        <v>0</v>
      </c>
      <c r="P204" s="4"/>
      <c r="Q204" s="4"/>
      <c r="R204" s="4"/>
      <c r="S204" s="4"/>
      <c r="T204" s="4"/>
      <c r="U204" s="12">
        <f t="shared" si="169"/>
        <v>0</v>
      </c>
      <c r="V204" s="4"/>
      <c r="W204" s="4"/>
      <c r="X204" s="4"/>
      <c r="Y204" s="4"/>
      <c r="Z204" s="4"/>
      <c r="AA204" s="12">
        <f t="shared" si="170"/>
        <v>0</v>
      </c>
      <c r="AB204" s="4"/>
      <c r="AC204" s="4"/>
      <c r="AD204" s="4"/>
      <c r="AE204" s="4"/>
      <c r="AF204" s="4"/>
      <c r="AG204" s="12">
        <f t="shared" si="171"/>
        <v>0</v>
      </c>
      <c r="AH204" s="4"/>
      <c r="AI204" s="4"/>
      <c r="AJ204" s="4"/>
      <c r="AK204" s="4"/>
      <c r="AL204" s="4"/>
      <c r="AM204" s="12">
        <f t="shared" si="172"/>
        <v>0</v>
      </c>
      <c r="AN204" s="4"/>
      <c r="AO204" s="4"/>
      <c r="AP204" s="4"/>
      <c r="AQ204" s="4"/>
      <c r="AR204" s="4"/>
      <c r="AS204" s="38">
        <f t="shared" si="173"/>
        <v>0</v>
      </c>
      <c r="AT204" s="4"/>
      <c r="AU204" s="4"/>
      <c r="AV204" s="4"/>
      <c r="AW204" s="4"/>
      <c r="AX204" s="4"/>
      <c r="AY204" s="4"/>
      <c r="AZ204" s="4"/>
      <c r="BA204" s="4"/>
      <c r="BB204" s="12">
        <f t="shared" si="174"/>
        <v>0</v>
      </c>
      <c r="BC204" s="4"/>
      <c r="BD204" s="4"/>
      <c r="BE204" s="4"/>
      <c r="BF204" s="4"/>
      <c r="BG204" s="4"/>
      <c r="BH204" s="4"/>
      <c r="BI204" s="4"/>
      <c r="BJ204" s="4"/>
      <c r="BK204" s="12">
        <f t="shared" si="175"/>
        <v>0</v>
      </c>
      <c r="BL204" s="4"/>
      <c r="BM204" s="4"/>
      <c r="BN204" s="4"/>
      <c r="BO204" s="4"/>
      <c r="BP204" s="4"/>
      <c r="BQ204" s="4"/>
      <c r="BR204" s="4"/>
      <c r="BS204" s="4"/>
      <c r="BT204" s="12">
        <f t="shared" si="176"/>
        <v>0</v>
      </c>
      <c r="BU204" s="4">
        <v>0.128</v>
      </c>
      <c r="BV204" s="4">
        <v>0.14199999999999999</v>
      </c>
      <c r="BW204" s="4">
        <v>5.8999999999999997E-2</v>
      </c>
      <c r="BX204" s="4">
        <v>1.5860000000000001</v>
      </c>
      <c r="BY204" s="4">
        <v>0</v>
      </c>
      <c r="BZ204" s="4">
        <v>0</v>
      </c>
      <c r="CA204" s="4">
        <v>1.008</v>
      </c>
      <c r="CB204" s="4">
        <v>0.105</v>
      </c>
      <c r="CC204" s="36">
        <f t="shared" si="177"/>
        <v>3.028</v>
      </c>
      <c r="CD204" s="4"/>
      <c r="CE204" s="4"/>
      <c r="CF204" s="4"/>
      <c r="CG204" s="4"/>
      <c r="CH204" s="4"/>
      <c r="CI204" s="4"/>
      <c r="CJ204" s="4"/>
      <c r="CK204" s="4"/>
      <c r="CL204" s="36">
        <f t="shared" si="178"/>
        <v>0</v>
      </c>
    </row>
    <row r="205" spans="1:95">
      <c r="A205" s="16" t="s">
        <v>205</v>
      </c>
      <c r="B205" s="4" t="s">
        <v>235</v>
      </c>
      <c r="C205" s="4" t="s">
        <v>416</v>
      </c>
      <c r="D205" s="4" t="s">
        <v>291</v>
      </c>
      <c r="E205" s="185">
        <f t="shared" si="167"/>
        <v>4.992</v>
      </c>
      <c r="F205" s="259" t="s">
        <v>260</v>
      </c>
      <c r="G205" s="257" t="s">
        <v>540</v>
      </c>
      <c r="H205" s="16" t="s">
        <v>28</v>
      </c>
      <c r="I205" s="16">
        <v>3</v>
      </c>
      <c r="J205" s="4"/>
      <c r="K205" s="4"/>
      <c r="L205" s="4"/>
      <c r="M205" s="4"/>
      <c r="N205" s="4"/>
      <c r="O205" s="38">
        <f t="shared" si="168"/>
        <v>0</v>
      </c>
      <c r="P205" s="4"/>
      <c r="Q205" s="4"/>
      <c r="R205" s="4"/>
      <c r="S205" s="4"/>
      <c r="T205" s="4"/>
      <c r="U205" s="12">
        <f t="shared" si="169"/>
        <v>0</v>
      </c>
      <c r="V205" s="4"/>
      <c r="W205" s="4"/>
      <c r="X205" s="4"/>
      <c r="Y205" s="4"/>
      <c r="Z205" s="4"/>
      <c r="AA205" s="12">
        <f t="shared" si="170"/>
        <v>0</v>
      </c>
      <c r="AB205" s="4"/>
      <c r="AC205" s="4"/>
      <c r="AD205" s="4"/>
      <c r="AE205" s="4"/>
      <c r="AF205" s="4"/>
      <c r="AG205" s="12">
        <f t="shared" si="171"/>
        <v>0</v>
      </c>
      <c r="AH205" s="4"/>
      <c r="AI205" s="4"/>
      <c r="AJ205" s="4"/>
      <c r="AK205" s="4"/>
      <c r="AL205" s="4"/>
      <c r="AM205" s="12">
        <f t="shared" si="172"/>
        <v>0</v>
      </c>
      <c r="AN205" s="4"/>
      <c r="AO205" s="4"/>
      <c r="AP205" s="4"/>
      <c r="AQ205" s="4"/>
      <c r="AR205" s="4"/>
      <c r="AS205" s="38">
        <f t="shared" si="173"/>
        <v>0</v>
      </c>
      <c r="AT205" s="4"/>
      <c r="AU205" s="4"/>
      <c r="AV205" s="4"/>
      <c r="AW205" s="4"/>
      <c r="AX205" s="4"/>
      <c r="AY205" s="4"/>
      <c r="AZ205" s="4"/>
      <c r="BA205" s="4"/>
      <c r="BB205" s="12">
        <f t="shared" si="174"/>
        <v>0</v>
      </c>
      <c r="BC205" s="4"/>
      <c r="BD205" s="4"/>
      <c r="BE205" s="4"/>
      <c r="BF205" s="4"/>
      <c r="BG205" s="4"/>
      <c r="BH205" s="4"/>
      <c r="BI205" s="4"/>
      <c r="BJ205" s="4"/>
      <c r="BK205" s="12">
        <f t="shared" si="175"/>
        <v>0</v>
      </c>
      <c r="BL205" s="4"/>
      <c r="BM205" s="4"/>
      <c r="BN205" s="4"/>
      <c r="BO205" s="4"/>
      <c r="BP205" s="4"/>
      <c r="BQ205" s="4"/>
      <c r="BR205" s="4"/>
      <c r="BS205" s="4"/>
      <c r="BT205" s="12">
        <f t="shared" si="176"/>
        <v>0</v>
      </c>
      <c r="BU205" s="4">
        <v>1.34</v>
      </c>
      <c r="BV205" s="4">
        <v>1.375</v>
      </c>
      <c r="BW205" s="4">
        <v>0.68</v>
      </c>
      <c r="BX205" s="4">
        <v>1.2649999999999999</v>
      </c>
      <c r="BY205" s="4">
        <v>1.0999999999999999E-2</v>
      </c>
      <c r="BZ205" s="4">
        <v>2.1000000000000001E-2</v>
      </c>
      <c r="CA205" s="4">
        <v>0.28599999999999998</v>
      </c>
      <c r="CB205" s="4">
        <v>1.4E-2</v>
      </c>
      <c r="CC205" s="36">
        <f t="shared" si="177"/>
        <v>4.992</v>
      </c>
      <c r="CD205" s="4"/>
      <c r="CE205" s="4"/>
      <c r="CF205" s="4"/>
      <c r="CG205" s="4"/>
      <c r="CH205" s="4"/>
      <c r="CI205" s="4"/>
      <c r="CJ205" s="4"/>
      <c r="CK205" s="4"/>
      <c r="CL205" s="36">
        <f t="shared" si="178"/>
        <v>0</v>
      </c>
    </row>
    <row r="206" spans="1:95">
      <c r="A206" s="16" t="s">
        <v>206</v>
      </c>
      <c r="B206" s="314" t="s">
        <v>236</v>
      </c>
      <c r="C206" s="4" t="s">
        <v>485</v>
      </c>
      <c r="D206" s="4" t="s">
        <v>291</v>
      </c>
      <c r="E206" s="185">
        <f t="shared" si="167"/>
        <v>1.1930000000000001</v>
      </c>
      <c r="F206" s="259" t="s">
        <v>260</v>
      </c>
      <c r="G206" s="257" t="s">
        <v>542</v>
      </c>
      <c r="H206" s="16" t="s">
        <v>28</v>
      </c>
      <c r="I206" s="16">
        <v>3</v>
      </c>
      <c r="J206" s="4"/>
      <c r="K206" s="4"/>
      <c r="L206" s="4"/>
      <c r="M206" s="4"/>
      <c r="N206" s="4"/>
      <c r="O206" s="38">
        <f t="shared" si="168"/>
        <v>0</v>
      </c>
      <c r="P206" s="4"/>
      <c r="Q206" s="4"/>
      <c r="R206" s="4"/>
      <c r="S206" s="4"/>
      <c r="T206" s="4"/>
      <c r="U206" s="12">
        <f t="shared" si="169"/>
        <v>0</v>
      </c>
      <c r="V206" s="4"/>
      <c r="W206" s="4"/>
      <c r="X206" s="4"/>
      <c r="Y206" s="4"/>
      <c r="Z206" s="4"/>
      <c r="AA206" s="12">
        <f t="shared" si="170"/>
        <v>0</v>
      </c>
      <c r="AB206" s="4"/>
      <c r="AC206" s="4"/>
      <c r="AD206" s="4"/>
      <c r="AE206" s="4"/>
      <c r="AF206" s="4"/>
      <c r="AG206" s="12">
        <f t="shared" si="171"/>
        <v>0</v>
      </c>
      <c r="AH206" s="4"/>
      <c r="AI206" s="4"/>
      <c r="AJ206" s="4"/>
      <c r="AK206" s="4"/>
      <c r="AL206" s="4"/>
      <c r="AM206" s="12">
        <f t="shared" si="172"/>
        <v>0</v>
      </c>
      <c r="AN206" s="4"/>
      <c r="AO206" s="4"/>
      <c r="AP206" s="4"/>
      <c r="AQ206" s="4"/>
      <c r="AR206" s="4"/>
      <c r="AS206" s="38">
        <f t="shared" si="173"/>
        <v>0</v>
      </c>
      <c r="AT206" s="4"/>
      <c r="AU206" s="4"/>
      <c r="AV206" s="4"/>
      <c r="AW206" s="4"/>
      <c r="AX206" s="4"/>
      <c r="AY206" s="4"/>
      <c r="AZ206" s="4"/>
      <c r="BA206" s="4"/>
      <c r="BB206" s="12">
        <f t="shared" si="174"/>
        <v>0</v>
      </c>
      <c r="BC206" s="4"/>
      <c r="BD206" s="4"/>
      <c r="BE206" s="4"/>
      <c r="BF206" s="4"/>
      <c r="BG206" s="4"/>
      <c r="BH206" s="4"/>
      <c r="BI206" s="4"/>
      <c r="BJ206" s="4"/>
      <c r="BK206" s="12">
        <f t="shared" si="175"/>
        <v>0</v>
      </c>
      <c r="BL206" s="4"/>
      <c r="BM206" s="4"/>
      <c r="BN206" s="4"/>
      <c r="BO206" s="4"/>
      <c r="BP206" s="4"/>
      <c r="BQ206" s="4"/>
      <c r="BR206" s="4"/>
      <c r="BS206" s="4"/>
      <c r="BT206" s="12">
        <f t="shared" si="176"/>
        <v>0</v>
      </c>
      <c r="BU206" s="4">
        <v>0.44500000000000001</v>
      </c>
      <c r="BV206" s="4"/>
      <c r="BW206" s="4"/>
      <c r="BX206" s="4">
        <v>0.44500000000000001</v>
      </c>
      <c r="BY206" s="4"/>
      <c r="BZ206" s="4">
        <v>4.2000000000000003E-2</v>
      </c>
      <c r="CA206" s="4">
        <v>0.11</v>
      </c>
      <c r="CB206" s="4">
        <v>0.151</v>
      </c>
      <c r="CC206" s="36">
        <f t="shared" si="177"/>
        <v>1.1930000000000001</v>
      </c>
      <c r="CD206" s="4"/>
      <c r="CE206" s="4"/>
      <c r="CF206" s="4"/>
      <c r="CG206" s="4"/>
      <c r="CH206" s="4"/>
      <c r="CI206" s="4"/>
      <c r="CJ206" s="4"/>
      <c r="CK206" s="4"/>
      <c r="CL206" s="36">
        <f t="shared" si="178"/>
        <v>0</v>
      </c>
    </row>
    <row r="207" spans="1:95">
      <c r="A207" s="16" t="s">
        <v>206</v>
      </c>
      <c r="B207" s="315"/>
      <c r="C207" s="4" t="s">
        <v>486</v>
      </c>
      <c r="D207" s="4" t="s">
        <v>291</v>
      </c>
      <c r="E207" s="185">
        <f t="shared" si="167"/>
        <v>4.3489999999999993</v>
      </c>
      <c r="F207" s="259" t="s">
        <v>259</v>
      </c>
      <c r="G207" s="257" t="s">
        <v>545</v>
      </c>
      <c r="H207" s="16" t="s">
        <v>28</v>
      </c>
      <c r="I207" s="16">
        <v>3</v>
      </c>
      <c r="J207" s="4"/>
      <c r="K207" s="4"/>
      <c r="L207" s="4"/>
      <c r="M207" s="4"/>
      <c r="N207" s="4"/>
      <c r="O207" s="38"/>
      <c r="P207" s="4"/>
      <c r="Q207" s="4"/>
      <c r="R207" s="4"/>
      <c r="S207" s="4"/>
      <c r="T207" s="4"/>
      <c r="U207" s="12"/>
      <c r="V207" s="4"/>
      <c r="W207" s="4"/>
      <c r="X207" s="4"/>
      <c r="Y207" s="4"/>
      <c r="Z207" s="4"/>
      <c r="AA207" s="12"/>
      <c r="AB207" s="4"/>
      <c r="AC207" s="4"/>
      <c r="AD207" s="4"/>
      <c r="AE207" s="4"/>
      <c r="AF207" s="4"/>
      <c r="AG207" s="12"/>
      <c r="AH207" s="4"/>
      <c r="AI207" s="4"/>
      <c r="AJ207" s="4"/>
      <c r="AK207" s="4"/>
      <c r="AL207" s="4"/>
      <c r="AM207" s="12"/>
      <c r="AN207" s="4"/>
      <c r="AO207" s="4"/>
      <c r="AP207" s="4"/>
      <c r="AQ207" s="4"/>
      <c r="AR207" s="4"/>
      <c r="AS207" s="38"/>
      <c r="AT207" s="4"/>
      <c r="AU207" s="4"/>
      <c r="AV207" s="4"/>
      <c r="AW207" s="4"/>
      <c r="AX207" s="4"/>
      <c r="AY207" s="4"/>
      <c r="AZ207" s="4"/>
      <c r="BA207" s="4"/>
      <c r="BB207" s="12"/>
      <c r="BC207" s="4"/>
      <c r="BD207" s="4"/>
      <c r="BE207" s="4"/>
      <c r="BF207" s="4"/>
      <c r="BG207" s="4"/>
      <c r="BH207" s="4"/>
      <c r="BI207" s="4"/>
      <c r="BJ207" s="4"/>
      <c r="BK207" s="12"/>
      <c r="BL207" s="4"/>
      <c r="BM207" s="4"/>
      <c r="BN207" s="4"/>
      <c r="BO207" s="4"/>
      <c r="BP207" s="4"/>
      <c r="BQ207" s="4"/>
      <c r="BR207" s="4"/>
      <c r="BS207" s="4"/>
      <c r="BT207" s="12"/>
      <c r="BU207" s="4">
        <v>1.5329999999999999</v>
      </c>
      <c r="BV207" s="4"/>
      <c r="BW207" s="4"/>
      <c r="BX207" s="4">
        <v>1.411</v>
      </c>
      <c r="BY207" s="4"/>
      <c r="BZ207" s="4">
        <v>5.7000000000000002E-2</v>
      </c>
      <c r="CA207" s="4">
        <v>1.248</v>
      </c>
      <c r="CB207" s="4">
        <v>0.1</v>
      </c>
      <c r="CC207" s="36">
        <f t="shared" si="177"/>
        <v>4.3489999999999993</v>
      </c>
      <c r="CD207" s="4"/>
      <c r="CE207" s="4"/>
      <c r="CF207" s="4"/>
      <c r="CG207" s="4"/>
      <c r="CH207" s="4"/>
      <c r="CI207" s="4"/>
      <c r="CJ207" s="4"/>
      <c r="CK207" s="4"/>
      <c r="CL207" s="36">
        <f t="shared" si="178"/>
        <v>0</v>
      </c>
    </row>
    <row r="208" spans="1:95">
      <c r="A208" s="16" t="s">
        <v>217</v>
      </c>
      <c r="B208" s="4" t="s">
        <v>237</v>
      </c>
      <c r="C208" s="4" t="s">
        <v>408</v>
      </c>
      <c r="D208" s="4" t="s">
        <v>455</v>
      </c>
      <c r="E208" s="185">
        <f t="shared" si="167"/>
        <v>6.3219999999999992</v>
      </c>
      <c r="F208" s="259" t="s">
        <v>260</v>
      </c>
      <c r="G208" s="257" t="s">
        <v>540</v>
      </c>
      <c r="H208" s="16" t="s">
        <v>28</v>
      </c>
      <c r="I208" s="16">
        <v>3</v>
      </c>
      <c r="J208" s="4"/>
      <c r="K208" s="4"/>
      <c r="L208" s="4"/>
      <c r="M208" s="4"/>
      <c r="N208" s="4"/>
      <c r="O208" s="38">
        <f t="shared" si="168"/>
        <v>0</v>
      </c>
      <c r="P208" s="4"/>
      <c r="Q208" s="4"/>
      <c r="R208" s="4"/>
      <c r="S208" s="4"/>
      <c r="T208" s="4"/>
      <c r="U208" s="12">
        <f t="shared" si="169"/>
        <v>0</v>
      </c>
      <c r="V208" s="4"/>
      <c r="W208" s="4"/>
      <c r="X208" s="4"/>
      <c r="Y208" s="4"/>
      <c r="Z208" s="4"/>
      <c r="AA208" s="12">
        <f t="shared" si="170"/>
        <v>0</v>
      </c>
      <c r="AB208" s="4"/>
      <c r="AC208" s="4"/>
      <c r="AD208" s="4"/>
      <c r="AE208" s="4"/>
      <c r="AF208" s="4"/>
      <c r="AG208" s="12">
        <f t="shared" si="171"/>
        <v>0</v>
      </c>
      <c r="AH208" s="4"/>
      <c r="AI208" s="4"/>
      <c r="AJ208" s="4"/>
      <c r="AK208" s="4"/>
      <c r="AL208" s="4"/>
      <c r="AM208" s="12">
        <f t="shared" si="172"/>
        <v>0</v>
      </c>
      <c r="AN208" s="4"/>
      <c r="AO208" s="4"/>
      <c r="AP208" s="4"/>
      <c r="AQ208" s="4"/>
      <c r="AR208" s="4"/>
      <c r="AS208" s="38">
        <f t="shared" si="173"/>
        <v>0</v>
      </c>
      <c r="AT208" s="4"/>
      <c r="AU208" s="4"/>
      <c r="AV208" s="4"/>
      <c r="AW208" s="4"/>
      <c r="AX208" s="4"/>
      <c r="AY208" s="4"/>
      <c r="AZ208" s="4"/>
      <c r="BA208" s="4"/>
      <c r="BB208" s="12">
        <f t="shared" si="174"/>
        <v>0</v>
      </c>
      <c r="BC208" s="4"/>
      <c r="BD208" s="4"/>
      <c r="BE208" s="4"/>
      <c r="BF208" s="4"/>
      <c r="BG208" s="4"/>
      <c r="BH208" s="4"/>
      <c r="BI208" s="4"/>
      <c r="BJ208" s="4"/>
      <c r="BK208" s="12">
        <f t="shared" si="175"/>
        <v>0</v>
      </c>
      <c r="BL208" s="4"/>
      <c r="BM208" s="4"/>
      <c r="BN208" s="4"/>
      <c r="BO208" s="4"/>
      <c r="BP208" s="4"/>
      <c r="BQ208" s="4"/>
      <c r="BR208" s="4"/>
      <c r="BS208" s="4"/>
      <c r="BT208" s="12">
        <f t="shared" si="176"/>
        <v>0</v>
      </c>
      <c r="BU208" s="4">
        <v>0.90800000000000003</v>
      </c>
      <c r="BV208" s="4">
        <v>0.73199999999999998</v>
      </c>
      <c r="BW208" s="4">
        <v>0.29499999999999998</v>
      </c>
      <c r="BX208" s="4">
        <v>3.194</v>
      </c>
      <c r="BY208" s="4">
        <v>0</v>
      </c>
      <c r="BZ208" s="4">
        <v>7.0000000000000001E-3</v>
      </c>
      <c r="CA208" s="4">
        <v>1.173</v>
      </c>
      <c r="CB208" s="4">
        <v>1.2999999999999999E-2</v>
      </c>
      <c r="CC208" s="36">
        <f t="shared" si="177"/>
        <v>6.3219999999999992</v>
      </c>
      <c r="CD208" s="4"/>
      <c r="CE208" s="4"/>
      <c r="CF208" s="4"/>
      <c r="CG208" s="4"/>
      <c r="CH208" s="4"/>
      <c r="CI208" s="4"/>
      <c r="CJ208" s="4"/>
      <c r="CK208" s="4"/>
      <c r="CL208" s="36">
        <f t="shared" si="178"/>
        <v>0</v>
      </c>
    </row>
    <row r="209" spans="1:90">
      <c r="A209" s="16" t="s">
        <v>238</v>
      </c>
      <c r="B209" s="4" t="s">
        <v>239</v>
      </c>
      <c r="C209" s="4" t="s">
        <v>409</v>
      </c>
      <c r="D209" s="4" t="s">
        <v>456</v>
      </c>
      <c r="E209" s="185">
        <f t="shared" si="167"/>
        <v>8.0289999999999999</v>
      </c>
      <c r="F209" s="259" t="s">
        <v>259</v>
      </c>
      <c r="G209" s="257" t="s">
        <v>501</v>
      </c>
      <c r="H209" s="16" t="s">
        <v>28</v>
      </c>
      <c r="I209" s="16">
        <v>3</v>
      </c>
      <c r="J209" s="4"/>
      <c r="K209" s="4"/>
      <c r="L209" s="4"/>
      <c r="M209" s="4"/>
      <c r="N209" s="4"/>
      <c r="O209" s="38">
        <f t="shared" ref="O209:O211" si="179">SUM(J209:N209)</f>
        <v>0</v>
      </c>
      <c r="P209" s="4"/>
      <c r="Q209" s="4"/>
      <c r="R209" s="4"/>
      <c r="S209" s="4"/>
      <c r="T209" s="4"/>
      <c r="U209" s="12">
        <f t="shared" ref="U209:U211" si="180">SUM(P209:T209)</f>
        <v>0</v>
      </c>
      <c r="V209" s="4"/>
      <c r="W209" s="4"/>
      <c r="X209" s="4"/>
      <c r="Y209" s="4"/>
      <c r="Z209" s="4"/>
      <c r="AA209" s="12">
        <f t="shared" ref="AA209:AA211" si="181">SUM(V209:Z209)</f>
        <v>0</v>
      </c>
      <c r="AB209" s="4"/>
      <c r="AC209" s="4"/>
      <c r="AD209" s="4"/>
      <c r="AE209" s="4"/>
      <c r="AF209" s="4"/>
      <c r="AG209" s="12">
        <f t="shared" ref="AG209:AG211" si="182">SUM(AB209:AF209)</f>
        <v>0</v>
      </c>
      <c r="AH209" s="4"/>
      <c r="AI209" s="4"/>
      <c r="AJ209" s="4"/>
      <c r="AK209" s="4"/>
      <c r="AL209" s="4"/>
      <c r="AM209" s="12">
        <f t="shared" ref="AM209:AM211" si="183">SUM(AH209:AL209)</f>
        <v>0</v>
      </c>
      <c r="AN209" s="4"/>
      <c r="AO209" s="4"/>
      <c r="AP209" s="4"/>
      <c r="AQ209" s="4"/>
      <c r="AR209" s="4"/>
      <c r="AS209" s="38">
        <f t="shared" ref="AS209:AS211" si="184">SUM(AN209:AR209)</f>
        <v>0</v>
      </c>
      <c r="AT209" s="4"/>
      <c r="AU209" s="4"/>
      <c r="AV209" s="4"/>
      <c r="AW209" s="4"/>
      <c r="AX209" s="4"/>
      <c r="AY209" s="4"/>
      <c r="AZ209" s="4"/>
      <c r="BA209" s="4"/>
      <c r="BB209" s="12">
        <f t="shared" ref="BB209:BB211" si="185">SUM(AT209:BA209)</f>
        <v>0</v>
      </c>
      <c r="BC209" s="4"/>
      <c r="BD209" s="4"/>
      <c r="BE209" s="4"/>
      <c r="BF209" s="4"/>
      <c r="BG209" s="4"/>
      <c r="BH209" s="4"/>
      <c r="BI209" s="4"/>
      <c r="BJ209" s="4"/>
      <c r="BK209" s="12">
        <f t="shared" ref="BK209:BK211" si="186">SUM(BC209:BJ209)</f>
        <v>0</v>
      </c>
      <c r="BL209" s="4"/>
      <c r="BM209" s="4"/>
      <c r="BN209" s="4"/>
      <c r="BO209" s="4"/>
      <c r="BP209" s="4"/>
      <c r="BQ209" s="4"/>
      <c r="BR209" s="4"/>
      <c r="BS209" s="4"/>
      <c r="BT209" s="12">
        <f t="shared" ref="BT209:BT211" si="187">SUM(BL209:BS209)</f>
        <v>0</v>
      </c>
      <c r="BU209" s="4">
        <v>0.97</v>
      </c>
      <c r="BV209" s="4">
        <v>1.0760000000000001</v>
      </c>
      <c r="BW209" s="4">
        <v>0.434</v>
      </c>
      <c r="BX209" s="4">
        <v>5.16</v>
      </c>
      <c r="BY209" s="4">
        <v>8.3000000000000004E-2</v>
      </c>
      <c r="BZ209" s="4">
        <v>0</v>
      </c>
      <c r="CA209" s="4">
        <v>0.30599999999999999</v>
      </c>
      <c r="CB209" s="4">
        <v>0</v>
      </c>
      <c r="CC209" s="36">
        <f t="shared" ref="CC209:CC211" si="188">SUM(BU209:CB209)</f>
        <v>8.0289999999999999</v>
      </c>
      <c r="CD209" s="4"/>
      <c r="CE209" s="4"/>
      <c r="CF209" s="4"/>
      <c r="CG209" s="4"/>
      <c r="CH209" s="4"/>
      <c r="CI209" s="4"/>
      <c r="CJ209" s="4"/>
      <c r="CK209" s="4"/>
      <c r="CL209" s="36">
        <f t="shared" ref="CL209:CL211" si="189">SUM(CD209:CK209)</f>
        <v>0</v>
      </c>
    </row>
    <row r="210" spans="1:90">
      <c r="A210" s="16" t="s">
        <v>204</v>
      </c>
      <c r="B210" s="4" t="s">
        <v>584</v>
      </c>
      <c r="C210" s="4" t="s">
        <v>587</v>
      </c>
      <c r="D210" s="4"/>
      <c r="E210" s="185">
        <f t="shared" si="167"/>
        <v>2.2599999999999998</v>
      </c>
      <c r="F210" s="259" t="s">
        <v>260</v>
      </c>
      <c r="G210" s="232" t="s">
        <v>589</v>
      </c>
      <c r="H210" s="16" t="s">
        <v>28</v>
      </c>
      <c r="I210" s="16">
        <v>3</v>
      </c>
      <c r="J210" s="4"/>
      <c r="K210" s="4"/>
      <c r="L210" s="4"/>
      <c r="M210" s="4"/>
      <c r="N210" s="4"/>
      <c r="O210" s="38">
        <f t="shared" ref="O210" si="190">SUM(J210:N210)</f>
        <v>0</v>
      </c>
      <c r="P210" s="4"/>
      <c r="Q210" s="4"/>
      <c r="R210" s="4"/>
      <c r="S210" s="4"/>
      <c r="T210" s="4"/>
      <c r="U210" s="12">
        <f t="shared" ref="U210" si="191">SUM(P210:T210)</f>
        <v>0</v>
      </c>
      <c r="V210" s="4"/>
      <c r="W210" s="4"/>
      <c r="X210" s="4"/>
      <c r="Y210" s="4"/>
      <c r="Z210" s="4"/>
      <c r="AA210" s="12">
        <f t="shared" ref="AA210" si="192">SUM(V210:Z210)</f>
        <v>0</v>
      </c>
      <c r="AB210" s="4"/>
      <c r="AC210" s="4"/>
      <c r="AD210" s="4"/>
      <c r="AE210" s="4"/>
      <c r="AF210" s="4"/>
      <c r="AG210" s="12">
        <f t="shared" ref="AG210" si="193">SUM(AB210:AF210)</f>
        <v>0</v>
      </c>
      <c r="AH210" s="4"/>
      <c r="AI210" s="4"/>
      <c r="AJ210" s="4"/>
      <c r="AK210" s="4"/>
      <c r="AL210" s="4"/>
      <c r="AM210" s="12">
        <f t="shared" ref="AM210" si="194">SUM(AH210:AL210)</f>
        <v>0</v>
      </c>
      <c r="AN210" s="4"/>
      <c r="AO210" s="4"/>
      <c r="AP210" s="4"/>
      <c r="AQ210" s="4"/>
      <c r="AR210" s="4"/>
      <c r="AS210" s="38">
        <f t="shared" ref="AS210" si="195">SUM(AN210:AR210)</f>
        <v>0</v>
      </c>
      <c r="AT210" s="4"/>
      <c r="AU210" s="4"/>
      <c r="AV210" s="4"/>
      <c r="AW210" s="4"/>
      <c r="AX210" s="4"/>
      <c r="AY210" s="4"/>
      <c r="AZ210" s="4"/>
      <c r="BA210" s="4"/>
      <c r="BB210" s="12">
        <f t="shared" ref="BB210" si="196">SUM(AT210:BA210)</f>
        <v>0</v>
      </c>
      <c r="BC210" s="4"/>
      <c r="BD210" s="4"/>
      <c r="BE210" s="4"/>
      <c r="BF210" s="4"/>
      <c r="BG210" s="4"/>
      <c r="BH210" s="4"/>
      <c r="BI210" s="4"/>
      <c r="BJ210" s="4"/>
      <c r="BK210" s="12">
        <f t="shared" ref="BK210" si="197">SUM(BC210:BJ210)</f>
        <v>0</v>
      </c>
      <c r="BL210" s="4"/>
      <c r="BM210" s="4"/>
      <c r="BN210" s="4"/>
      <c r="BO210" s="4"/>
      <c r="BP210" s="4"/>
      <c r="BQ210" s="4"/>
      <c r="BR210" s="4"/>
      <c r="BS210" s="4"/>
      <c r="BT210" s="12">
        <f t="shared" ref="BT210" si="198">SUM(BL210:BS210)</f>
        <v>0</v>
      </c>
      <c r="BU210" s="4"/>
      <c r="BV210" s="4"/>
      <c r="BW210" s="4"/>
      <c r="BX210" s="4"/>
      <c r="BY210" s="4"/>
      <c r="BZ210" s="4"/>
      <c r="CA210" s="4"/>
      <c r="CB210" s="4"/>
      <c r="CC210" s="36">
        <f t="shared" ref="CC210" si="199">SUM(BU210:CB210)</f>
        <v>0</v>
      </c>
      <c r="CD210" s="4">
        <v>0.66100000000000003</v>
      </c>
      <c r="CE210" s="4">
        <v>0.72799999999999998</v>
      </c>
      <c r="CF210" s="4">
        <v>0.29299999999999998</v>
      </c>
      <c r="CG210" s="4">
        <v>0.54800000000000004</v>
      </c>
      <c r="CH210" s="4">
        <v>0</v>
      </c>
      <c r="CI210" s="4">
        <v>4.0000000000000001E-3</v>
      </c>
      <c r="CJ210" s="4">
        <v>2.5999999999999999E-2</v>
      </c>
      <c r="CK210" s="4">
        <v>0</v>
      </c>
      <c r="CL210" s="36">
        <f t="shared" ref="CL210" si="200">SUM(CD210:CK210)</f>
        <v>2.2599999999999998</v>
      </c>
    </row>
    <row r="211" spans="1:90">
      <c r="A211" s="16" t="s">
        <v>205</v>
      </c>
      <c r="B211" s="4" t="s">
        <v>585</v>
      </c>
      <c r="C211" s="4" t="s">
        <v>587</v>
      </c>
      <c r="D211" s="4"/>
      <c r="E211" s="185">
        <f t="shared" si="167"/>
        <v>2.0649999999999999</v>
      </c>
      <c r="F211" s="259" t="s">
        <v>259</v>
      </c>
      <c r="G211" s="232" t="s">
        <v>590</v>
      </c>
      <c r="H211" s="16" t="s">
        <v>28</v>
      </c>
      <c r="I211" s="16">
        <v>3</v>
      </c>
      <c r="J211" s="4"/>
      <c r="K211" s="4"/>
      <c r="L211" s="4"/>
      <c r="M211" s="4"/>
      <c r="N211" s="4"/>
      <c r="O211" s="38">
        <f t="shared" si="179"/>
        <v>0</v>
      </c>
      <c r="P211" s="4"/>
      <c r="Q211" s="4"/>
      <c r="R211" s="4"/>
      <c r="S211" s="4"/>
      <c r="T211" s="4"/>
      <c r="U211" s="12">
        <f t="shared" si="180"/>
        <v>0</v>
      </c>
      <c r="V211" s="4"/>
      <c r="W211" s="4"/>
      <c r="X211" s="4"/>
      <c r="Y211" s="4"/>
      <c r="Z211" s="4"/>
      <c r="AA211" s="12">
        <f t="shared" si="181"/>
        <v>0</v>
      </c>
      <c r="AB211" s="4"/>
      <c r="AC211" s="4"/>
      <c r="AD211" s="4"/>
      <c r="AE211" s="4"/>
      <c r="AF211" s="4"/>
      <c r="AG211" s="12">
        <f t="shared" si="182"/>
        <v>0</v>
      </c>
      <c r="AH211" s="4"/>
      <c r="AI211" s="4"/>
      <c r="AJ211" s="4"/>
      <c r="AK211" s="4"/>
      <c r="AL211" s="4"/>
      <c r="AM211" s="12">
        <f t="shared" si="183"/>
        <v>0</v>
      </c>
      <c r="AN211" s="4"/>
      <c r="AO211" s="4"/>
      <c r="AP211" s="4"/>
      <c r="AQ211" s="4"/>
      <c r="AR211" s="4"/>
      <c r="AS211" s="38">
        <f t="shared" si="184"/>
        <v>0</v>
      </c>
      <c r="AT211" s="4"/>
      <c r="AU211" s="4"/>
      <c r="AV211" s="4"/>
      <c r="AW211" s="4"/>
      <c r="AX211" s="4"/>
      <c r="AY211" s="4"/>
      <c r="AZ211" s="4"/>
      <c r="BA211" s="4"/>
      <c r="BB211" s="12">
        <f t="shared" si="185"/>
        <v>0</v>
      </c>
      <c r="BC211" s="4"/>
      <c r="BD211" s="4"/>
      <c r="BE211" s="4"/>
      <c r="BF211" s="4"/>
      <c r="BG211" s="4"/>
      <c r="BH211" s="4"/>
      <c r="BI211" s="4"/>
      <c r="BJ211" s="4"/>
      <c r="BK211" s="12">
        <f t="shared" si="186"/>
        <v>0</v>
      </c>
      <c r="BL211" s="4"/>
      <c r="BM211" s="4"/>
      <c r="BN211" s="4"/>
      <c r="BO211" s="4"/>
      <c r="BP211" s="4"/>
      <c r="BQ211" s="4"/>
      <c r="BR211" s="4"/>
      <c r="BS211" s="4"/>
      <c r="BT211" s="12">
        <f t="shared" si="187"/>
        <v>0</v>
      </c>
      <c r="BU211" s="4"/>
      <c r="BV211" s="4"/>
      <c r="BW211" s="4"/>
      <c r="BX211" s="4"/>
      <c r="BY211" s="4"/>
      <c r="BZ211" s="4"/>
      <c r="CA211" s="4"/>
      <c r="CB211" s="4"/>
      <c r="CC211" s="36">
        <f t="shared" si="188"/>
        <v>0</v>
      </c>
      <c r="CD211" s="4">
        <v>0.14699999999999999</v>
      </c>
      <c r="CE211" s="4">
        <v>0.16200000000000001</v>
      </c>
      <c r="CF211" s="4">
        <v>6.5000000000000002E-2</v>
      </c>
      <c r="CG211" s="4">
        <v>1.6950000000000001</v>
      </c>
      <c r="CH211" s="4">
        <v>2.8000000000000001E-2</v>
      </c>
      <c r="CI211" s="4">
        <v>0</v>
      </c>
      <c r="CJ211" s="4">
        <v>-3.2000000000000001E-2</v>
      </c>
      <c r="CK211" s="4">
        <v>0</v>
      </c>
      <c r="CL211" s="36">
        <f t="shared" si="189"/>
        <v>2.0649999999999999</v>
      </c>
    </row>
    <row r="212" spans="1:90">
      <c r="A212" s="16" t="s">
        <v>206</v>
      </c>
      <c r="B212" s="4" t="s">
        <v>601</v>
      </c>
      <c r="C212" s="4" t="s">
        <v>588</v>
      </c>
      <c r="D212" s="4"/>
      <c r="E212" s="185">
        <f t="shared" si="167"/>
        <v>5.0740000000000016</v>
      </c>
      <c r="F212" s="259" t="s">
        <v>259</v>
      </c>
      <c r="G212" s="232" t="s">
        <v>591</v>
      </c>
      <c r="H212" s="16" t="s">
        <v>28</v>
      </c>
      <c r="I212" s="16">
        <v>3</v>
      </c>
      <c r="J212" s="4"/>
      <c r="K212" s="4"/>
      <c r="L212" s="4"/>
      <c r="M212" s="4"/>
      <c r="N212" s="4"/>
      <c r="O212" s="38">
        <f t="shared" si="168"/>
        <v>0</v>
      </c>
      <c r="P212" s="4"/>
      <c r="Q212" s="4"/>
      <c r="R212" s="4"/>
      <c r="S212" s="4"/>
      <c r="T212" s="4"/>
      <c r="U212" s="12">
        <f t="shared" si="169"/>
        <v>0</v>
      </c>
      <c r="V212" s="4"/>
      <c r="W212" s="4"/>
      <c r="X212" s="4"/>
      <c r="Y212" s="4"/>
      <c r="Z212" s="4"/>
      <c r="AA212" s="12">
        <f t="shared" si="170"/>
        <v>0</v>
      </c>
      <c r="AB212" s="4"/>
      <c r="AC212" s="4"/>
      <c r="AD212" s="4"/>
      <c r="AE212" s="4"/>
      <c r="AF212" s="4"/>
      <c r="AG212" s="12">
        <f t="shared" si="171"/>
        <v>0</v>
      </c>
      <c r="AH212" s="4"/>
      <c r="AI212" s="4"/>
      <c r="AJ212" s="4"/>
      <c r="AK212" s="4"/>
      <c r="AL212" s="4"/>
      <c r="AM212" s="12">
        <f t="shared" si="172"/>
        <v>0</v>
      </c>
      <c r="AN212" s="4"/>
      <c r="AO212" s="4"/>
      <c r="AP212" s="4"/>
      <c r="AQ212" s="4"/>
      <c r="AR212" s="4"/>
      <c r="AS212" s="38">
        <f t="shared" si="173"/>
        <v>0</v>
      </c>
      <c r="AT212" s="4"/>
      <c r="AU212" s="4"/>
      <c r="AV212" s="4"/>
      <c r="AW212" s="4"/>
      <c r="AX212" s="4"/>
      <c r="AY212" s="4"/>
      <c r="AZ212" s="4"/>
      <c r="BA212" s="4"/>
      <c r="BB212" s="12">
        <f t="shared" si="174"/>
        <v>0</v>
      </c>
      <c r="BC212" s="4"/>
      <c r="BD212" s="4"/>
      <c r="BE212" s="4"/>
      <c r="BF212" s="4"/>
      <c r="BG212" s="4"/>
      <c r="BH212" s="4"/>
      <c r="BI212" s="4"/>
      <c r="BJ212" s="4"/>
      <c r="BK212" s="12">
        <f t="shared" si="175"/>
        <v>0</v>
      </c>
      <c r="BL212" s="4"/>
      <c r="BM212" s="4"/>
      <c r="BN212" s="4"/>
      <c r="BO212" s="4"/>
      <c r="BP212" s="4"/>
      <c r="BQ212" s="4"/>
      <c r="BR212" s="4"/>
      <c r="BS212" s="4"/>
      <c r="BT212" s="12">
        <f t="shared" si="176"/>
        <v>0</v>
      </c>
      <c r="BU212" s="4"/>
      <c r="BV212" s="4"/>
      <c r="BW212" s="4"/>
      <c r="BX212" s="4"/>
      <c r="BY212" s="4"/>
      <c r="BZ212" s="4"/>
      <c r="CA212" s="4"/>
      <c r="CB212" s="4"/>
      <c r="CC212" s="36">
        <f t="shared" si="177"/>
        <v>0</v>
      </c>
      <c r="CD212" s="4">
        <v>0.98399999999999999</v>
      </c>
      <c r="CE212" s="4">
        <v>0.64900000000000002</v>
      </c>
      <c r="CF212" s="4">
        <v>0.64200000000000002</v>
      </c>
      <c r="CG212" s="4">
        <v>2.032</v>
      </c>
      <c r="CH212" s="4">
        <v>3.3000000000000002E-2</v>
      </c>
      <c r="CI212" s="4">
        <v>0.254</v>
      </c>
      <c r="CJ212" s="4">
        <v>0.39100000000000001</v>
      </c>
      <c r="CK212" s="4">
        <v>8.8999999999999996E-2</v>
      </c>
      <c r="CL212" s="36">
        <f t="shared" si="178"/>
        <v>5.0740000000000016</v>
      </c>
    </row>
    <row r="213" spans="1:90">
      <c r="A213" s="16"/>
      <c r="B213" s="97" t="s">
        <v>40</v>
      </c>
      <c r="C213" s="97"/>
      <c r="D213" s="97"/>
      <c r="E213" s="283"/>
      <c r="F213" s="185">
        <f>SUMIF(F189:F212, "=Yes", E189:E212)</f>
        <v>115.96000000000002</v>
      </c>
      <c r="G213" s="16"/>
      <c r="H213" s="16" t="s">
        <v>28</v>
      </c>
      <c r="I213" s="16">
        <v>3</v>
      </c>
      <c r="J213" s="5">
        <f t="shared" ref="J213:AO213" si="201">SUM(J189:J212)</f>
        <v>0</v>
      </c>
      <c r="K213" s="5">
        <f t="shared" si="201"/>
        <v>0</v>
      </c>
      <c r="L213" s="5">
        <f t="shared" si="201"/>
        <v>0</v>
      </c>
      <c r="M213" s="5">
        <f t="shared" si="201"/>
        <v>0</v>
      </c>
      <c r="N213" s="5">
        <f t="shared" si="201"/>
        <v>0</v>
      </c>
      <c r="O213" s="5">
        <f t="shared" si="201"/>
        <v>0</v>
      </c>
      <c r="P213" s="5">
        <f t="shared" si="201"/>
        <v>0</v>
      </c>
      <c r="Q213" s="5">
        <f t="shared" si="201"/>
        <v>0</v>
      </c>
      <c r="R213" s="5">
        <f t="shared" si="201"/>
        <v>0</v>
      </c>
      <c r="S213" s="5">
        <f t="shared" si="201"/>
        <v>0</v>
      </c>
      <c r="T213" s="5">
        <f t="shared" si="201"/>
        <v>0</v>
      </c>
      <c r="U213" s="5">
        <f t="shared" si="201"/>
        <v>0</v>
      </c>
      <c r="V213" s="5">
        <f t="shared" si="201"/>
        <v>0</v>
      </c>
      <c r="W213" s="5">
        <f t="shared" si="201"/>
        <v>0</v>
      </c>
      <c r="X213" s="5">
        <f t="shared" si="201"/>
        <v>0</v>
      </c>
      <c r="Y213" s="5">
        <f t="shared" si="201"/>
        <v>0</v>
      </c>
      <c r="Z213" s="5">
        <f t="shared" si="201"/>
        <v>0</v>
      </c>
      <c r="AA213" s="5">
        <f t="shared" si="201"/>
        <v>0</v>
      </c>
      <c r="AB213" s="5">
        <f t="shared" si="201"/>
        <v>0</v>
      </c>
      <c r="AC213" s="5">
        <f t="shared" si="201"/>
        <v>0</v>
      </c>
      <c r="AD213" s="5">
        <f t="shared" si="201"/>
        <v>0</v>
      </c>
      <c r="AE213" s="5">
        <f t="shared" si="201"/>
        <v>0</v>
      </c>
      <c r="AF213" s="5">
        <f t="shared" si="201"/>
        <v>0</v>
      </c>
      <c r="AG213" s="5">
        <f t="shared" si="201"/>
        <v>0</v>
      </c>
      <c r="AH213" s="5">
        <f t="shared" si="201"/>
        <v>2.3929999999999998</v>
      </c>
      <c r="AI213" s="5">
        <f t="shared" si="201"/>
        <v>4.0919999999999996</v>
      </c>
      <c r="AJ213" s="5">
        <f t="shared" si="201"/>
        <v>0</v>
      </c>
      <c r="AK213" s="5">
        <f t="shared" si="201"/>
        <v>0.71</v>
      </c>
      <c r="AL213" s="5">
        <f t="shared" si="201"/>
        <v>0</v>
      </c>
      <c r="AM213" s="5">
        <f t="shared" si="201"/>
        <v>7.1949999999999994</v>
      </c>
      <c r="AN213" s="5">
        <f t="shared" si="201"/>
        <v>2.8029999999999999</v>
      </c>
      <c r="AO213" s="5">
        <f t="shared" si="201"/>
        <v>7.2620000000000005</v>
      </c>
      <c r="AP213" s="5">
        <f t="shared" ref="AP213:BU213" si="202">SUM(AP189:AP212)</f>
        <v>6.3E-2</v>
      </c>
      <c r="AQ213" s="5">
        <f t="shared" si="202"/>
        <v>8.407</v>
      </c>
      <c r="AR213" s="5">
        <f t="shared" si="202"/>
        <v>7.1710000000000003</v>
      </c>
      <c r="AS213" s="5">
        <f t="shared" si="202"/>
        <v>25.706</v>
      </c>
      <c r="AT213" s="5">
        <f t="shared" si="202"/>
        <v>0.85499999999999998</v>
      </c>
      <c r="AU213" s="5">
        <f t="shared" si="202"/>
        <v>0.99</v>
      </c>
      <c r="AV213" s="5">
        <f t="shared" si="202"/>
        <v>0.40500000000000003</v>
      </c>
      <c r="AW213" s="5">
        <f t="shared" si="202"/>
        <v>8.6620000000000008</v>
      </c>
      <c r="AX213" s="5">
        <f t="shared" si="202"/>
        <v>0</v>
      </c>
      <c r="AY213" s="5">
        <f t="shared" si="202"/>
        <v>0</v>
      </c>
      <c r="AZ213" s="5">
        <f t="shared" si="202"/>
        <v>12.051</v>
      </c>
      <c r="BA213" s="5">
        <f t="shared" si="202"/>
        <v>3.0529999999999999</v>
      </c>
      <c r="BB213" s="5">
        <f t="shared" si="202"/>
        <v>26.016000000000002</v>
      </c>
      <c r="BC213" s="5">
        <f t="shared" si="202"/>
        <v>0.34499999999999997</v>
      </c>
      <c r="BD213" s="5">
        <f t="shared" si="202"/>
        <v>0.38</v>
      </c>
      <c r="BE213" s="5">
        <f t="shared" si="202"/>
        <v>0.159</v>
      </c>
      <c r="BF213" s="5">
        <f t="shared" si="202"/>
        <v>6.9029999999999996</v>
      </c>
      <c r="BG213" s="5">
        <f t="shared" si="202"/>
        <v>0</v>
      </c>
      <c r="BH213" s="5">
        <f t="shared" si="202"/>
        <v>0</v>
      </c>
      <c r="BI213" s="5">
        <f t="shared" si="202"/>
        <v>7.6360000000000001</v>
      </c>
      <c r="BJ213" s="5">
        <f t="shared" si="202"/>
        <v>3.4049999999999998</v>
      </c>
      <c r="BK213" s="5">
        <f t="shared" si="202"/>
        <v>18.827999999999999</v>
      </c>
      <c r="BL213" s="5">
        <f t="shared" si="202"/>
        <v>1.5290000000000001</v>
      </c>
      <c r="BM213" s="5">
        <f t="shared" si="202"/>
        <v>1.6400000000000001</v>
      </c>
      <c r="BN213" s="5">
        <f t="shared" si="202"/>
        <v>0.79200000000000004</v>
      </c>
      <c r="BO213" s="5">
        <f t="shared" si="202"/>
        <v>7.5570000000000004</v>
      </c>
      <c r="BP213" s="5">
        <f t="shared" si="202"/>
        <v>0.01</v>
      </c>
      <c r="BQ213" s="5">
        <f t="shared" si="202"/>
        <v>5.6999999999999995E-2</v>
      </c>
      <c r="BR213" s="5">
        <f t="shared" si="202"/>
        <v>2.7310000000000008</v>
      </c>
      <c r="BS213" s="5">
        <f t="shared" si="202"/>
        <v>1.8419999999999999</v>
      </c>
      <c r="BT213" s="5">
        <f t="shared" si="202"/>
        <v>16.157999999999998</v>
      </c>
      <c r="BU213" s="5">
        <f t="shared" si="202"/>
        <v>5.3239999999999998</v>
      </c>
      <c r="BV213" s="5">
        <f t="shared" ref="BV213:CD213" si="203">SUM(BV189:BV212)</f>
        <v>3.3249999999999997</v>
      </c>
      <c r="BW213" s="5">
        <f t="shared" si="203"/>
        <v>1.468</v>
      </c>
      <c r="BX213" s="5">
        <f t="shared" si="203"/>
        <v>13.061</v>
      </c>
      <c r="BY213" s="5">
        <f t="shared" si="203"/>
        <v>9.4E-2</v>
      </c>
      <c r="BZ213" s="5">
        <f t="shared" si="203"/>
        <v>0.127</v>
      </c>
      <c r="CA213" s="5">
        <f t="shared" si="203"/>
        <v>4.1310000000000002</v>
      </c>
      <c r="CB213" s="5">
        <f t="shared" si="203"/>
        <v>0.38300000000000001</v>
      </c>
      <c r="CC213" s="35">
        <f t="shared" si="203"/>
        <v>27.912999999999997</v>
      </c>
      <c r="CD213" s="5">
        <f t="shared" si="203"/>
        <v>1.792</v>
      </c>
      <c r="CE213" s="5">
        <f t="shared" ref="CE213:CL213" si="204">SUM(CE189:CE212)</f>
        <v>1.5390000000000001</v>
      </c>
      <c r="CF213" s="5">
        <f t="shared" si="204"/>
        <v>1</v>
      </c>
      <c r="CG213" s="5">
        <f t="shared" si="204"/>
        <v>4.2750000000000004</v>
      </c>
      <c r="CH213" s="5">
        <f t="shared" si="204"/>
        <v>6.0999999999999999E-2</v>
      </c>
      <c r="CI213" s="5">
        <f t="shared" si="204"/>
        <v>0.25800000000000001</v>
      </c>
      <c r="CJ213" s="5">
        <f t="shared" si="204"/>
        <v>0.38500000000000001</v>
      </c>
      <c r="CK213" s="5">
        <f t="shared" si="204"/>
        <v>8.8999999999999996E-2</v>
      </c>
      <c r="CL213" s="35">
        <f t="shared" si="204"/>
        <v>9.3990000000000009</v>
      </c>
    </row>
    <row r="215" spans="1:90">
      <c r="A215" s="205"/>
      <c r="B215" s="209" t="s">
        <v>553</v>
      </c>
      <c r="C215" s="276" t="s">
        <v>208</v>
      </c>
      <c r="D215" s="209"/>
      <c r="E215" s="205"/>
      <c r="F215" s="275">
        <f>SUMIF(J187:CL187, "&lt;&gt;Total", J215:CL215)</f>
        <v>78.64800000000001</v>
      </c>
      <c r="G215" s="205"/>
      <c r="H215" s="205"/>
      <c r="I215" s="205"/>
      <c r="J215" s="206">
        <f t="shared" ref="J215:AO215" si="205">IF(J$1&lt;"2020-21",SUMIF($F$189:$F$212,"=Yes",J$189:J$212),(SUMIF($F$189:$F$212,"=No",J$189:J$212)*(-1)))</f>
        <v>0</v>
      </c>
      <c r="K215" s="206">
        <f t="shared" si="205"/>
        <v>0</v>
      </c>
      <c r="L215" s="206">
        <f t="shared" si="205"/>
        <v>0</v>
      </c>
      <c r="M215" s="206">
        <f t="shared" si="205"/>
        <v>0</v>
      </c>
      <c r="N215" s="206">
        <f t="shared" si="205"/>
        <v>0</v>
      </c>
      <c r="O215" s="206">
        <f t="shared" si="205"/>
        <v>0</v>
      </c>
      <c r="P215" s="206">
        <f t="shared" si="205"/>
        <v>0</v>
      </c>
      <c r="Q215" s="206">
        <f t="shared" si="205"/>
        <v>0</v>
      </c>
      <c r="R215" s="206">
        <f t="shared" si="205"/>
        <v>0</v>
      </c>
      <c r="S215" s="206">
        <f t="shared" si="205"/>
        <v>0</v>
      </c>
      <c r="T215" s="206">
        <f t="shared" si="205"/>
        <v>0</v>
      </c>
      <c r="U215" s="206">
        <f t="shared" si="205"/>
        <v>0</v>
      </c>
      <c r="V215" s="206">
        <f t="shared" si="205"/>
        <v>0</v>
      </c>
      <c r="W215" s="206">
        <f t="shared" si="205"/>
        <v>0</v>
      </c>
      <c r="X215" s="206">
        <f t="shared" si="205"/>
        <v>0</v>
      </c>
      <c r="Y215" s="206">
        <f t="shared" si="205"/>
        <v>0</v>
      </c>
      <c r="Z215" s="206">
        <f t="shared" si="205"/>
        <v>0</v>
      </c>
      <c r="AA215" s="206">
        <f t="shared" si="205"/>
        <v>0</v>
      </c>
      <c r="AB215" s="206">
        <f t="shared" si="205"/>
        <v>0</v>
      </c>
      <c r="AC215" s="206">
        <f t="shared" si="205"/>
        <v>0</v>
      </c>
      <c r="AD215" s="206">
        <f t="shared" si="205"/>
        <v>0</v>
      </c>
      <c r="AE215" s="206">
        <f t="shared" si="205"/>
        <v>0</v>
      </c>
      <c r="AF215" s="206">
        <f t="shared" si="205"/>
        <v>0</v>
      </c>
      <c r="AG215" s="206">
        <f t="shared" si="205"/>
        <v>0</v>
      </c>
      <c r="AH215" s="206">
        <f t="shared" si="205"/>
        <v>2.3929999999999998</v>
      </c>
      <c r="AI215" s="206">
        <f t="shared" si="205"/>
        <v>4.0919999999999996</v>
      </c>
      <c r="AJ215" s="206">
        <f t="shared" si="205"/>
        <v>0</v>
      </c>
      <c r="AK215" s="206">
        <f t="shared" si="205"/>
        <v>0.71</v>
      </c>
      <c r="AL215" s="206">
        <f t="shared" si="205"/>
        <v>0</v>
      </c>
      <c r="AM215" s="206">
        <f t="shared" si="205"/>
        <v>7.1949999999999994</v>
      </c>
      <c r="AN215" s="206">
        <f t="shared" si="205"/>
        <v>2.8029999999999999</v>
      </c>
      <c r="AO215" s="206">
        <f t="shared" si="205"/>
        <v>7.2620000000000005</v>
      </c>
      <c r="AP215" s="206">
        <f t="shared" ref="AP215:BU215" si="206">IF(AP$1&lt;"2020-21",SUMIF($F$189:$F$212,"=Yes",AP$189:AP$212),(SUMIF($F$189:$F$212,"=No",AP$189:AP$212)*(-1)))</f>
        <v>6.3E-2</v>
      </c>
      <c r="AQ215" s="206">
        <f t="shared" si="206"/>
        <v>8.407</v>
      </c>
      <c r="AR215" s="206">
        <f t="shared" si="206"/>
        <v>7.1710000000000003</v>
      </c>
      <c r="AS215" s="206">
        <f t="shared" si="206"/>
        <v>25.706</v>
      </c>
      <c r="AT215" s="206">
        <f t="shared" si="206"/>
        <v>0.85499999999999998</v>
      </c>
      <c r="AU215" s="206">
        <f t="shared" si="206"/>
        <v>0.99</v>
      </c>
      <c r="AV215" s="206">
        <f t="shared" si="206"/>
        <v>0.40500000000000003</v>
      </c>
      <c r="AW215" s="206">
        <f t="shared" si="206"/>
        <v>8.6620000000000008</v>
      </c>
      <c r="AX215" s="206">
        <f t="shared" si="206"/>
        <v>0</v>
      </c>
      <c r="AY215" s="206">
        <f t="shared" si="206"/>
        <v>0</v>
      </c>
      <c r="AZ215" s="206">
        <f t="shared" si="206"/>
        <v>12.051</v>
      </c>
      <c r="BA215" s="206">
        <f t="shared" si="206"/>
        <v>3.0529999999999999</v>
      </c>
      <c r="BB215" s="206">
        <f t="shared" si="206"/>
        <v>26.016000000000002</v>
      </c>
      <c r="BC215" s="206">
        <f t="shared" si="206"/>
        <v>0.34499999999999997</v>
      </c>
      <c r="BD215" s="206">
        <f t="shared" si="206"/>
        <v>0.38</v>
      </c>
      <c r="BE215" s="206">
        <f t="shared" si="206"/>
        <v>0.159</v>
      </c>
      <c r="BF215" s="206">
        <f t="shared" si="206"/>
        <v>6.9029999999999996</v>
      </c>
      <c r="BG215" s="206">
        <f t="shared" si="206"/>
        <v>0</v>
      </c>
      <c r="BH215" s="206">
        <f t="shared" si="206"/>
        <v>0</v>
      </c>
      <c r="BI215" s="206">
        <f t="shared" si="206"/>
        <v>7.6360000000000001</v>
      </c>
      <c r="BJ215" s="206">
        <f t="shared" si="206"/>
        <v>3.4049999999999998</v>
      </c>
      <c r="BK215" s="206">
        <f t="shared" si="206"/>
        <v>18.827999999999999</v>
      </c>
      <c r="BL215" s="206">
        <f t="shared" si="206"/>
        <v>1.4820000000000002</v>
      </c>
      <c r="BM215" s="206">
        <f t="shared" si="206"/>
        <v>1.5880000000000001</v>
      </c>
      <c r="BN215" s="206">
        <f t="shared" si="206"/>
        <v>0.76900000000000002</v>
      </c>
      <c r="BO215" s="206">
        <f t="shared" si="206"/>
        <v>7.4359999999999999</v>
      </c>
      <c r="BP215" s="206">
        <f t="shared" si="206"/>
        <v>9.0000000000000011E-3</v>
      </c>
      <c r="BQ215" s="206">
        <f t="shared" si="206"/>
        <v>2.1999999999999999E-2</v>
      </c>
      <c r="BR215" s="206">
        <f t="shared" si="206"/>
        <v>2.6440000000000006</v>
      </c>
      <c r="BS215" s="206">
        <f t="shared" si="206"/>
        <v>1.72</v>
      </c>
      <c r="BT215" s="206">
        <f t="shared" si="206"/>
        <v>15.669999999999998</v>
      </c>
      <c r="BU215" s="206">
        <f t="shared" si="206"/>
        <v>-2.6930000000000001</v>
      </c>
      <c r="BV215" s="206">
        <f t="shared" ref="BV215:CL215" si="207">IF(BV$1&lt;"2020-21",SUMIF($F$189:$F$212,"=Yes",BV$189:BV$212),(SUMIF($F$189:$F$212,"=No",BV$189:BV$212)*(-1)))</f>
        <v>-2.1070000000000002</v>
      </c>
      <c r="BW215" s="206">
        <f t="shared" si="207"/>
        <v>-0.97500000000000009</v>
      </c>
      <c r="BX215" s="206">
        <f t="shared" si="207"/>
        <v>-4.9039999999999999</v>
      </c>
      <c r="BY215" s="206">
        <f t="shared" si="207"/>
        <v>-1.0999999999999999E-2</v>
      </c>
      <c r="BZ215" s="206">
        <f t="shared" si="207"/>
        <v>-7.0000000000000007E-2</v>
      </c>
      <c r="CA215" s="206">
        <f t="shared" si="207"/>
        <v>-1.569</v>
      </c>
      <c r="CB215" s="206">
        <f t="shared" si="207"/>
        <v>-0.17800000000000002</v>
      </c>
      <c r="CC215" s="206">
        <f t="shared" si="207"/>
        <v>-12.507</v>
      </c>
      <c r="CD215" s="206">
        <f t="shared" si="207"/>
        <v>-0.66100000000000003</v>
      </c>
      <c r="CE215" s="206">
        <f t="shared" si="207"/>
        <v>-0.72799999999999998</v>
      </c>
      <c r="CF215" s="206">
        <f t="shared" si="207"/>
        <v>-0.29299999999999998</v>
      </c>
      <c r="CG215" s="206">
        <f t="shared" si="207"/>
        <v>-0.54800000000000004</v>
      </c>
      <c r="CH215" s="206">
        <f t="shared" si="207"/>
        <v>0</v>
      </c>
      <c r="CI215" s="206">
        <f t="shared" si="207"/>
        <v>-4.0000000000000001E-3</v>
      </c>
      <c r="CJ215" s="206">
        <f t="shared" si="207"/>
        <v>-2.5999999999999999E-2</v>
      </c>
      <c r="CK215" s="206">
        <f t="shared" si="207"/>
        <v>0</v>
      </c>
      <c r="CL215" s="206">
        <f t="shared" si="207"/>
        <v>-2.2599999999999998</v>
      </c>
    </row>
    <row r="217" spans="1:90" s="203" customFormat="1"/>
    <row r="218" spans="1:90" s="220" customFormat="1" ht="43.25" customHeight="1">
      <c r="I218" s="217"/>
      <c r="J218" s="218" t="str">
        <f>J219&amp;RIGHT(J220,2)</f>
        <v>Sewage collection12</v>
      </c>
      <c r="K218" s="218" t="str">
        <f t="shared" ref="K218:M218" si="208">K219&amp;RIGHT(K220,2)</f>
        <v>Sewage treatment12</v>
      </c>
      <c r="L218" s="218" t="str">
        <f t="shared" si="208"/>
        <v>Sludge transport12</v>
      </c>
      <c r="M218" s="218" t="str">
        <f t="shared" si="208"/>
        <v>Sludge treatment12</v>
      </c>
      <c r="N218" s="218" t="str">
        <f t="shared" ref="N218" si="209">N219&amp;RIGHT(N220,2)</f>
        <v>Sludge disposal12</v>
      </c>
      <c r="O218" s="218" t="str">
        <f t="shared" ref="O218:P218" si="210">O219&amp;RIGHT(O220,2)</f>
        <v>Total12</v>
      </c>
      <c r="P218" s="218" t="str">
        <f t="shared" si="210"/>
        <v>Sewage collection13</v>
      </c>
      <c r="Q218" s="218" t="str">
        <f t="shared" ref="Q218" si="211">Q219&amp;RIGHT(Q220,2)</f>
        <v>Sewage treatment13</v>
      </c>
      <c r="R218" s="218" t="str">
        <f t="shared" ref="R218:S218" si="212">R219&amp;RIGHT(R220,2)</f>
        <v>Sludge transport13</v>
      </c>
      <c r="S218" s="218" t="str">
        <f t="shared" si="212"/>
        <v>Sludge treatment13</v>
      </c>
      <c r="T218" s="218" t="str">
        <f t="shared" ref="T218" si="213">T219&amp;RIGHT(T220,2)</f>
        <v>Sludge disposal13</v>
      </c>
      <c r="U218" s="218" t="str">
        <f t="shared" ref="U218:V218" si="214">U219&amp;RIGHT(U220,2)</f>
        <v>Total13</v>
      </c>
      <c r="V218" s="218" t="str">
        <f t="shared" si="214"/>
        <v>Sewage collection14</v>
      </c>
      <c r="W218" s="218" t="str">
        <f t="shared" ref="W218" si="215">W219&amp;RIGHT(W220,2)</f>
        <v>Sewage treatment14</v>
      </c>
      <c r="X218" s="218" t="str">
        <f t="shared" ref="X218:Y218" si="216">X219&amp;RIGHT(X220,2)</f>
        <v>Sludge transport14</v>
      </c>
      <c r="Y218" s="218" t="str">
        <f t="shared" si="216"/>
        <v>Sludge treatment14</v>
      </c>
      <c r="Z218" s="218" t="str">
        <f t="shared" ref="Z218" si="217">Z219&amp;RIGHT(Z220,2)</f>
        <v>Sludge disposal14</v>
      </c>
      <c r="AA218" s="218" t="str">
        <f t="shared" ref="AA218:AB218" si="218">AA219&amp;RIGHT(AA220,2)</f>
        <v>Total14</v>
      </c>
      <c r="AB218" s="218" t="str">
        <f t="shared" si="218"/>
        <v>Sewage collection15</v>
      </c>
      <c r="AC218" s="218" t="str">
        <f t="shared" ref="AC218" si="219">AC219&amp;RIGHT(AC220,2)</f>
        <v>Sewage treatment15</v>
      </c>
      <c r="AD218" s="218" t="str">
        <f t="shared" ref="AD218:AE218" si="220">AD219&amp;RIGHT(AD220,2)</f>
        <v>Sludge transport15</v>
      </c>
      <c r="AE218" s="218" t="str">
        <f t="shared" si="220"/>
        <v>Sludge treatment15</v>
      </c>
      <c r="AF218" s="218" t="str">
        <f t="shared" ref="AF218" si="221">AF219&amp;RIGHT(AF220,2)</f>
        <v>Sludge disposal15</v>
      </c>
      <c r="AG218" s="218" t="str">
        <f t="shared" ref="AG218:AH218" si="222">AG219&amp;RIGHT(AG220,2)</f>
        <v>Total15</v>
      </c>
      <c r="AH218" s="218" t="str">
        <f t="shared" si="222"/>
        <v>Sewage collection16</v>
      </c>
      <c r="AI218" s="218" t="str">
        <f t="shared" ref="AI218" si="223">AI219&amp;RIGHT(AI220,2)</f>
        <v>Sewage treatment16</v>
      </c>
      <c r="AJ218" s="218" t="str">
        <f t="shared" ref="AJ218:AK218" si="224">AJ219&amp;RIGHT(AJ220,2)</f>
        <v>Sludge transport16</v>
      </c>
      <c r="AK218" s="218" t="str">
        <f t="shared" si="224"/>
        <v>Sludge treatment16</v>
      </c>
      <c r="AL218" s="218" t="str">
        <f t="shared" ref="AL218" si="225">AL219&amp;RIGHT(AL220,2)</f>
        <v>Sludge disposal16</v>
      </c>
      <c r="AM218" s="218" t="str">
        <f t="shared" ref="AM218:AN218" si="226">AM219&amp;RIGHT(AM220,2)</f>
        <v>Total16</v>
      </c>
      <c r="AN218" s="218" t="str">
        <f t="shared" si="226"/>
        <v>Sewage collection17</v>
      </c>
      <c r="AO218" s="218" t="str">
        <f t="shared" ref="AO218" si="227">AO219&amp;RIGHT(AO220,2)</f>
        <v>Sewage treatment17</v>
      </c>
      <c r="AP218" s="218" t="str">
        <f t="shared" ref="AP218:AQ218" si="228">AP219&amp;RIGHT(AP220,2)</f>
        <v>Sludge transport17</v>
      </c>
      <c r="AQ218" s="218" t="str">
        <f t="shared" si="228"/>
        <v>Sludge treatment17</v>
      </c>
      <c r="AR218" s="218" t="str">
        <f t="shared" ref="AR218" si="229">AR219&amp;RIGHT(AR220,2)</f>
        <v>Sludge disposal17</v>
      </c>
      <c r="AS218" s="218" t="str">
        <f t="shared" ref="AS218:AT218" si="230">AS219&amp;RIGHT(AS220,2)</f>
        <v>Total17</v>
      </c>
      <c r="AT218" s="218" t="str">
        <f t="shared" si="230"/>
        <v>Foul18</v>
      </c>
      <c r="AU218" s="218" t="str">
        <f t="shared" ref="AU218" si="231">AU219&amp;RIGHT(AU220,2)</f>
        <v>Surface water drainage18</v>
      </c>
      <c r="AV218" s="218" t="str">
        <f t="shared" ref="AV218:AW218" si="232">AV219&amp;RIGHT(AV220,2)</f>
        <v>Highway drainage18</v>
      </c>
      <c r="AW218" s="218" t="str">
        <f t="shared" si="232"/>
        <v>Sewage treatment and disposal18</v>
      </c>
      <c r="AX218" s="218" t="str">
        <f t="shared" ref="AX218" si="233">AX219&amp;RIGHT(AX220,2)</f>
        <v>Sludge liquor treatment18</v>
      </c>
      <c r="AY218" s="218" t="str">
        <f t="shared" ref="AY218:AZ218" si="234">AY219&amp;RIGHT(AY220,2)</f>
        <v>Sludge transport18</v>
      </c>
      <c r="AZ218" s="218" t="str">
        <f t="shared" si="234"/>
        <v>Sludge treatment18</v>
      </c>
      <c r="BA218" s="218" t="str">
        <f t="shared" ref="BA218" si="235">BA219&amp;RIGHT(BA220,2)</f>
        <v>Sludge disposal18</v>
      </c>
      <c r="BB218" s="218" t="str">
        <f t="shared" ref="BB218:BC218" si="236">BB219&amp;RIGHT(BB220,2)</f>
        <v>Total18</v>
      </c>
      <c r="BC218" s="218" t="str">
        <f t="shared" si="236"/>
        <v>Foul19</v>
      </c>
      <c r="BD218" s="218" t="str">
        <f t="shared" ref="BD218" si="237">BD219&amp;RIGHT(BD220,2)</f>
        <v>Surface water drainage19</v>
      </c>
      <c r="BE218" s="218" t="str">
        <f t="shared" ref="BE218:BF218" si="238">BE219&amp;RIGHT(BE220,2)</f>
        <v>Highway drainage19</v>
      </c>
      <c r="BF218" s="218" t="str">
        <f t="shared" si="238"/>
        <v>Sewage treatment and disposal19</v>
      </c>
      <c r="BG218" s="218" t="str">
        <f t="shared" ref="BG218" si="239">BG219&amp;RIGHT(BG220,2)</f>
        <v>Sludge liquor treatment19</v>
      </c>
      <c r="BH218" s="218" t="str">
        <f t="shared" ref="BH218:BI218" si="240">BH219&amp;RIGHT(BH220,2)</f>
        <v>Sludge transport19</v>
      </c>
      <c r="BI218" s="218" t="str">
        <f t="shared" si="240"/>
        <v>Sludge treatment19</v>
      </c>
      <c r="BJ218" s="218" t="str">
        <f t="shared" ref="BJ218" si="241">BJ219&amp;RIGHT(BJ220,2)</f>
        <v>Sludge disposal19</v>
      </c>
      <c r="BK218" s="218" t="str">
        <f t="shared" ref="BK218:BL218" si="242">BK219&amp;RIGHT(BK220,2)</f>
        <v>Total19</v>
      </c>
      <c r="BL218" s="218" t="str">
        <f t="shared" si="242"/>
        <v>Foul20</v>
      </c>
      <c r="BM218" s="218" t="str">
        <f t="shared" ref="BM218" si="243">BM219&amp;RIGHT(BM220,2)</f>
        <v>Surface water drainage20</v>
      </c>
      <c r="BN218" s="218" t="str">
        <f t="shared" ref="BN218:BO218" si="244">BN219&amp;RIGHT(BN220,2)</f>
        <v>Highway drainage20</v>
      </c>
      <c r="BO218" s="218" t="str">
        <f t="shared" si="244"/>
        <v>Sewage treatment and disposal20</v>
      </c>
      <c r="BP218" s="218" t="str">
        <f t="shared" ref="BP218" si="245">BP219&amp;RIGHT(BP220,2)</f>
        <v>Sludge liquor treatment20</v>
      </c>
      <c r="BQ218" s="218" t="str">
        <f t="shared" ref="BQ218:BR218" si="246">BQ219&amp;RIGHT(BQ220,2)</f>
        <v>Sludge transport20</v>
      </c>
      <c r="BR218" s="218" t="str">
        <f t="shared" si="246"/>
        <v>Sludge treatment20</v>
      </c>
      <c r="BS218" s="218" t="str">
        <f t="shared" ref="BS218" si="247">BS219&amp;RIGHT(BS220,2)</f>
        <v>Sludge disposal20</v>
      </c>
      <c r="BT218" s="218" t="str">
        <f t="shared" ref="BT218:BU218" si="248">BT219&amp;RIGHT(BT220,2)</f>
        <v>Total20</v>
      </c>
      <c r="BU218" s="218" t="str">
        <f t="shared" si="248"/>
        <v>Foul21</v>
      </c>
      <c r="BV218" s="218" t="str">
        <f t="shared" ref="BV218" si="249">BV219&amp;RIGHT(BV220,2)</f>
        <v>Surface water drainage21</v>
      </c>
      <c r="BW218" s="218" t="str">
        <f t="shared" ref="BW218:BX218" si="250">BW219&amp;RIGHT(BW220,2)</f>
        <v>Highway drainage21</v>
      </c>
      <c r="BX218" s="218" t="str">
        <f t="shared" si="250"/>
        <v>Sewage treatment and disposal21</v>
      </c>
      <c r="BY218" s="218" t="str">
        <f t="shared" ref="BY218" si="251">BY219&amp;RIGHT(BY220,2)</f>
        <v>Sludge liquor treatment21</v>
      </c>
      <c r="BZ218" s="218" t="str">
        <f t="shared" ref="BZ218:CA218" si="252">BZ219&amp;RIGHT(BZ220,2)</f>
        <v>Sludge transport21</v>
      </c>
      <c r="CA218" s="218" t="str">
        <f t="shared" si="252"/>
        <v>Sludge treatment21</v>
      </c>
      <c r="CB218" s="218" t="str">
        <f t="shared" ref="CB218" si="253">CB219&amp;RIGHT(CB220,2)</f>
        <v>Sludge disposal21</v>
      </c>
      <c r="CC218" s="218" t="str">
        <f t="shared" ref="CC218:CK218" si="254">CC219&amp;RIGHT(CC220,2)</f>
        <v>Total21</v>
      </c>
      <c r="CD218" s="289" t="str">
        <f t="shared" si="254"/>
        <v>Foul22</v>
      </c>
      <c r="CE218" s="289" t="str">
        <f t="shared" si="254"/>
        <v>Surface water drainage22</v>
      </c>
      <c r="CF218" s="289" t="str">
        <f t="shared" si="254"/>
        <v>Highway drainage22</v>
      </c>
      <c r="CG218" s="289" t="str">
        <f t="shared" si="254"/>
        <v>Sewage treatment and disposal22</v>
      </c>
      <c r="CH218" s="289" t="str">
        <f t="shared" si="254"/>
        <v>Sludge liquor treatment22</v>
      </c>
      <c r="CI218" s="289" t="str">
        <f t="shared" si="254"/>
        <v>Sludge transport22</v>
      </c>
      <c r="CJ218" s="289" t="str">
        <f t="shared" si="254"/>
        <v>Sludge treatment22</v>
      </c>
      <c r="CK218" s="289" t="str">
        <f t="shared" si="254"/>
        <v>Sludge disposal22</v>
      </c>
      <c r="CL218" s="289" t="str">
        <f t="shared" ref="CL218" si="255">CL219&amp;RIGHT(CL220,2)</f>
        <v>Total22</v>
      </c>
    </row>
    <row r="219" spans="1:90" ht="55.25" customHeight="1">
      <c r="G219" t="s">
        <v>13</v>
      </c>
      <c r="I219" s="217" t="s">
        <v>471</v>
      </c>
      <c r="J219" s="218" t="s">
        <v>183</v>
      </c>
      <c r="K219" s="218" t="s">
        <v>184</v>
      </c>
      <c r="L219" s="218" t="s">
        <v>185</v>
      </c>
      <c r="M219" s="218" t="s">
        <v>186</v>
      </c>
      <c r="N219" s="218" t="s">
        <v>187</v>
      </c>
      <c r="O219" s="218" t="s">
        <v>13</v>
      </c>
      <c r="P219" s="218" t="s">
        <v>183</v>
      </c>
      <c r="Q219" s="218" t="s">
        <v>184</v>
      </c>
      <c r="R219" s="218" t="s">
        <v>185</v>
      </c>
      <c r="S219" s="218" t="s">
        <v>186</v>
      </c>
      <c r="T219" s="218" t="s">
        <v>187</v>
      </c>
      <c r="U219" s="218" t="s">
        <v>13</v>
      </c>
      <c r="V219" s="218" t="s">
        <v>183</v>
      </c>
      <c r="W219" s="218" t="s">
        <v>184</v>
      </c>
      <c r="X219" s="218" t="s">
        <v>185</v>
      </c>
      <c r="Y219" s="218" t="s">
        <v>186</v>
      </c>
      <c r="Z219" s="218" t="s">
        <v>187</v>
      </c>
      <c r="AA219" s="218" t="s">
        <v>13</v>
      </c>
      <c r="AB219" s="218" t="s">
        <v>183</v>
      </c>
      <c r="AC219" s="218" t="s">
        <v>184</v>
      </c>
      <c r="AD219" s="218" t="s">
        <v>185</v>
      </c>
      <c r="AE219" s="218" t="s">
        <v>186</v>
      </c>
      <c r="AF219" s="218" t="s">
        <v>187</v>
      </c>
      <c r="AG219" s="218" t="s">
        <v>13</v>
      </c>
      <c r="AH219" s="218" t="s">
        <v>183</v>
      </c>
      <c r="AI219" s="218" t="s">
        <v>184</v>
      </c>
      <c r="AJ219" s="218" t="s">
        <v>185</v>
      </c>
      <c r="AK219" s="218" t="s">
        <v>186</v>
      </c>
      <c r="AL219" s="218" t="s">
        <v>187</v>
      </c>
      <c r="AM219" s="218" t="s">
        <v>13</v>
      </c>
      <c r="AN219" s="218" t="s">
        <v>183</v>
      </c>
      <c r="AO219" s="218" t="s">
        <v>184</v>
      </c>
      <c r="AP219" s="218" t="s">
        <v>185</v>
      </c>
      <c r="AQ219" s="218" t="s">
        <v>186</v>
      </c>
      <c r="AR219" s="218" t="s">
        <v>187</v>
      </c>
      <c r="AS219" s="219" t="s">
        <v>13</v>
      </c>
      <c r="AT219" s="218" t="s">
        <v>188</v>
      </c>
      <c r="AU219" s="218" t="s">
        <v>189</v>
      </c>
      <c r="AV219" s="218" t="s">
        <v>190</v>
      </c>
      <c r="AW219" s="218" t="s">
        <v>191</v>
      </c>
      <c r="AX219" s="218" t="s">
        <v>192</v>
      </c>
      <c r="AY219" s="218" t="s">
        <v>185</v>
      </c>
      <c r="AZ219" s="218" t="s">
        <v>186</v>
      </c>
      <c r="BA219" s="218" t="s">
        <v>187</v>
      </c>
      <c r="BB219" s="218" t="s">
        <v>13</v>
      </c>
      <c r="BC219" s="218" t="s">
        <v>188</v>
      </c>
      <c r="BD219" s="218" t="s">
        <v>189</v>
      </c>
      <c r="BE219" s="218" t="s">
        <v>190</v>
      </c>
      <c r="BF219" s="218" t="s">
        <v>191</v>
      </c>
      <c r="BG219" s="218" t="s">
        <v>192</v>
      </c>
      <c r="BH219" s="218" t="s">
        <v>185</v>
      </c>
      <c r="BI219" s="218" t="s">
        <v>186</v>
      </c>
      <c r="BJ219" s="218" t="s">
        <v>187</v>
      </c>
      <c r="BK219" s="218" t="s">
        <v>13</v>
      </c>
      <c r="BL219" s="218" t="s">
        <v>188</v>
      </c>
      <c r="BM219" s="218" t="s">
        <v>189</v>
      </c>
      <c r="BN219" s="218" t="s">
        <v>190</v>
      </c>
      <c r="BO219" s="218" t="s">
        <v>191</v>
      </c>
      <c r="BP219" s="218" t="s">
        <v>192</v>
      </c>
      <c r="BQ219" s="218" t="s">
        <v>185</v>
      </c>
      <c r="BR219" s="218" t="s">
        <v>186</v>
      </c>
      <c r="BS219" s="218" t="s">
        <v>187</v>
      </c>
      <c r="BT219" s="218" t="s">
        <v>13</v>
      </c>
      <c r="BU219" s="218" t="s">
        <v>188</v>
      </c>
      <c r="BV219" s="218" t="s">
        <v>189</v>
      </c>
      <c r="BW219" s="218" t="s">
        <v>190</v>
      </c>
      <c r="BX219" s="218" t="s">
        <v>191</v>
      </c>
      <c r="BY219" s="218" t="s">
        <v>192</v>
      </c>
      <c r="BZ219" s="218" t="s">
        <v>185</v>
      </c>
      <c r="CA219" s="218" t="s">
        <v>186</v>
      </c>
      <c r="CB219" s="218" t="s">
        <v>187</v>
      </c>
      <c r="CC219" s="218" t="s">
        <v>13</v>
      </c>
      <c r="CD219" s="289" t="s">
        <v>188</v>
      </c>
      <c r="CE219" s="289" t="s">
        <v>189</v>
      </c>
      <c r="CF219" s="289" t="s">
        <v>190</v>
      </c>
      <c r="CG219" s="289" t="s">
        <v>191</v>
      </c>
      <c r="CH219" s="289" t="s">
        <v>192</v>
      </c>
      <c r="CI219" s="289" t="s">
        <v>185</v>
      </c>
      <c r="CJ219" s="289" t="s">
        <v>186</v>
      </c>
      <c r="CK219" s="289" t="s">
        <v>187</v>
      </c>
      <c r="CL219" s="289" t="s">
        <v>13</v>
      </c>
    </row>
    <row r="220" spans="1:90">
      <c r="I220" s="217"/>
      <c r="J220" s="218" t="s">
        <v>461</v>
      </c>
      <c r="K220" s="218" t="s">
        <v>461</v>
      </c>
      <c r="L220" s="218" t="s">
        <v>461</v>
      </c>
      <c r="M220" s="218" t="s">
        <v>461</v>
      </c>
      <c r="N220" s="218" t="s">
        <v>461</v>
      </c>
      <c r="O220" s="218" t="s">
        <v>461</v>
      </c>
      <c r="P220" s="218" t="s">
        <v>462</v>
      </c>
      <c r="Q220" s="218" t="s">
        <v>462</v>
      </c>
      <c r="R220" s="218" t="s">
        <v>462</v>
      </c>
      <c r="S220" s="218" t="s">
        <v>462</v>
      </c>
      <c r="T220" s="218" t="s">
        <v>462</v>
      </c>
      <c r="U220" s="218" t="s">
        <v>462</v>
      </c>
      <c r="V220" s="218" t="s">
        <v>463</v>
      </c>
      <c r="W220" s="218" t="s">
        <v>463</v>
      </c>
      <c r="X220" s="218" t="s">
        <v>463</v>
      </c>
      <c r="Y220" s="218" t="s">
        <v>463</v>
      </c>
      <c r="Z220" s="218" t="s">
        <v>463</v>
      </c>
      <c r="AA220" s="218" t="s">
        <v>463</v>
      </c>
      <c r="AB220" s="218" t="s">
        <v>464</v>
      </c>
      <c r="AC220" s="218" t="s">
        <v>464</v>
      </c>
      <c r="AD220" s="218" t="s">
        <v>464</v>
      </c>
      <c r="AE220" s="218" t="s">
        <v>464</v>
      </c>
      <c r="AF220" s="218" t="s">
        <v>464</v>
      </c>
      <c r="AG220" s="218" t="s">
        <v>464</v>
      </c>
      <c r="AH220" s="218" t="s">
        <v>465</v>
      </c>
      <c r="AI220" s="218" t="s">
        <v>465</v>
      </c>
      <c r="AJ220" s="218" t="s">
        <v>465</v>
      </c>
      <c r="AK220" s="218" t="s">
        <v>465</v>
      </c>
      <c r="AL220" s="218" t="s">
        <v>465</v>
      </c>
      <c r="AM220" s="218" t="s">
        <v>465</v>
      </c>
      <c r="AN220" s="218" t="s">
        <v>466</v>
      </c>
      <c r="AO220" s="218" t="s">
        <v>466</v>
      </c>
      <c r="AP220" s="218" t="s">
        <v>466</v>
      </c>
      <c r="AQ220" s="218" t="s">
        <v>466</v>
      </c>
      <c r="AR220" s="218" t="s">
        <v>466</v>
      </c>
      <c r="AS220" s="218" t="s">
        <v>466</v>
      </c>
      <c r="AT220" s="218" t="s">
        <v>467</v>
      </c>
      <c r="AU220" s="218" t="s">
        <v>467</v>
      </c>
      <c r="AV220" s="218" t="s">
        <v>467</v>
      </c>
      <c r="AW220" s="218" t="s">
        <v>467</v>
      </c>
      <c r="AX220" s="218" t="s">
        <v>467</v>
      </c>
      <c r="AY220" s="218" t="s">
        <v>467</v>
      </c>
      <c r="AZ220" s="218" t="s">
        <v>467</v>
      </c>
      <c r="BA220" s="218" t="s">
        <v>467</v>
      </c>
      <c r="BB220" s="218" t="s">
        <v>467</v>
      </c>
      <c r="BC220" s="218" t="s">
        <v>468</v>
      </c>
      <c r="BD220" s="218" t="s">
        <v>468</v>
      </c>
      <c r="BE220" s="218" t="s">
        <v>468</v>
      </c>
      <c r="BF220" s="218" t="s">
        <v>468</v>
      </c>
      <c r="BG220" s="218" t="s">
        <v>468</v>
      </c>
      <c r="BH220" s="218" t="s">
        <v>468</v>
      </c>
      <c r="BI220" s="218" t="s">
        <v>468</v>
      </c>
      <c r="BJ220" s="218" t="s">
        <v>468</v>
      </c>
      <c r="BK220" s="218" t="s">
        <v>468</v>
      </c>
      <c r="BL220" s="218" t="s">
        <v>469</v>
      </c>
      <c r="BM220" s="218" t="s">
        <v>469</v>
      </c>
      <c r="BN220" s="218" t="s">
        <v>469</v>
      </c>
      <c r="BO220" s="218" t="s">
        <v>469</v>
      </c>
      <c r="BP220" s="218" t="s">
        <v>469</v>
      </c>
      <c r="BQ220" s="218" t="s">
        <v>469</v>
      </c>
      <c r="BR220" s="218" t="s">
        <v>469</v>
      </c>
      <c r="BS220" s="218" t="s">
        <v>469</v>
      </c>
      <c r="BT220" s="218" t="s">
        <v>469</v>
      </c>
      <c r="BU220" s="218" t="s">
        <v>470</v>
      </c>
      <c r="BV220" s="218" t="s">
        <v>470</v>
      </c>
      <c r="BW220" s="218" t="s">
        <v>470</v>
      </c>
      <c r="BX220" s="218" t="s">
        <v>470</v>
      </c>
      <c r="BY220" s="218" t="s">
        <v>470</v>
      </c>
      <c r="BZ220" s="218" t="s">
        <v>470</v>
      </c>
      <c r="CA220" s="218" t="s">
        <v>470</v>
      </c>
      <c r="CB220" s="218" t="s">
        <v>470</v>
      </c>
      <c r="CC220" s="218" t="s">
        <v>470</v>
      </c>
      <c r="CD220" s="289" t="s">
        <v>580</v>
      </c>
      <c r="CE220" s="289" t="s">
        <v>580</v>
      </c>
      <c r="CF220" s="289" t="s">
        <v>580</v>
      </c>
      <c r="CG220" s="289" t="s">
        <v>580</v>
      </c>
      <c r="CH220" s="289" t="s">
        <v>580</v>
      </c>
      <c r="CI220" s="289" t="s">
        <v>580</v>
      </c>
      <c r="CJ220" s="289" t="s">
        <v>580</v>
      </c>
      <c r="CK220" s="289" t="s">
        <v>580</v>
      </c>
      <c r="CL220" s="289" t="s">
        <v>580</v>
      </c>
    </row>
    <row r="221" spans="1:90">
      <c r="G221" s="284">
        <f>O221+U221+AA221+AG221+AM221+AS221+BB221+BK221+BT221+CC221+CL221</f>
        <v>-6.9480000000000022</v>
      </c>
      <c r="I221" s="202" t="s">
        <v>0</v>
      </c>
      <c r="J221" s="215">
        <f t="shared" ref="J221:AO221" si="256">J19</f>
        <v>-0.36464367816091958</v>
      </c>
      <c r="K221" s="215">
        <f t="shared" si="256"/>
        <v>-1.4324022988505749</v>
      </c>
      <c r="L221" s="215">
        <f t="shared" si="256"/>
        <v>0.16500000000000001</v>
      </c>
      <c r="M221" s="215">
        <f t="shared" si="256"/>
        <v>-0.13495402298850573</v>
      </c>
      <c r="N221" s="215">
        <f t="shared" si="256"/>
        <v>6.8000000000000005E-2</v>
      </c>
      <c r="O221" s="215">
        <f t="shared" si="256"/>
        <v>-1.6990000000000003</v>
      </c>
      <c r="P221" s="215">
        <f t="shared" si="256"/>
        <v>-1.1020833333333331</v>
      </c>
      <c r="Q221" s="215">
        <f t="shared" si="256"/>
        <v>-2.9876041666666664</v>
      </c>
      <c r="R221" s="215">
        <f t="shared" si="256"/>
        <v>0</v>
      </c>
      <c r="S221" s="215">
        <f t="shared" si="256"/>
        <v>-0.51031249999999972</v>
      </c>
      <c r="T221" s="215">
        <f t="shared" si="256"/>
        <v>0</v>
      </c>
      <c r="U221" s="215">
        <f t="shared" si="256"/>
        <v>-4.5999999999999988</v>
      </c>
      <c r="V221" s="215">
        <f t="shared" si="256"/>
        <v>-0.82389078498293511</v>
      </c>
      <c r="W221" s="215">
        <f t="shared" si="256"/>
        <v>-2.4204982935153585</v>
      </c>
      <c r="X221" s="215">
        <f t="shared" si="256"/>
        <v>0</v>
      </c>
      <c r="Y221" s="215">
        <f t="shared" si="256"/>
        <v>-0.1556109215017065</v>
      </c>
      <c r="Z221" s="215">
        <f t="shared" si="256"/>
        <v>0</v>
      </c>
      <c r="AA221" s="215">
        <f t="shared" si="256"/>
        <v>-3.4</v>
      </c>
      <c r="AB221" s="215">
        <f t="shared" si="256"/>
        <v>-0.75439189189189193</v>
      </c>
      <c r="AC221" s="215">
        <f t="shared" si="256"/>
        <v>-2.1734324324324321</v>
      </c>
      <c r="AD221" s="215">
        <f t="shared" si="256"/>
        <v>0</v>
      </c>
      <c r="AE221" s="215">
        <f t="shared" si="256"/>
        <v>2.7824324324324308E-2</v>
      </c>
      <c r="AF221" s="215">
        <f t="shared" si="256"/>
        <v>0</v>
      </c>
      <c r="AG221" s="215">
        <f t="shared" si="256"/>
        <v>-2.9</v>
      </c>
      <c r="AH221" s="215">
        <f t="shared" si="256"/>
        <v>1.0445409939190606</v>
      </c>
      <c r="AI221" s="215">
        <f t="shared" si="256"/>
        <v>2.8211021178444118</v>
      </c>
      <c r="AJ221" s="215">
        <f t="shared" si="256"/>
        <v>1.2046550639547076E-2</v>
      </c>
      <c r="AK221" s="215">
        <f t="shared" si="256"/>
        <v>-9.4689662403019501E-2</v>
      </c>
      <c r="AL221" s="215">
        <f t="shared" si="256"/>
        <v>0</v>
      </c>
      <c r="AM221" s="215">
        <f t="shared" si="256"/>
        <v>3.7829999999999999</v>
      </c>
      <c r="AN221" s="215">
        <f t="shared" si="256"/>
        <v>-0.47110780158093718</v>
      </c>
      <c r="AO221" s="215">
        <f t="shared" si="256"/>
        <v>-1.2300120288692864</v>
      </c>
      <c r="AP221" s="215">
        <f t="shared" ref="AP221:BU221" si="257">AP19</f>
        <v>1.4606484133348612E-4</v>
      </c>
      <c r="AQ221" s="215">
        <f t="shared" si="257"/>
        <v>9.7376560888990738E-4</v>
      </c>
      <c r="AR221" s="215">
        <f t="shared" si="257"/>
        <v>0</v>
      </c>
      <c r="AS221" s="215">
        <f t="shared" si="257"/>
        <v>-1.7000000000000002</v>
      </c>
      <c r="AT221" s="215">
        <f t="shared" si="257"/>
        <v>0.20199999999999996</v>
      </c>
      <c r="AU221" s="215">
        <f t="shared" si="257"/>
        <v>6.3E-2</v>
      </c>
      <c r="AV221" s="215">
        <f t="shared" si="257"/>
        <v>2.9000000000000005E-2</v>
      </c>
      <c r="AW221" s="215">
        <f t="shared" si="257"/>
        <v>-0.18000000000000005</v>
      </c>
      <c r="AX221" s="215">
        <f t="shared" si="257"/>
        <v>-1.3999999999999999E-2</v>
      </c>
      <c r="AY221" s="215">
        <f t="shared" si="257"/>
        <v>0.23499999999999999</v>
      </c>
      <c r="AZ221" s="215">
        <f t="shared" si="257"/>
        <v>0.20799999999999999</v>
      </c>
      <c r="BA221" s="215">
        <f t="shared" si="257"/>
        <v>9.6000000000000002E-2</v>
      </c>
      <c r="BB221" s="215">
        <f t="shared" si="257"/>
        <v>0.63900000000000001</v>
      </c>
      <c r="BC221" s="215">
        <f t="shared" si="257"/>
        <v>0</v>
      </c>
      <c r="BD221" s="215">
        <f t="shared" si="257"/>
        <v>0</v>
      </c>
      <c r="BE221" s="215">
        <f t="shared" si="257"/>
        <v>0</v>
      </c>
      <c r="BF221" s="215">
        <f t="shared" si="257"/>
        <v>0</v>
      </c>
      <c r="BG221" s="215">
        <f t="shared" si="257"/>
        <v>0</v>
      </c>
      <c r="BH221" s="215">
        <f t="shared" si="257"/>
        <v>0</v>
      </c>
      <c r="BI221" s="215">
        <f t="shared" si="257"/>
        <v>0</v>
      </c>
      <c r="BJ221" s="215">
        <f t="shared" si="257"/>
        <v>0</v>
      </c>
      <c r="BK221" s="215">
        <f t="shared" si="257"/>
        <v>0</v>
      </c>
      <c r="BL221" s="215">
        <f t="shared" si="257"/>
        <v>0.59799999999999998</v>
      </c>
      <c r="BM221" s="215">
        <f t="shared" si="257"/>
        <v>0.184</v>
      </c>
      <c r="BN221" s="215">
        <f t="shared" si="257"/>
        <v>8.5000000000000006E-2</v>
      </c>
      <c r="BO221" s="215">
        <f t="shared" si="257"/>
        <v>1.272</v>
      </c>
      <c r="BP221" s="215">
        <f t="shared" si="257"/>
        <v>7.2999999999999995E-2</v>
      </c>
      <c r="BQ221" s="215">
        <f t="shared" si="257"/>
        <v>0.29899999999999999</v>
      </c>
      <c r="BR221" s="215">
        <f t="shared" si="257"/>
        <v>0.314</v>
      </c>
      <c r="BS221" s="215">
        <f t="shared" si="257"/>
        <v>0.104</v>
      </c>
      <c r="BT221" s="215">
        <f t="shared" si="257"/>
        <v>2.9290000000000003</v>
      </c>
      <c r="BU221" s="215">
        <f t="shared" si="257"/>
        <v>0</v>
      </c>
      <c r="BV221" s="215">
        <f t="shared" ref="BV221:CD221" si="258">BV19</f>
        <v>0</v>
      </c>
      <c r="BW221" s="215">
        <f t="shared" si="258"/>
        <v>0</v>
      </c>
      <c r="BX221" s="215">
        <f t="shared" si="258"/>
        <v>0</v>
      </c>
      <c r="BY221" s="215">
        <f t="shared" si="258"/>
        <v>0</v>
      </c>
      <c r="BZ221" s="215">
        <f t="shared" si="258"/>
        <v>0</v>
      </c>
      <c r="CA221" s="215">
        <f t="shared" si="258"/>
        <v>0</v>
      </c>
      <c r="CB221" s="215">
        <f t="shared" si="258"/>
        <v>0</v>
      </c>
      <c r="CC221" s="215">
        <f t="shared" si="258"/>
        <v>0</v>
      </c>
      <c r="CD221" s="215">
        <f t="shared" si="258"/>
        <v>0</v>
      </c>
      <c r="CE221" s="215">
        <f t="shared" ref="CE221:CL221" si="259">CE19</f>
        <v>0</v>
      </c>
      <c r="CF221" s="215">
        <f t="shared" si="259"/>
        <v>0</v>
      </c>
      <c r="CG221" s="215">
        <f t="shared" si="259"/>
        <v>0</v>
      </c>
      <c r="CH221" s="215">
        <f t="shared" si="259"/>
        <v>0</v>
      </c>
      <c r="CI221" s="215">
        <f t="shared" si="259"/>
        <v>0</v>
      </c>
      <c r="CJ221" s="215">
        <f t="shared" si="259"/>
        <v>0</v>
      </c>
      <c r="CK221" s="215">
        <f t="shared" si="259"/>
        <v>0</v>
      </c>
      <c r="CL221" s="215">
        <f t="shared" si="259"/>
        <v>0</v>
      </c>
    </row>
    <row r="222" spans="1:90">
      <c r="G222" s="284">
        <f t="shared" ref="G222:G234" si="260">O222+U222+AA222+AG222+AM222+AS222+BB222+BK222+BT222+CC222+CL222</f>
        <v>5.2229999999999972</v>
      </c>
      <c r="I222" s="202" t="s">
        <v>41</v>
      </c>
      <c r="J222" s="215">
        <f t="shared" ref="J222:AO222" si="261">J41</f>
        <v>0</v>
      </c>
      <c r="K222" s="215">
        <f t="shared" si="261"/>
        <v>0</v>
      </c>
      <c r="L222" s="215">
        <f t="shared" si="261"/>
        <v>0</v>
      </c>
      <c r="M222" s="215">
        <f t="shared" si="261"/>
        <v>0</v>
      </c>
      <c r="N222" s="215">
        <f t="shared" si="261"/>
        <v>0</v>
      </c>
      <c r="O222" s="215">
        <f t="shared" si="261"/>
        <v>0</v>
      </c>
      <c r="P222" s="215">
        <f t="shared" si="261"/>
        <v>0</v>
      </c>
      <c r="Q222" s="215">
        <f t="shared" si="261"/>
        <v>0</v>
      </c>
      <c r="R222" s="215">
        <f t="shared" si="261"/>
        <v>0</v>
      </c>
      <c r="S222" s="215">
        <f t="shared" si="261"/>
        <v>0</v>
      </c>
      <c r="T222" s="215">
        <f t="shared" si="261"/>
        <v>0</v>
      </c>
      <c r="U222" s="215">
        <f t="shared" si="261"/>
        <v>0</v>
      </c>
      <c r="V222" s="215">
        <f t="shared" si="261"/>
        <v>0</v>
      </c>
      <c r="W222" s="215">
        <f t="shared" si="261"/>
        <v>0</v>
      </c>
      <c r="X222" s="215">
        <f t="shared" si="261"/>
        <v>0</v>
      </c>
      <c r="Y222" s="215">
        <f t="shared" si="261"/>
        <v>0</v>
      </c>
      <c r="Z222" s="215">
        <f t="shared" si="261"/>
        <v>0</v>
      </c>
      <c r="AA222" s="215">
        <f t="shared" si="261"/>
        <v>0</v>
      </c>
      <c r="AB222" s="215">
        <f t="shared" si="261"/>
        <v>1.7350000000000001</v>
      </c>
      <c r="AC222" s="215">
        <f t="shared" si="261"/>
        <v>3.1549999999999998</v>
      </c>
      <c r="AD222" s="215">
        <f t="shared" si="261"/>
        <v>0</v>
      </c>
      <c r="AE222" s="215">
        <f t="shared" si="261"/>
        <v>0.39300000000000002</v>
      </c>
      <c r="AF222" s="215">
        <f t="shared" si="261"/>
        <v>4.2000000000000003E-2</v>
      </c>
      <c r="AG222" s="215">
        <f t="shared" si="261"/>
        <v>5.3249999999999993</v>
      </c>
      <c r="AH222" s="215">
        <f t="shared" si="261"/>
        <v>0</v>
      </c>
      <c r="AI222" s="215">
        <f t="shared" si="261"/>
        <v>0</v>
      </c>
      <c r="AJ222" s="215">
        <f t="shared" si="261"/>
        <v>0</v>
      </c>
      <c r="AK222" s="215">
        <f t="shared" si="261"/>
        <v>0</v>
      </c>
      <c r="AL222" s="215">
        <f t="shared" si="261"/>
        <v>0</v>
      </c>
      <c r="AM222" s="215">
        <f t="shared" si="261"/>
        <v>0</v>
      </c>
      <c r="AN222" s="215">
        <f t="shared" si="261"/>
        <v>0</v>
      </c>
      <c r="AO222" s="215">
        <f t="shared" si="261"/>
        <v>0</v>
      </c>
      <c r="AP222" s="215">
        <f t="shared" ref="AP222:BU222" si="262">AP41</f>
        <v>0</v>
      </c>
      <c r="AQ222" s="215">
        <f t="shared" si="262"/>
        <v>0</v>
      </c>
      <c r="AR222" s="215">
        <f t="shared" si="262"/>
        <v>0</v>
      </c>
      <c r="AS222" s="215">
        <f t="shared" si="262"/>
        <v>0</v>
      </c>
      <c r="AT222" s="215">
        <f t="shared" si="262"/>
        <v>0</v>
      </c>
      <c r="AU222" s="215">
        <f t="shared" si="262"/>
        <v>0</v>
      </c>
      <c r="AV222" s="215">
        <f t="shared" si="262"/>
        <v>0</v>
      </c>
      <c r="AW222" s="215">
        <f t="shared" si="262"/>
        <v>0</v>
      </c>
      <c r="AX222" s="215">
        <f t="shared" si="262"/>
        <v>0</v>
      </c>
      <c r="AY222" s="215">
        <f t="shared" si="262"/>
        <v>0</v>
      </c>
      <c r="AZ222" s="215">
        <f t="shared" si="262"/>
        <v>0</v>
      </c>
      <c r="BA222" s="215">
        <f t="shared" si="262"/>
        <v>0</v>
      </c>
      <c r="BB222" s="215">
        <f t="shared" si="262"/>
        <v>0</v>
      </c>
      <c r="BC222" s="215">
        <f t="shared" si="262"/>
        <v>0</v>
      </c>
      <c r="BD222" s="215">
        <f t="shared" si="262"/>
        <v>0</v>
      </c>
      <c r="BE222" s="215">
        <f t="shared" si="262"/>
        <v>0</v>
      </c>
      <c r="BF222" s="215">
        <f t="shared" si="262"/>
        <v>1.1789999999999998</v>
      </c>
      <c r="BG222" s="215">
        <f t="shared" si="262"/>
        <v>0</v>
      </c>
      <c r="BH222" s="215">
        <f t="shared" si="262"/>
        <v>0</v>
      </c>
      <c r="BI222" s="215">
        <f t="shared" si="262"/>
        <v>0.33500000000000002</v>
      </c>
      <c r="BJ222" s="215">
        <f t="shared" si="262"/>
        <v>0</v>
      </c>
      <c r="BK222" s="215">
        <f t="shared" si="262"/>
        <v>1.5139999999999998</v>
      </c>
      <c r="BL222" s="215">
        <f t="shared" si="262"/>
        <v>1.8959999999999999</v>
      </c>
      <c r="BM222" s="215">
        <f t="shared" si="262"/>
        <v>0.35</v>
      </c>
      <c r="BN222" s="215">
        <f t="shared" si="262"/>
        <v>0.19400000000000001</v>
      </c>
      <c r="BO222" s="215">
        <f t="shared" si="262"/>
        <v>2.726</v>
      </c>
      <c r="BP222" s="215">
        <f t="shared" si="262"/>
        <v>2.4E-2</v>
      </c>
      <c r="BQ222" s="215">
        <f t="shared" si="262"/>
        <v>0.182</v>
      </c>
      <c r="BR222" s="215">
        <f t="shared" si="262"/>
        <v>0.83199999999999996</v>
      </c>
      <c r="BS222" s="215">
        <f t="shared" si="262"/>
        <v>0.26800000000000002</v>
      </c>
      <c r="BT222" s="215">
        <f t="shared" si="262"/>
        <v>6.4719999999999995</v>
      </c>
      <c r="BU222" s="215">
        <f t="shared" si="262"/>
        <v>-3.302</v>
      </c>
      <c r="BV222" s="215">
        <f t="shared" ref="BV222:CD222" si="263">BV41</f>
        <v>-0.22600000000000001</v>
      </c>
      <c r="BW222" s="215">
        <f t="shared" si="263"/>
        <v>-0.14099999999999999</v>
      </c>
      <c r="BX222" s="215">
        <f t="shared" si="263"/>
        <v>-3.2330000000000001</v>
      </c>
      <c r="BY222" s="215">
        <f t="shared" si="263"/>
        <v>-0.11700000000000001</v>
      </c>
      <c r="BZ222" s="215">
        <f t="shared" si="263"/>
        <v>-5.3999999999999999E-2</v>
      </c>
      <c r="CA222" s="215">
        <f t="shared" si="263"/>
        <v>-0.219</v>
      </c>
      <c r="CB222" s="215">
        <f t="shared" si="263"/>
        <v>-4.2999999999999997E-2</v>
      </c>
      <c r="CC222" s="215">
        <f t="shared" si="263"/>
        <v>-7.3350000000000009</v>
      </c>
      <c r="CD222" s="215">
        <f t="shared" si="263"/>
        <v>-0.753</v>
      </c>
      <c r="CE222" s="215">
        <f t="shared" ref="CE222:CL222" si="264">CE41</f>
        <v>0</v>
      </c>
      <c r="CF222" s="215">
        <f t="shared" si="264"/>
        <v>0</v>
      </c>
      <c r="CG222" s="215">
        <f t="shared" si="264"/>
        <v>0</v>
      </c>
      <c r="CH222" s="215">
        <f t="shared" si="264"/>
        <v>0</v>
      </c>
      <c r="CI222" s="215">
        <f t="shared" si="264"/>
        <v>0</v>
      </c>
      <c r="CJ222" s="215">
        <f t="shared" si="264"/>
        <v>0</v>
      </c>
      <c r="CK222" s="215">
        <f t="shared" si="264"/>
        <v>0</v>
      </c>
      <c r="CL222" s="215">
        <f t="shared" si="264"/>
        <v>-0.753</v>
      </c>
    </row>
    <row r="223" spans="1:90">
      <c r="G223" s="284">
        <f t="shared" si="260"/>
        <v>0</v>
      </c>
      <c r="I223" s="202" t="s">
        <v>60</v>
      </c>
      <c r="J223" s="215">
        <f t="shared" ref="J223:AO223" si="265">J51</f>
        <v>0</v>
      </c>
      <c r="K223" s="215">
        <f t="shared" si="265"/>
        <v>0</v>
      </c>
      <c r="L223" s="215">
        <f t="shared" si="265"/>
        <v>0</v>
      </c>
      <c r="M223" s="215">
        <f t="shared" si="265"/>
        <v>0</v>
      </c>
      <c r="N223" s="215">
        <f t="shared" si="265"/>
        <v>0</v>
      </c>
      <c r="O223" s="215">
        <f t="shared" si="265"/>
        <v>0</v>
      </c>
      <c r="P223" s="215">
        <f t="shared" si="265"/>
        <v>0</v>
      </c>
      <c r="Q223" s="215">
        <f t="shared" si="265"/>
        <v>0</v>
      </c>
      <c r="R223" s="215">
        <f t="shared" si="265"/>
        <v>0</v>
      </c>
      <c r="S223" s="215">
        <f t="shared" si="265"/>
        <v>0</v>
      </c>
      <c r="T223" s="215">
        <f t="shared" si="265"/>
        <v>0</v>
      </c>
      <c r="U223" s="215">
        <f t="shared" si="265"/>
        <v>0</v>
      </c>
      <c r="V223" s="215">
        <f t="shared" si="265"/>
        <v>0</v>
      </c>
      <c r="W223" s="215">
        <f t="shared" si="265"/>
        <v>0</v>
      </c>
      <c r="X223" s="215">
        <f t="shared" si="265"/>
        <v>0</v>
      </c>
      <c r="Y223" s="215">
        <f t="shared" si="265"/>
        <v>0</v>
      </c>
      <c r="Z223" s="215">
        <f t="shared" si="265"/>
        <v>0</v>
      </c>
      <c r="AA223" s="215">
        <f t="shared" si="265"/>
        <v>0</v>
      </c>
      <c r="AB223" s="215">
        <f t="shared" si="265"/>
        <v>0</v>
      </c>
      <c r="AC223" s="215">
        <f t="shared" si="265"/>
        <v>0</v>
      </c>
      <c r="AD223" s="215">
        <f t="shared" si="265"/>
        <v>0</v>
      </c>
      <c r="AE223" s="215">
        <f t="shared" si="265"/>
        <v>0</v>
      </c>
      <c r="AF223" s="215">
        <f t="shared" si="265"/>
        <v>0</v>
      </c>
      <c r="AG223" s="215">
        <f t="shared" si="265"/>
        <v>0</v>
      </c>
      <c r="AH223" s="215">
        <f t="shared" si="265"/>
        <v>0</v>
      </c>
      <c r="AI223" s="215">
        <f t="shared" si="265"/>
        <v>0</v>
      </c>
      <c r="AJ223" s="215">
        <f t="shared" si="265"/>
        <v>0</v>
      </c>
      <c r="AK223" s="215">
        <f t="shared" si="265"/>
        <v>0</v>
      </c>
      <c r="AL223" s="215">
        <f t="shared" si="265"/>
        <v>0</v>
      </c>
      <c r="AM223" s="215">
        <f t="shared" si="265"/>
        <v>0</v>
      </c>
      <c r="AN223" s="215">
        <f t="shared" si="265"/>
        <v>0</v>
      </c>
      <c r="AO223" s="215">
        <f t="shared" si="265"/>
        <v>0</v>
      </c>
      <c r="AP223" s="215">
        <f t="shared" ref="AP223:BU223" si="266">AP51</f>
        <v>0</v>
      </c>
      <c r="AQ223" s="215">
        <f t="shared" si="266"/>
        <v>0</v>
      </c>
      <c r="AR223" s="215">
        <f t="shared" si="266"/>
        <v>0</v>
      </c>
      <c r="AS223" s="215">
        <f t="shared" si="266"/>
        <v>0</v>
      </c>
      <c r="AT223" s="215">
        <f t="shared" si="266"/>
        <v>0</v>
      </c>
      <c r="AU223" s="215">
        <f t="shared" si="266"/>
        <v>0</v>
      </c>
      <c r="AV223" s="215">
        <f t="shared" si="266"/>
        <v>0</v>
      </c>
      <c r="AW223" s="215">
        <f t="shared" si="266"/>
        <v>0</v>
      </c>
      <c r="AX223" s="215">
        <f t="shared" si="266"/>
        <v>0</v>
      </c>
      <c r="AY223" s="215">
        <f t="shared" si="266"/>
        <v>0</v>
      </c>
      <c r="AZ223" s="215">
        <f t="shared" si="266"/>
        <v>0</v>
      </c>
      <c r="BA223" s="215">
        <f t="shared" si="266"/>
        <v>0</v>
      </c>
      <c r="BB223" s="215">
        <f t="shared" si="266"/>
        <v>0</v>
      </c>
      <c r="BC223" s="215">
        <f t="shared" si="266"/>
        <v>0</v>
      </c>
      <c r="BD223" s="215">
        <f t="shared" si="266"/>
        <v>0</v>
      </c>
      <c r="BE223" s="215">
        <f t="shared" si="266"/>
        <v>0</v>
      </c>
      <c r="BF223" s="215">
        <f t="shared" si="266"/>
        <v>0</v>
      </c>
      <c r="BG223" s="215">
        <f t="shared" si="266"/>
        <v>0</v>
      </c>
      <c r="BH223" s="215">
        <f t="shared" si="266"/>
        <v>0</v>
      </c>
      <c r="BI223" s="215">
        <f t="shared" si="266"/>
        <v>0</v>
      </c>
      <c r="BJ223" s="215">
        <f t="shared" si="266"/>
        <v>0</v>
      </c>
      <c r="BK223" s="215">
        <f t="shared" si="266"/>
        <v>0</v>
      </c>
      <c r="BL223" s="215">
        <f t="shared" si="266"/>
        <v>0</v>
      </c>
      <c r="BM223" s="215">
        <f t="shared" si="266"/>
        <v>0</v>
      </c>
      <c r="BN223" s="215">
        <f t="shared" si="266"/>
        <v>0</v>
      </c>
      <c r="BO223" s="215">
        <f t="shared" si="266"/>
        <v>0</v>
      </c>
      <c r="BP223" s="215">
        <f t="shared" si="266"/>
        <v>0</v>
      </c>
      <c r="BQ223" s="215">
        <f t="shared" si="266"/>
        <v>0</v>
      </c>
      <c r="BR223" s="215">
        <f t="shared" si="266"/>
        <v>0</v>
      </c>
      <c r="BS223" s="215">
        <f t="shared" si="266"/>
        <v>0</v>
      </c>
      <c r="BT223" s="215">
        <f t="shared" si="266"/>
        <v>0</v>
      </c>
      <c r="BU223" s="215">
        <f t="shared" si="266"/>
        <v>0</v>
      </c>
      <c r="BV223" s="215">
        <f t="shared" ref="BV223:CD223" si="267">BV51</f>
        <v>0</v>
      </c>
      <c r="BW223" s="215">
        <f t="shared" si="267"/>
        <v>0</v>
      </c>
      <c r="BX223" s="215">
        <f t="shared" si="267"/>
        <v>0</v>
      </c>
      <c r="BY223" s="215">
        <f t="shared" si="267"/>
        <v>0</v>
      </c>
      <c r="BZ223" s="215">
        <f t="shared" si="267"/>
        <v>0</v>
      </c>
      <c r="CA223" s="215">
        <f t="shared" si="267"/>
        <v>0</v>
      </c>
      <c r="CB223" s="215">
        <f t="shared" si="267"/>
        <v>0</v>
      </c>
      <c r="CC223" s="215">
        <f t="shared" si="267"/>
        <v>0</v>
      </c>
      <c r="CD223" s="215">
        <f t="shared" si="267"/>
        <v>0</v>
      </c>
      <c r="CE223" s="215">
        <f t="shared" ref="CE223:CL223" si="268">CE51</f>
        <v>0</v>
      </c>
      <c r="CF223" s="215">
        <f t="shared" si="268"/>
        <v>0</v>
      </c>
      <c r="CG223" s="215">
        <f t="shared" si="268"/>
        <v>0</v>
      </c>
      <c r="CH223" s="215">
        <f t="shared" si="268"/>
        <v>0</v>
      </c>
      <c r="CI223" s="215">
        <f t="shared" si="268"/>
        <v>0</v>
      </c>
      <c r="CJ223" s="215">
        <f t="shared" si="268"/>
        <v>0</v>
      </c>
      <c r="CK223" s="215">
        <f t="shared" si="268"/>
        <v>0</v>
      </c>
      <c r="CL223" s="215">
        <f t="shared" si="268"/>
        <v>0</v>
      </c>
    </row>
    <row r="224" spans="1:90">
      <c r="G224" s="284">
        <f t="shared" si="260"/>
        <v>-1.8069999999999999</v>
      </c>
      <c r="I224" s="202" t="s">
        <v>63</v>
      </c>
      <c r="J224" s="215">
        <f t="shared" ref="J224:AO224" si="269">J63</f>
        <v>0</v>
      </c>
      <c r="K224" s="215">
        <f t="shared" si="269"/>
        <v>0</v>
      </c>
      <c r="L224" s="215">
        <f t="shared" si="269"/>
        <v>0</v>
      </c>
      <c r="M224" s="215">
        <f t="shared" si="269"/>
        <v>0</v>
      </c>
      <c r="N224" s="215">
        <f t="shared" si="269"/>
        <v>0</v>
      </c>
      <c r="O224" s="215">
        <f t="shared" si="269"/>
        <v>0</v>
      </c>
      <c r="P224" s="215">
        <f t="shared" si="269"/>
        <v>0</v>
      </c>
      <c r="Q224" s="215">
        <f t="shared" si="269"/>
        <v>0</v>
      </c>
      <c r="R224" s="215">
        <f t="shared" si="269"/>
        <v>0</v>
      </c>
      <c r="S224" s="215">
        <f t="shared" si="269"/>
        <v>0</v>
      </c>
      <c r="T224" s="215">
        <f t="shared" si="269"/>
        <v>0</v>
      </c>
      <c r="U224" s="215">
        <f t="shared" si="269"/>
        <v>0</v>
      </c>
      <c r="V224" s="215">
        <f t="shared" si="269"/>
        <v>0</v>
      </c>
      <c r="W224" s="215">
        <f t="shared" si="269"/>
        <v>0</v>
      </c>
      <c r="X224" s="215">
        <f t="shared" si="269"/>
        <v>0</v>
      </c>
      <c r="Y224" s="215">
        <f t="shared" si="269"/>
        <v>0</v>
      </c>
      <c r="Z224" s="215">
        <f t="shared" si="269"/>
        <v>0</v>
      </c>
      <c r="AA224" s="215">
        <f t="shared" si="269"/>
        <v>0</v>
      </c>
      <c r="AB224" s="215">
        <f t="shared" si="269"/>
        <v>0</v>
      </c>
      <c r="AC224" s="215">
        <f t="shared" si="269"/>
        <v>0</v>
      </c>
      <c r="AD224" s="215">
        <f t="shared" si="269"/>
        <v>0</v>
      </c>
      <c r="AE224" s="215">
        <f t="shared" si="269"/>
        <v>0</v>
      </c>
      <c r="AF224" s="215">
        <f t="shared" si="269"/>
        <v>0</v>
      </c>
      <c r="AG224" s="215">
        <f t="shared" si="269"/>
        <v>0</v>
      </c>
      <c r="AH224" s="215">
        <f t="shared" si="269"/>
        <v>0</v>
      </c>
      <c r="AI224" s="215">
        <f t="shared" si="269"/>
        <v>0</v>
      </c>
      <c r="AJ224" s="215">
        <f t="shared" si="269"/>
        <v>0</v>
      </c>
      <c r="AK224" s="215">
        <f t="shared" si="269"/>
        <v>0</v>
      </c>
      <c r="AL224" s="215">
        <f t="shared" si="269"/>
        <v>0</v>
      </c>
      <c r="AM224" s="215">
        <f t="shared" si="269"/>
        <v>0</v>
      </c>
      <c r="AN224" s="215">
        <f t="shared" si="269"/>
        <v>0</v>
      </c>
      <c r="AO224" s="215">
        <f t="shared" si="269"/>
        <v>0</v>
      </c>
      <c r="AP224" s="215">
        <f t="shared" ref="AP224:BU224" si="270">AP63</f>
        <v>0</v>
      </c>
      <c r="AQ224" s="215">
        <f t="shared" si="270"/>
        <v>0</v>
      </c>
      <c r="AR224" s="215">
        <f t="shared" si="270"/>
        <v>0</v>
      </c>
      <c r="AS224" s="215">
        <f t="shared" si="270"/>
        <v>0</v>
      </c>
      <c r="AT224" s="215">
        <f t="shared" si="270"/>
        <v>0</v>
      </c>
      <c r="AU224" s="215">
        <f t="shared" si="270"/>
        <v>0</v>
      </c>
      <c r="AV224" s="215">
        <f t="shared" si="270"/>
        <v>0</v>
      </c>
      <c r="AW224" s="215">
        <f t="shared" si="270"/>
        <v>0</v>
      </c>
      <c r="AX224" s="215">
        <f t="shared" si="270"/>
        <v>0</v>
      </c>
      <c r="AY224" s="215">
        <f t="shared" si="270"/>
        <v>0</v>
      </c>
      <c r="AZ224" s="215">
        <f t="shared" si="270"/>
        <v>0</v>
      </c>
      <c r="BA224" s="215">
        <f t="shared" si="270"/>
        <v>0</v>
      </c>
      <c r="BB224" s="215">
        <f t="shared" si="270"/>
        <v>0</v>
      </c>
      <c r="BC224" s="215">
        <f t="shared" si="270"/>
        <v>0</v>
      </c>
      <c r="BD224" s="215">
        <f t="shared" si="270"/>
        <v>0</v>
      </c>
      <c r="BE224" s="215">
        <f t="shared" si="270"/>
        <v>0</v>
      </c>
      <c r="BF224" s="215">
        <f t="shared" si="270"/>
        <v>0</v>
      </c>
      <c r="BG224" s="215">
        <f t="shared" si="270"/>
        <v>0</v>
      </c>
      <c r="BH224" s="215">
        <f t="shared" si="270"/>
        <v>0</v>
      </c>
      <c r="BI224" s="215">
        <f t="shared" si="270"/>
        <v>0</v>
      </c>
      <c r="BJ224" s="215">
        <f t="shared" si="270"/>
        <v>0</v>
      </c>
      <c r="BK224" s="215">
        <f t="shared" si="270"/>
        <v>0</v>
      </c>
      <c r="BL224" s="215">
        <f t="shared" si="270"/>
        <v>0</v>
      </c>
      <c r="BM224" s="215">
        <f t="shared" si="270"/>
        <v>0</v>
      </c>
      <c r="BN224" s="215">
        <f t="shared" si="270"/>
        <v>0</v>
      </c>
      <c r="BO224" s="215">
        <f t="shared" si="270"/>
        <v>0</v>
      </c>
      <c r="BP224" s="215">
        <f t="shared" si="270"/>
        <v>0</v>
      </c>
      <c r="BQ224" s="215">
        <f t="shared" si="270"/>
        <v>0</v>
      </c>
      <c r="BR224" s="215">
        <f t="shared" si="270"/>
        <v>0</v>
      </c>
      <c r="BS224" s="215">
        <f t="shared" si="270"/>
        <v>0</v>
      </c>
      <c r="BT224" s="215">
        <f t="shared" si="270"/>
        <v>0</v>
      </c>
      <c r="BU224" s="215">
        <f t="shared" si="270"/>
        <v>-0.64600000000000002</v>
      </c>
      <c r="BV224" s="215">
        <f t="shared" ref="BV224:CD224" si="271">BV63</f>
        <v>-8.4000000000000005E-2</v>
      </c>
      <c r="BW224" s="215">
        <f t="shared" si="271"/>
        <v>-2E-3</v>
      </c>
      <c r="BX224" s="215">
        <f t="shared" si="271"/>
        <v>-0.82699999999999996</v>
      </c>
      <c r="BY224" s="215">
        <f t="shared" si="271"/>
        <v>0</v>
      </c>
      <c r="BZ224" s="215">
        <f t="shared" si="271"/>
        <v>-2.1999999999999999E-2</v>
      </c>
      <c r="CA224" s="215">
        <f t="shared" si="271"/>
        <v>-0.22600000000000001</v>
      </c>
      <c r="CB224" s="215">
        <f t="shared" si="271"/>
        <v>0</v>
      </c>
      <c r="CC224" s="215">
        <f t="shared" si="271"/>
        <v>-1.8069999999999999</v>
      </c>
      <c r="CD224" s="215">
        <f t="shared" si="271"/>
        <v>0</v>
      </c>
      <c r="CE224" s="215">
        <f t="shared" ref="CE224:CL224" si="272">CE63</f>
        <v>0</v>
      </c>
      <c r="CF224" s="215">
        <f t="shared" si="272"/>
        <v>0</v>
      </c>
      <c r="CG224" s="215">
        <f t="shared" si="272"/>
        <v>0</v>
      </c>
      <c r="CH224" s="215">
        <f t="shared" si="272"/>
        <v>0</v>
      </c>
      <c r="CI224" s="215">
        <f t="shared" si="272"/>
        <v>0</v>
      </c>
      <c r="CJ224" s="215">
        <f t="shared" si="272"/>
        <v>0</v>
      </c>
      <c r="CK224" s="215">
        <f t="shared" si="272"/>
        <v>0</v>
      </c>
      <c r="CL224" s="215">
        <f t="shared" si="272"/>
        <v>0</v>
      </c>
    </row>
    <row r="225" spans="7:90">
      <c r="G225" s="284">
        <f t="shared" si="260"/>
        <v>26.543003039390729</v>
      </c>
      <c r="I225" s="202" t="s">
        <v>68</v>
      </c>
      <c r="J225" s="215">
        <f t="shared" ref="J225:AO225" si="273">J80</f>
        <v>5.7634383663046762</v>
      </c>
      <c r="K225" s="215">
        <f t="shared" si="273"/>
        <v>1.8732432182376062</v>
      </c>
      <c r="L225" s="215">
        <f t="shared" si="273"/>
        <v>2.4436471507639987E-2</v>
      </c>
      <c r="M225" s="215">
        <f t="shared" si="273"/>
        <v>0.6947739958579604</v>
      </c>
      <c r="N225" s="215">
        <f t="shared" si="273"/>
        <v>0.32321348663723753</v>
      </c>
      <c r="O225" s="215">
        <f t="shared" si="273"/>
        <v>8.6791055385451195</v>
      </c>
      <c r="P225" s="215">
        <f t="shared" si="273"/>
        <v>0</v>
      </c>
      <c r="Q225" s="215">
        <f t="shared" si="273"/>
        <v>0</v>
      </c>
      <c r="R225" s="215">
        <f t="shared" si="273"/>
        <v>0</v>
      </c>
      <c r="S225" s="215">
        <f t="shared" si="273"/>
        <v>0</v>
      </c>
      <c r="T225" s="215">
        <f t="shared" si="273"/>
        <v>0</v>
      </c>
      <c r="U225" s="215">
        <f t="shared" si="273"/>
        <v>0</v>
      </c>
      <c r="V225" s="215">
        <f t="shared" si="273"/>
        <v>0</v>
      </c>
      <c r="W225" s="215">
        <f t="shared" si="273"/>
        <v>0</v>
      </c>
      <c r="X225" s="215">
        <f t="shared" si="273"/>
        <v>0</v>
      </c>
      <c r="Y225" s="215">
        <f t="shared" si="273"/>
        <v>0</v>
      </c>
      <c r="Z225" s="215">
        <f t="shared" si="273"/>
        <v>0</v>
      </c>
      <c r="AA225" s="215">
        <f t="shared" si="273"/>
        <v>0</v>
      </c>
      <c r="AB225" s="215">
        <f t="shared" si="273"/>
        <v>2</v>
      </c>
      <c r="AC225" s="215">
        <f t="shared" si="273"/>
        <v>5.7</v>
      </c>
      <c r="AD225" s="215">
        <f t="shared" si="273"/>
        <v>2.9305454500319145E-2</v>
      </c>
      <c r="AE225" s="215">
        <f t="shared" si="273"/>
        <v>2.6706945454996811</v>
      </c>
      <c r="AF225" s="215">
        <f t="shared" si="273"/>
        <v>0.2</v>
      </c>
      <c r="AG225" s="215">
        <f t="shared" si="273"/>
        <v>10.6</v>
      </c>
      <c r="AH225" s="215">
        <f t="shared" si="273"/>
        <v>-9.2734220710075296E-2</v>
      </c>
      <c r="AI225" s="215">
        <f t="shared" si="273"/>
        <v>-0.13844915835295871</v>
      </c>
      <c r="AJ225" s="215">
        <f t="shared" si="273"/>
        <v>-2.8331322062504664E-2</v>
      </c>
      <c r="AK225" s="215">
        <f t="shared" si="273"/>
        <v>-4.8489138793418873E-2</v>
      </c>
      <c r="AL225" s="215">
        <f t="shared" si="273"/>
        <v>-3.2098659235428484E-2</v>
      </c>
      <c r="AM225" s="215">
        <f t="shared" si="273"/>
        <v>-0.34010249915438601</v>
      </c>
      <c r="AN225" s="215">
        <f t="shared" si="273"/>
        <v>0</v>
      </c>
      <c r="AO225" s="215">
        <f t="shared" si="273"/>
        <v>0</v>
      </c>
      <c r="AP225" s="215">
        <f t="shared" ref="AP225:BU225" si="274">AP80</f>
        <v>0</v>
      </c>
      <c r="AQ225" s="215">
        <f t="shared" si="274"/>
        <v>0</v>
      </c>
      <c r="AR225" s="215">
        <f t="shared" si="274"/>
        <v>0</v>
      </c>
      <c r="AS225" s="215">
        <f t="shared" si="274"/>
        <v>0</v>
      </c>
      <c r="AT225" s="215">
        <f t="shared" si="274"/>
        <v>0</v>
      </c>
      <c r="AU225" s="215">
        <f t="shared" si="274"/>
        <v>0</v>
      </c>
      <c r="AV225" s="215">
        <f t="shared" si="274"/>
        <v>0</v>
      </c>
      <c r="AW225" s="215">
        <f t="shared" si="274"/>
        <v>0</v>
      </c>
      <c r="AX225" s="215">
        <f t="shared" si="274"/>
        <v>0</v>
      </c>
      <c r="AY225" s="215">
        <f t="shared" si="274"/>
        <v>0.61099999999999999</v>
      </c>
      <c r="AZ225" s="215">
        <f t="shared" si="274"/>
        <v>3.5110000000000001</v>
      </c>
      <c r="BA225" s="215">
        <f t="shared" si="274"/>
        <v>0</v>
      </c>
      <c r="BB225" s="215">
        <f t="shared" si="274"/>
        <v>4.1219999999999999</v>
      </c>
      <c r="BC225" s="215">
        <f t="shared" si="274"/>
        <v>0.38900000000000001</v>
      </c>
      <c r="BD225" s="215">
        <f t="shared" si="274"/>
        <v>0.112</v>
      </c>
      <c r="BE225" s="215">
        <f t="shared" si="274"/>
        <v>7.3999999999999996E-2</v>
      </c>
      <c r="BF225" s="215">
        <f t="shared" si="274"/>
        <v>1.978</v>
      </c>
      <c r="BG225" s="215">
        <f t="shared" si="274"/>
        <v>7.6999999999999999E-2</v>
      </c>
      <c r="BH225" s="215">
        <f t="shared" si="274"/>
        <v>0.374</v>
      </c>
      <c r="BI225" s="215">
        <f t="shared" si="274"/>
        <v>0.47799999999999998</v>
      </c>
      <c r="BJ225" s="215">
        <f t="shared" si="274"/>
        <v>0</v>
      </c>
      <c r="BK225" s="215">
        <f t="shared" si="274"/>
        <v>3.4820000000000002</v>
      </c>
      <c r="BL225" s="215">
        <f t="shared" si="274"/>
        <v>0</v>
      </c>
      <c r="BM225" s="215">
        <f t="shared" si="274"/>
        <v>0</v>
      </c>
      <c r="BN225" s="215">
        <f t="shared" si="274"/>
        <v>0</v>
      </c>
      <c r="BO225" s="215">
        <f t="shared" si="274"/>
        <v>0</v>
      </c>
      <c r="BP225" s="215">
        <f t="shared" si="274"/>
        <v>0</v>
      </c>
      <c r="BQ225" s="215">
        <f t="shared" si="274"/>
        <v>0</v>
      </c>
      <c r="BR225" s="215">
        <f t="shared" si="274"/>
        <v>0</v>
      </c>
      <c r="BS225" s="215">
        <f t="shared" si="274"/>
        <v>0</v>
      </c>
      <c r="BT225" s="215">
        <f t="shared" si="274"/>
        <v>0</v>
      </c>
      <c r="BU225" s="215">
        <f t="shared" si="274"/>
        <v>0</v>
      </c>
      <c r="BV225" s="215">
        <f t="shared" ref="BV225:CD225" si="275">BV80</f>
        <v>0</v>
      </c>
      <c r="BW225" s="215">
        <f t="shared" si="275"/>
        <v>0</v>
      </c>
      <c r="BX225" s="215">
        <f t="shared" si="275"/>
        <v>0</v>
      </c>
      <c r="BY225" s="215">
        <f t="shared" si="275"/>
        <v>0</v>
      </c>
      <c r="BZ225" s="215">
        <f t="shared" si="275"/>
        <v>0</v>
      </c>
      <c r="CA225" s="215">
        <f t="shared" si="275"/>
        <v>0</v>
      </c>
      <c r="CB225" s="215">
        <f t="shared" si="275"/>
        <v>0</v>
      </c>
      <c r="CC225" s="215">
        <f t="shared" si="275"/>
        <v>0</v>
      </c>
      <c r="CD225" s="215">
        <f t="shared" si="275"/>
        <v>0</v>
      </c>
      <c r="CE225" s="215">
        <f t="shared" ref="CE225:CL225" si="276">CE80</f>
        <v>0</v>
      </c>
      <c r="CF225" s="215">
        <f t="shared" si="276"/>
        <v>0</v>
      </c>
      <c r="CG225" s="215">
        <f t="shared" si="276"/>
        <v>0</v>
      </c>
      <c r="CH225" s="215">
        <f t="shared" si="276"/>
        <v>0</v>
      </c>
      <c r="CI225" s="215">
        <f t="shared" si="276"/>
        <v>0</v>
      </c>
      <c r="CJ225" s="215">
        <f t="shared" si="276"/>
        <v>0</v>
      </c>
      <c r="CK225" s="215">
        <f t="shared" si="276"/>
        <v>0</v>
      </c>
      <c r="CL225" s="215">
        <f t="shared" si="276"/>
        <v>0</v>
      </c>
    </row>
    <row r="226" spans="7:90">
      <c r="G226" s="284">
        <f t="shared" si="260"/>
        <v>3.4820000000000002</v>
      </c>
      <c r="I226" s="202" t="s">
        <v>73</v>
      </c>
      <c r="J226" s="215">
        <f t="shared" ref="J226:AO226" si="277">J90</f>
        <v>0</v>
      </c>
      <c r="K226" s="215">
        <f t="shared" si="277"/>
        <v>0</v>
      </c>
      <c r="L226" s="215">
        <f t="shared" si="277"/>
        <v>0</v>
      </c>
      <c r="M226" s="215">
        <f t="shared" si="277"/>
        <v>0</v>
      </c>
      <c r="N226" s="215">
        <f t="shared" si="277"/>
        <v>0</v>
      </c>
      <c r="O226" s="215">
        <f t="shared" si="277"/>
        <v>0</v>
      </c>
      <c r="P226" s="215">
        <f t="shared" si="277"/>
        <v>0</v>
      </c>
      <c r="Q226" s="215">
        <f t="shared" si="277"/>
        <v>0</v>
      </c>
      <c r="R226" s="215">
        <f t="shared" si="277"/>
        <v>0</v>
      </c>
      <c r="S226" s="215">
        <f t="shared" si="277"/>
        <v>0</v>
      </c>
      <c r="T226" s="215">
        <f t="shared" si="277"/>
        <v>0</v>
      </c>
      <c r="U226" s="215">
        <f t="shared" si="277"/>
        <v>0</v>
      </c>
      <c r="V226" s="215">
        <f t="shared" si="277"/>
        <v>0</v>
      </c>
      <c r="W226" s="215">
        <f t="shared" si="277"/>
        <v>0</v>
      </c>
      <c r="X226" s="215">
        <f t="shared" si="277"/>
        <v>0</v>
      </c>
      <c r="Y226" s="215">
        <f t="shared" si="277"/>
        <v>0</v>
      </c>
      <c r="Z226" s="215">
        <f t="shared" si="277"/>
        <v>0</v>
      </c>
      <c r="AA226" s="215">
        <f t="shared" si="277"/>
        <v>0</v>
      </c>
      <c r="AB226" s="215">
        <f t="shared" si="277"/>
        <v>0</v>
      </c>
      <c r="AC226" s="215">
        <f t="shared" si="277"/>
        <v>0</v>
      </c>
      <c r="AD226" s="215">
        <f t="shared" si="277"/>
        <v>0</v>
      </c>
      <c r="AE226" s="215">
        <f t="shared" si="277"/>
        <v>0</v>
      </c>
      <c r="AF226" s="215">
        <f t="shared" si="277"/>
        <v>0</v>
      </c>
      <c r="AG226" s="215">
        <f t="shared" si="277"/>
        <v>0</v>
      </c>
      <c r="AH226" s="215">
        <f t="shared" si="277"/>
        <v>0</v>
      </c>
      <c r="AI226" s="215">
        <f t="shared" si="277"/>
        <v>0</v>
      </c>
      <c r="AJ226" s="215">
        <f t="shared" si="277"/>
        <v>0</v>
      </c>
      <c r="AK226" s="215">
        <f t="shared" si="277"/>
        <v>0</v>
      </c>
      <c r="AL226" s="215">
        <f t="shared" si="277"/>
        <v>0</v>
      </c>
      <c r="AM226" s="215">
        <f t="shared" si="277"/>
        <v>0</v>
      </c>
      <c r="AN226" s="215">
        <f t="shared" si="277"/>
        <v>0</v>
      </c>
      <c r="AO226" s="215">
        <f t="shared" si="277"/>
        <v>0</v>
      </c>
      <c r="AP226" s="215">
        <f t="shared" ref="AP226:BU226" si="278">AP90</f>
        <v>0</v>
      </c>
      <c r="AQ226" s="215">
        <f t="shared" si="278"/>
        <v>0</v>
      </c>
      <c r="AR226" s="215">
        <f t="shared" si="278"/>
        <v>0</v>
      </c>
      <c r="AS226" s="215">
        <f t="shared" si="278"/>
        <v>0</v>
      </c>
      <c r="AT226" s="215">
        <f t="shared" si="278"/>
        <v>0</v>
      </c>
      <c r="AU226" s="215">
        <f t="shared" si="278"/>
        <v>0</v>
      </c>
      <c r="AV226" s="215">
        <f t="shared" si="278"/>
        <v>0</v>
      </c>
      <c r="AW226" s="215">
        <f t="shared" si="278"/>
        <v>0</v>
      </c>
      <c r="AX226" s="215">
        <f t="shared" si="278"/>
        <v>0</v>
      </c>
      <c r="AY226" s="215">
        <f t="shared" si="278"/>
        <v>0</v>
      </c>
      <c r="AZ226" s="215">
        <f t="shared" si="278"/>
        <v>0</v>
      </c>
      <c r="BA226" s="215">
        <f t="shared" si="278"/>
        <v>0</v>
      </c>
      <c r="BB226" s="215">
        <f t="shared" si="278"/>
        <v>0</v>
      </c>
      <c r="BC226" s="215">
        <f t="shared" si="278"/>
        <v>0.38900000000000001</v>
      </c>
      <c r="BD226" s="215">
        <f t="shared" si="278"/>
        <v>0.112</v>
      </c>
      <c r="BE226" s="215">
        <f t="shared" si="278"/>
        <v>7.3999999999999996E-2</v>
      </c>
      <c r="BF226" s="215">
        <f t="shared" si="278"/>
        <v>1.978</v>
      </c>
      <c r="BG226" s="215">
        <f t="shared" si="278"/>
        <v>7.6999999999999999E-2</v>
      </c>
      <c r="BH226" s="215">
        <f t="shared" si="278"/>
        <v>0.374</v>
      </c>
      <c r="BI226" s="215">
        <f t="shared" si="278"/>
        <v>0.47799999999999998</v>
      </c>
      <c r="BJ226" s="215">
        <f t="shared" si="278"/>
        <v>0</v>
      </c>
      <c r="BK226" s="215">
        <f t="shared" si="278"/>
        <v>3.4820000000000002</v>
      </c>
      <c r="BL226" s="215">
        <f t="shared" si="278"/>
        <v>0</v>
      </c>
      <c r="BM226" s="215">
        <f t="shared" si="278"/>
        <v>0</v>
      </c>
      <c r="BN226" s="215">
        <f t="shared" si="278"/>
        <v>0</v>
      </c>
      <c r="BO226" s="215">
        <f t="shared" si="278"/>
        <v>0</v>
      </c>
      <c r="BP226" s="215">
        <f t="shared" si="278"/>
        <v>0</v>
      </c>
      <c r="BQ226" s="215">
        <f t="shared" si="278"/>
        <v>0</v>
      </c>
      <c r="BR226" s="215">
        <f t="shared" si="278"/>
        <v>0</v>
      </c>
      <c r="BS226" s="215">
        <f t="shared" si="278"/>
        <v>0</v>
      </c>
      <c r="BT226" s="215">
        <f t="shared" si="278"/>
        <v>0</v>
      </c>
      <c r="BU226" s="215">
        <f t="shared" si="278"/>
        <v>0</v>
      </c>
      <c r="BV226" s="215">
        <f t="shared" ref="BV226:CD226" si="279">BV90</f>
        <v>0</v>
      </c>
      <c r="BW226" s="215">
        <f t="shared" si="279"/>
        <v>0</v>
      </c>
      <c r="BX226" s="215">
        <f t="shared" si="279"/>
        <v>0</v>
      </c>
      <c r="BY226" s="215">
        <f t="shared" si="279"/>
        <v>0</v>
      </c>
      <c r="BZ226" s="215">
        <f t="shared" si="279"/>
        <v>0</v>
      </c>
      <c r="CA226" s="215">
        <f t="shared" si="279"/>
        <v>0</v>
      </c>
      <c r="CB226" s="215">
        <f t="shared" si="279"/>
        <v>0</v>
      </c>
      <c r="CC226" s="215">
        <f t="shared" si="279"/>
        <v>0</v>
      </c>
      <c r="CD226" s="215">
        <f t="shared" si="279"/>
        <v>0</v>
      </c>
      <c r="CE226" s="215">
        <f t="shared" ref="CE226:CL226" si="280">CE90</f>
        <v>0</v>
      </c>
      <c r="CF226" s="215">
        <f t="shared" si="280"/>
        <v>0</v>
      </c>
      <c r="CG226" s="215">
        <f t="shared" si="280"/>
        <v>0</v>
      </c>
      <c r="CH226" s="215">
        <f t="shared" si="280"/>
        <v>0</v>
      </c>
      <c r="CI226" s="215">
        <f t="shared" si="280"/>
        <v>0</v>
      </c>
      <c r="CJ226" s="215">
        <f t="shared" si="280"/>
        <v>0</v>
      </c>
      <c r="CK226" s="215">
        <f t="shared" si="280"/>
        <v>0</v>
      </c>
      <c r="CL226" s="215">
        <f t="shared" si="280"/>
        <v>0</v>
      </c>
    </row>
    <row r="227" spans="7:90">
      <c r="G227" s="284">
        <f t="shared" si="260"/>
        <v>2.1240000000000001</v>
      </c>
      <c r="I227" s="202" t="s">
        <v>74</v>
      </c>
      <c r="J227" s="215">
        <f t="shared" ref="J227:AO227" si="281">J100</f>
        <v>0</v>
      </c>
      <c r="K227" s="215">
        <f t="shared" si="281"/>
        <v>0</v>
      </c>
      <c r="L227" s="215">
        <f t="shared" si="281"/>
        <v>0</v>
      </c>
      <c r="M227" s="215">
        <f t="shared" si="281"/>
        <v>0</v>
      </c>
      <c r="N227" s="215">
        <f t="shared" si="281"/>
        <v>0</v>
      </c>
      <c r="O227" s="215">
        <f t="shared" si="281"/>
        <v>0</v>
      </c>
      <c r="P227" s="215">
        <f t="shared" si="281"/>
        <v>0</v>
      </c>
      <c r="Q227" s="215">
        <f t="shared" si="281"/>
        <v>0</v>
      </c>
      <c r="R227" s="215">
        <f t="shared" si="281"/>
        <v>0</v>
      </c>
      <c r="S227" s="215">
        <f t="shared" si="281"/>
        <v>0</v>
      </c>
      <c r="T227" s="215">
        <f t="shared" si="281"/>
        <v>0</v>
      </c>
      <c r="U227" s="215">
        <f t="shared" si="281"/>
        <v>0</v>
      </c>
      <c r="V227" s="215">
        <f t="shared" si="281"/>
        <v>0</v>
      </c>
      <c r="W227" s="215">
        <f t="shared" si="281"/>
        <v>0</v>
      </c>
      <c r="X227" s="215">
        <f t="shared" si="281"/>
        <v>0</v>
      </c>
      <c r="Y227" s="215">
        <f t="shared" si="281"/>
        <v>0</v>
      </c>
      <c r="Z227" s="215">
        <f t="shared" si="281"/>
        <v>0</v>
      </c>
      <c r="AA227" s="215">
        <f t="shared" si="281"/>
        <v>0</v>
      </c>
      <c r="AB227" s="215">
        <f t="shared" si="281"/>
        <v>0</v>
      </c>
      <c r="AC227" s="215">
        <f t="shared" si="281"/>
        <v>0</v>
      </c>
      <c r="AD227" s="215">
        <f t="shared" si="281"/>
        <v>0</v>
      </c>
      <c r="AE227" s="215">
        <f t="shared" si="281"/>
        <v>0</v>
      </c>
      <c r="AF227" s="215">
        <f t="shared" si="281"/>
        <v>0</v>
      </c>
      <c r="AG227" s="215">
        <f t="shared" si="281"/>
        <v>0</v>
      </c>
      <c r="AH227" s="215">
        <f t="shared" si="281"/>
        <v>0.54500000000000004</v>
      </c>
      <c r="AI227" s="215">
        <f t="shared" si="281"/>
        <v>0.99099999999999999</v>
      </c>
      <c r="AJ227" s="215">
        <f t="shared" si="281"/>
        <v>0</v>
      </c>
      <c r="AK227" s="215">
        <f t="shared" si="281"/>
        <v>0.38500000000000001</v>
      </c>
      <c r="AL227" s="215">
        <f t="shared" si="281"/>
        <v>0.20300000000000001</v>
      </c>
      <c r="AM227" s="215">
        <f t="shared" si="281"/>
        <v>2.1240000000000001</v>
      </c>
      <c r="AN227" s="215">
        <f t="shared" si="281"/>
        <v>0</v>
      </c>
      <c r="AO227" s="215">
        <f t="shared" si="281"/>
        <v>0</v>
      </c>
      <c r="AP227" s="215">
        <f t="shared" ref="AP227:BU227" si="282">AP100</f>
        <v>0</v>
      </c>
      <c r="AQ227" s="215">
        <f t="shared" si="282"/>
        <v>0</v>
      </c>
      <c r="AR227" s="215">
        <f t="shared" si="282"/>
        <v>0</v>
      </c>
      <c r="AS227" s="215">
        <f t="shared" si="282"/>
        <v>0</v>
      </c>
      <c r="AT227" s="215">
        <f t="shared" si="282"/>
        <v>0</v>
      </c>
      <c r="AU227" s="215">
        <f t="shared" si="282"/>
        <v>0</v>
      </c>
      <c r="AV227" s="215">
        <f t="shared" si="282"/>
        <v>0</v>
      </c>
      <c r="AW227" s="215">
        <f t="shared" si="282"/>
        <v>0</v>
      </c>
      <c r="AX227" s="215">
        <f t="shared" si="282"/>
        <v>0</v>
      </c>
      <c r="AY227" s="215">
        <f t="shared" si="282"/>
        <v>0</v>
      </c>
      <c r="AZ227" s="215">
        <f t="shared" si="282"/>
        <v>0</v>
      </c>
      <c r="BA227" s="215">
        <f t="shared" si="282"/>
        <v>0</v>
      </c>
      <c r="BB227" s="215">
        <f t="shared" si="282"/>
        <v>0</v>
      </c>
      <c r="BC227" s="215">
        <f t="shared" si="282"/>
        <v>0</v>
      </c>
      <c r="BD227" s="215">
        <f t="shared" si="282"/>
        <v>0</v>
      </c>
      <c r="BE227" s="215">
        <f t="shared" si="282"/>
        <v>0</v>
      </c>
      <c r="BF227" s="215">
        <f t="shared" si="282"/>
        <v>0</v>
      </c>
      <c r="BG227" s="215">
        <f t="shared" si="282"/>
        <v>0</v>
      </c>
      <c r="BH227" s="215">
        <f t="shared" si="282"/>
        <v>0</v>
      </c>
      <c r="BI227" s="215">
        <f t="shared" si="282"/>
        <v>0</v>
      </c>
      <c r="BJ227" s="215">
        <f t="shared" si="282"/>
        <v>0</v>
      </c>
      <c r="BK227" s="215">
        <f t="shared" si="282"/>
        <v>0</v>
      </c>
      <c r="BL227" s="215">
        <f t="shared" si="282"/>
        <v>0</v>
      </c>
      <c r="BM227" s="215">
        <f t="shared" si="282"/>
        <v>0</v>
      </c>
      <c r="BN227" s="215">
        <f t="shared" si="282"/>
        <v>0</v>
      </c>
      <c r="BO227" s="215">
        <f t="shared" si="282"/>
        <v>0</v>
      </c>
      <c r="BP227" s="215">
        <f t="shared" si="282"/>
        <v>0</v>
      </c>
      <c r="BQ227" s="215">
        <f t="shared" si="282"/>
        <v>0</v>
      </c>
      <c r="BR227" s="215">
        <f t="shared" si="282"/>
        <v>0</v>
      </c>
      <c r="BS227" s="215">
        <f t="shared" si="282"/>
        <v>0</v>
      </c>
      <c r="BT227" s="215">
        <f t="shared" si="282"/>
        <v>0</v>
      </c>
      <c r="BU227" s="215">
        <f t="shared" si="282"/>
        <v>0</v>
      </c>
      <c r="BV227" s="215">
        <f t="shared" ref="BV227:CD227" si="283">BV100</f>
        <v>0</v>
      </c>
      <c r="BW227" s="215">
        <f t="shared" si="283"/>
        <v>0</v>
      </c>
      <c r="BX227" s="215">
        <f t="shared" si="283"/>
        <v>0</v>
      </c>
      <c r="BY227" s="215">
        <f t="shared" si="283"/>
        <v>0</v>
      </c>
      <c r="BZ227" s="215">
        <f t="shared" si="283"/>
        <v>0</v>
      </c>
      <c r="CA227" s="215">
        <f t="shared" si="283"/>
        <v>0</v>
      </c>
      <c r="CB227" s="215">
        <f t="shared" si="283"/>
        <v>0</v>
      </c>
      <c r="CC227" s="215">
        <f t="shared" si="283"/>
        <v>0</v>
      </c>
      <c r="CD227" s="215">
        <f t="shared" si="283"/>
        <v>0</v>
      </c>
      <c r="CE227" s="215">
        <f t="shared" ref="CE227:CL227" si="284">CE100</f>
        <v>0</v>
      </c>
      <c r="CF227" s="215">
        <f t="shared" si="284"/>
        <v>0</v>
      </c>
      <c r="CG227" s="215">
        <f t="shared" si="284"/>
        <v>0</v>
      </c>
      <c r="CH227" s="215">
        <f t="shared" si="284"/>
        <v>0</v>
      </c>
      <c r="CI227" s="215">
        <f t="shared" si="284"/>
        <v>0</v>
      </c>
      <c r="CJ227" s="215">
        <f t="shared" si="284"/>
        <v>0</v>
      </c>
      <c r="CK227" s="215">
        <f t="shared" si="284"/>
        <v>0</v>
      </c>
      <c r="CL227" s="215">
        <f t="shared" si="284"/>
        <v>0</v>
      </c>
    </row>
    <row r="228" spans="7:90">
      <c r="G228" s="284">
        <f t="shared" si="260"/>
        <v>-0.65000000000000024</v>
      </c>
      <c r="I228" s="202" t="s">
        <v>77</v>
      </c>
      <c r="J228" s="215">
        <f t="shared" ref="J228:AO228" si="285">J112</f>
        <v>0</v>
      </c>
      <c r="K228" s="215">
        <f t="shared" si="285"/>
        <v>0</v>
      </c>
      <c r="L228" s="215">
        <f t="shared" si="285"/>
        <v>0</v>
      </c>
      <c r="M228" s="215">
        <f t="shared" si="285"/>
        <v>0</v>
      </c>
      <c r="N228" s="215">
        <f t="shared" si="285"/>
        <v>0</v>
      </c>
      <c r="O228" s="215">
        <f t="shared" si="285"/>
        <v>0</v>
      </c>
      <c r="P228" s="215">
        <f t="shared" si="285"/>
        <v>0</v>
      </c>
      <c r="Q228" s="215">
        <f t="shared" si="285"/>
        <v>0</v>
      </c>
      <c r="R228" s="215">
        <f t="shared" si="285"/>
        <v>0</v>
      </c>
      <c r="S228" s="215">
        <f t="shared" si="285"/>
        <v>0</v>
      </c>
      <c r="T228" s="215">
        <f t="shared" si="285"/>
        <v>0</v>
      </c>
      <c r="U228" s="215">
        <f t="shared" si="285"/>
        <v>0</v>
      </c>
      <c r="V228" s="215">
        <f t="shared" si="285"/>
        <v>0</v>
      </c>
      <c r="W228" s="215">
        <f t="shared" si="285"/>
        <v>0</v>
      </c>
      <c r="X228" s="215">
        <f t="shared" si="285"/>
        <v>0</v>
      </c>
      <c r="Y228" s="215">
        <f t="shared" si="285"/>
        <v>0</v>
      </c>
      <c r="Z228" s="215">
        <f t="shared" si="285"/>
        <v>0</v>
      </c>
      <c r="AA228" s="215">
        <f t="shared" si="285"/>
        <v>0</v>
      </c>
      <c r="AB228" s="215">
        <f t="shared" si="285"/>
        <v>0</v>
      </c>
      <c r="AC228" s="215">
        <f t="shared" si="285"/>
        <v>0</v>
      </c>
      <c r="AD228" s="215">
        <f t="shared" si="285"/>
        <v>0</v>
      </c>
      <c r="AE228" s="215">
        <f t="shared" si="285"/>
        <v>0</v>
      </c>
      <c r="AF228" s="215">
        <f t="shared" si="285"/>
        <v>0</v>
      </c>
      <c r="AG228" s="215">
        <f t="shared" si="285"/>
        <v>0</v>
      </c>
      <c r="AH228" s="215">
        <f t="shared" si="285"/>
        <v>0</v>
      </c>
      <c r="AI228" s="215">
        <f t="shared" si="285"/>
        <v>0</v>
      </c>
      <c r="AJ228" s="215">
        <f t="shared" si="285"/>
        <v>0</v>
      </c>
      <c r="AK228" s="215">
        <f t="shared" si="285"/>
        <v>0</v>
      </c>
      <c r="AL228" s="215">
        <f t="shared" si="285"/>
        <v>0</v>
      </c>
      <c r="AM228" s="215">
        <f t="shared" si="285"/>
        <v>0</v>
      </c>
      <c r="AN228" s="215">
        <f t="shared" si="285"/>
        <v>0</v>
      </c>
      <c r="AO228" s="215">
        <f t="shared" si="285"/>
        <v>0</v>
      </c>
      <c r="AP228" s="215">
        <f t="shared" ref="AP228:BU228" si="286">AP112</f>
        <v>0</v>
      </c>
      <c r="AQ228" s="215">
        <f t="shared" si="286"/>
        <v>0</v>
      </c>
      <c r="AR228" s="215">
        <f t="shared" si="286"/>
        <v>0</v>
      </c>
      <c r="AS228" s="215">
        <f t="shared" si="286"/>
        <v>0</v>
      </c>
      <c r="AT228" s="215">
        <f t="shared" si="286"/>
        <v>0</v>
      </c>
      <c r="AU228" s="215">
        <f t="shared" si="286"/>
        <v>0</v>
      </c>
      <c r="AV228" s="215">
        <f t="shared" si="286"/>
        <v>0</v>
      </c>
      <c r="AW228" s="215">
        <f t="shared" si="286"/>
        <v>0</v>
      </c>
      <c r="AX228" s="215">
        <f t="shared" si="286"/>
        <v>0</v>
      </c>
      <c r="AY228" s="215">
        <f t="shared" si="286"/>
        <v>0</v>
      </c>
      <c r="AZ228" s="215">
        <f t="shared" si="286"/>
        <v>0</v>
      </c>
      <c r="BA228" s="215">
        <f t="shared" si="286"/>
        <v>0</v>
      </c>
      <c r="BB228" s="215">
        <f t="shared" si="286"/>
        <v>0</v>
      </c>
      <c r="BC228" s="215">
        <f t="shared" si="286"/>
        <v>0.129</v>
      </c>
      <c r="BD228" s="215">
        <f t="shared" si="286"/>
        <v>3.4000000000000002E-2</v>
      </c>
      <c r="BE228" s="215">
        <f t="shared" si="286"/>
        <v>7.0000000000000001E-3</v>
      </c>
      <c r="BF228" s="215">
        <f t="shared" si="286"/>
        <v>0.44800000000000001</v>
      </c>
      <c r="BG228" s="215">
        <f t="shared" si="286"/>
        <v>0</v>
      </c>
      <c r="BH228" s="215">
        <f t="shared" si="286"/>
        <v>0</v>
      </c>
      <c r="BI228" s="215">
        <f t="shared" si="286"/>
        <v>0.11799999999999999</v>
      </c>
      <c r="BJ228" s="215">
        <f t="shared" si="286"/>
        <v>8.9999999999999993E-3</v>
      </c>
      <c r="BK228" s="215">
        <f t="shared" si="286"/>
        <v>0.745</v>
      </c>
      <c r="BL228" s="215">
        <f t="shared" si="286"/>
        <v>0</v>
      </c>
      <c r="BM228" s="215">
        <f t="shared" si="286"/>
        <v>0</v>
      </c>
      <c r="BN228" s="215">
        <f t="shared" si="286"/>
        <v>0</v>
      </c>
      <c r="BO228" s="215">
        <f t="shared" si="286"/>
        <v>0</v>
      </c>
      <c r="BP228" s="215">
        <f t="shared" si="286"/>
        <v>0</v>
      </c>
      <c r="BQ228" s="215">
        <f t="shared" si="286"/>
        <v>0</v>
      </c>
      <c r="BR228" s="215">
        <f t="shared" si="286"/>
        <v>0</v>
      </c>
      <c r="BS228" s="215">
        <f t="shared" si="286"/>
        <v>0</v>
      </c>
      <c r="BT228" s="215">
        <f t="shared" si="286"/>
        <v>0</v>
      </c>
      <c r="BU228" s="215">
        <f t="shared" si="286"/>
        <v>-0.23200000000000001</v>
      </c>
      <c r="BV228" s="215">
        <f t="shared" ref="BV228:CD228" si="287">BV112</f>
        <v>-6.4000000000000001E-2</v>
      </c>
      <c r="BW228" s="215">
        <f t="shared" si="287"/>
        <v>-1.2999999999999999E-2</v>
      </c>
      <c r="BX228" s="215">
        <f t="shared" si="287"/>
        <v>-0.872</v>
      </c>
      <c r="BY228" s="215">
        <f t="shared" si="287"/>
        <v>-8.0000000000000002E-3</v>
      </c>
      <c r="BZ228" s="215">
        <f t="shared" si="287"/>
        <v>-6.4000000000000001E-2</v>
      </c>
      <c r="CA228" s="215">
        <f t="shared" si="287"/>
        <v>-0.124</v>
      </c>
      <c r="CB228" s="215">
        <f t="shared" si="287"/>
        <v>-1.7999999999999999E-2</v>
      </c>
      <c r="CC228" s="215">
        <f t="shared" si="287"/>
        <v>-1.3950000000000002</v>
      </c>
      <c r="CD228" s="215">
        <f t="shared" si="287"/>
        <v>0</v>
      </c>
      <c r="CE228" s="215">
        <f t="shared" ref="CE228:CL228" si="288">CE112</f>
        <v>0</v>
      </c>
      <c r="CF228" s="215">
        <f t="shared" si="288"/>
        <v>0</v>
      </c>
      <c r="CG228" s="215">
        <f t="shared" si="288"/>
        <v>0</v>
      </c>
      <c r="CH228" s="215">
        <f t="shared" si="288"/>
        <v>0</v>
      </c>
      <c r="CI228" s="215">
        <f t="shared" si="288"/>
        <v>0</v>
      </c>
      <c r="CJ228" s="215">
        <f t="shared" si="288"/>
        <v>0</v>
      </c>
      <c r="CK228" s="215">
        <f t="shared" si="288"/>
        <v>0</v>
      </c>
      <c r="CL228" s="215">
        <f t="shared" si="288"/>
        <v>0</v>
      </c>
    </row>
    <row r="229" spans="7:90">
      <c r="G229" s="284">
        <f t="shared" si="260"/>
        <v>-78.904000000000011</v>
      </c>
      <c r="I229" s="202" t="s">
        <v>80</v>
      </c>
      <c r="J229" s="215">
        <f t="shared" ref="J229:AO229" si="289">J137</f>
        <v>0</v>
      </c>
      <c r="K229" s="215">
        <f t="shared" si="289"/>
        <v>0</v>
      </c>
      <c r="L229" s="215">
        <f t="shared" si="289"/>
        <v>0</v>
      </c>
      <c r="M229" s="215">
        <f t="shared" si="289"/>
        <v>0</v>
      </c>
      <c r="N229" s="215">
        <f t="shared" si="289"/>
        <v>0</v>
      </c>
      <c r="O229" s="215">
        <f t="shared" si="289"/>
        <v>0</v>
      </c>
      <c r="P229" s="215">
        <f t="shared" si="289"/>
        <v>0</v>
      </c>
      <c r="Q229" s="215">
        <f t="shared" si="289"/>
        <v>0</v>
      </c>
      <c r="R229" s="215">
        <f t="shared" si="289"/>
        <v>0</v>
      </c>
      <c r="S229" s="215">
        <f t="shared" si="289"/>
        <v>0</v>
      </c>
      <c r="T229" s="215">
        <f t="shared" si="289"/>
        <v>0</v>
      </c>
      <c r="U229" s="215">
        <f t="shared" si="289"/>
        <v>0</v>
      </c>
      <c r="V229" s="215">
        <f t="shared" si="289"/>
        <v>15.111000000000001</v>
      </c>
      <c r="W229" s="215">
        <f t="shared" si="289"/>
        <v>2.2429999999999999</v>
      </c>
      <c r="X229" s="215">
        <f t="shared" si="289"/>
        <v>0</v>
      </c>
      <c r="Y229" s="215">
        <f t="shared" si="289"/>
        <v>0.68200000000000005</v>
      </c>
      <c r="Z229" s="215">
        <f t="shared" si="289"/>
        <v>0</v>
      </c>
      <c r="AA229" s="215">
        <f t="shared" si="289"/>
        <v>18.035999999999998</v>
      </c>
      <c r="AB229" s="215">
        <f t="shared" si="289"/>
        <v>0</v>
      </c>
      <c r="AC229" s="215">
        <f t="shared" si="289"/>
        <v>0</v>
      </c>
      <c r="AD229" s="215">
        <f t="shared" si="289"/>
        <v>0</v>
      </c>
      <c r="AE229" s="215">
        <f t="shared" si="289"/>
        <v>0</v>
      </c>
      <c r="AF229" s="215">
        <f t="shared" si="289"/>
        <v>0</v>
      </c>
      <c r="AG229" s="215">
        <f t="shared" si="289"/>
        <v>0</v>
      </c>
      <c r="AH229" s="215">
        <f t="shared" si="289"/>
        <v>0</v>
      </c>
      <c r="AI229" s="215">
        <f t="shared" si="289"/>
        <v>0</v>
      </c>
      <c r="AJ229" s="215">
        <f t="shared" si="289"/>
        <v>0</v>
      </c>
      <c r="AK229" s="215">
        <f t="shared" si="289"/>
        <v>0</v>
      </c>
      <c r="AL229" s="215">
        <f t="shared" si="289"/>
        <v>0</v>
      </c>
      <c r="AM229" s="215">
        <f t="shared" si="289"/>
        <v>0</v>
      </c>
      <c r="AN229" s="215">
        <f t="shared" si="289"/>
        <v>0</v>
      </c>
      <c r="AO229" s="215">
        <f t="shared" si="289"/>
        <v>0</v>
      </c>
      <c r="AP229" s="215">
        <f t="shared" ref="AP229:BU229" si="290">AP137</f>
        <v>0</v>
      </c>
      <c r="AQ229" s="215">
        <f t="shared" si="290"/>
        <v>0</v>
      </c>
      <c r="AR229" s="215">
        <f t="shared" si="290"/>
        <v>0</v>
      </c>
      <c r="AS229" s="215">
        <f t="shared" si="290"/>
        <v>0</v>
      </c>
      <c r="AT229" s="215">
        <f t="shared" si="290"/>
        <v>0</v>
      </c>
      <c r="AU229" s="215">
        <f t="shared" si="290"/>
        <v>0</v>
      </c>
      <c r="AV229" s="215">
        <f t="shared" si="290"/>
        <v>0</v>
      </c>
      <c r="AW229" s="215">
        <f t="shared" si="290"/>
        <v>0</v>
      </c>
      <c r="AX229" s="215">
        <f t="shared" si="290"/>
        <v>0</v>
      </c>
      <c r="AY229" s="215">
        <f t="shared" si="290"/>
        <v>0</v>
      </c>
      <c r="AZ229" s="215">
        <f t="shared" si="290"/>
        <v>0</v>
      </c>
      <c r="BA229" s="215">
        <f t="shared" si="290"/>
        <v>0</v>
      </c>
      <c r="BB229" s="215">
        <f t="shared" si="290"/>
        <v>0</v>
      </c>
      <c r="BC229" s="215">
        <f t="shared" si="290"/>
        <v>0</v>
      </c>
      <c r="BD229" s="215">
        <f t="shared" si="290"/>
        <v>0</v>
      </c>
      <c r="BE229" s="215">
        <f t="shared" si="290"/>
        <v>0</v>
      </c>
      <c r="BF229" s="215">
        <f t="shared" si="290"/>
        <v>0</v>
      </c>
      <c r="BG229" s="215">
        <f t="shared" si="290"/>
        <v>0</v>
      </c>
      <c r="BH229" s="215">
        <f t="shared" si="290"/>
        <v>0</v>
      </c>
      <c r="BI229" s="215">
        <f t="shared" si="290"/>
        <v>0</v>
      </c>
      <c r="BJ229" s="215">
        <f t="shared" si="290"/>
        <v>0</v>
      </c>
      <c r="BK229" s="215">
        <f t="shared" si="290"/>
        <v>0</v>
      </c>
      <c r="BL229" s="215">
        <f t="shared" si="290"/>
        <v>0.68300000000000005</v>
      </c>
      <c r="BM229" s="215">
        <f t="shared" si="290"/>
        <v>0.14899999999999999</v>
      </c>
      <c r="BN229" s="215">
        <f t="shared" si="290"/>
        <v>0.14899999999999999</v>
      </c>
      <c r="BO229" s="215">
        <f t="shared" si="290"/>
        <v>1.4550000000000001</v>
      </c>
      <c r="BP229" s="215">
        <f t="shared" si="290"/>
        <v>0</v>
      </c>
      <c r="BQ229" s="215">
        <f t="shared" si="290"/>
        <v>2E-3</v>
      </c>
      <c r="BR229" s="215">
        <f t="shared" si="290"/>
        <v>0.26</v>
      </c>
      <c r="BS229" s="215">
        <f t="shared" si="290"/>
        <v>5.0000000000000001E-3</v>
      </c>
      <c r="BT229" s="215">
        <f t="shared" si="290"/>
        <v>2.7029999999999994</v>
      </c>
      <c r="BU229" s="215">
        <f t="shared" si="290"/>
        <v>-0.17599999999999999</v>
      </c>
      <c r="BV229" s="215">
        <f t="shared" ref="BV229:CD229" si="291">BV137</f>
        <v>-3.7999999999999999E-2</v>
      </c>
      <c r="BW229" s="215">
        <f t="shared" si="291"/>
        <v>-3.7999999999999999E-2</v>
      </c>
      <c r="BX229" s="215">
        <f t="shared" si="291"/>
        <v>-6.6</v>
      </c>
      <c r="BY229" s="215">
        <f t="shared" si="291"/>
        <v>0</v>
      </c>
      <c r="BZ229" s="215">
        <f t="shared" si="291"/>
        <v>1.7000000000000001E-2</v>
      </c>
      <c r="CA229" s="215">
        <f t="shared" si="291"/>
        <v>-5.8000000000000003E-2</v>
      </c>
      <c r="CB229" s="215">
        <f t="shared" si="291"/>
        <v>3.4000000000000002E-2</v>
      </c>
      <c r="CC229" s="215">
        <f t="shared" si="291"/>
        <v>-6.859</v>
      </c>
      <c r="CD229" s="215">
        <f t="shared" si="291"/>
        <v>0</v>
      </c>
      <c r="CE229" s="215">
        <f t="shared" ref="CE229:CL229" si="292">CE137</f>
        <v>0</v>
      </c>
      <c r="CF229" s="215">
        <f t="shared" si="292"/>
        <v>0</v>
      </c>
      <c r="CG229" s="215">
        <f t="shared" si="292"/>
        <v>-92.784000000000006</v>
      </c>
      <c r="CH229" s="215">
        <f t="shared" si="292"/>
        <v>0</v>
      </c>
      <c r="CI229" s="215">
        <f t="shared" si="292"/>
        <v>0</v>
      </c>
      <c r="CJ229" s="215">
        <f t="shared" si="292"/>
        <v>0</v>
      </c>
      <c r="CK229" s="215">
        <f t="shared" si="292"/>
        <v>0</v>
      </c>
      <c r="CL229" s="215">
        <f t="shared" si="292"/>
        <v>-92.784000000000006</v>
      </c>
    </row>
    <row r="230" spans="7:90">
      <c r="G230" s="284">
        <f t="shared" si="260"/>
        <v>13.924000000000001</v>
      </c>
      <c r="I230" s="202" t="s">
        <v>95</v>
      </c>
      <c r="J230" s="215">
        <f t="shared" ref="J230:AO230" si="293">J150</f>
        <v>0</v>
      </c>
      <c r="K230" s="215">
        <f t="shared" si="293"/>
        <v>0</v>
      </c>
      <c r="L230" s="215">
        <f t="shared" si="293"/>
        <v>0</v>
      </c>
      <c r="M230" s="215">
        <f t="shared" si="293"/>
        <v>0</v>
      </c>
      <c r="N230" s="215">
        <f t="shared" si="293"/>
        <v>0</v>
      </c>
      <c r="O230" s="215">
        <f t="shared" si="293"/>
        <v>0</v>
      </c>
      <c r="P230" s="215">
        <f t="shared" si="293"/>
        <v>0</v>
      </c>
      <c r="Q230" s="215">
        <f t="shared" si="293"/>
        <v>0</v>
      </c>
      <c r="R230" s="215">
        <f t="shared" si="293"/>
        <v>0</v>
      </c>
      <c r="S230" s="215">
        <f t="shared" si="293"/>
        <v>0</v>
      </c>
      <c r="T230" s="215">
        <f t="shared" si="293"/>
        <v>0</v>
      </c>
      <c r="U230" s="215">
        <f t="shared" si="293"/>
        <v>0</v>
      </c>
      <c r="V230" s="215">
        <f t="shared" si="293"/>
        <v>0</v>
      </c>
      <c r="W230" s="215">
        <f t="shared" si="293"/>
        <v>0</v>
      </c>
      <c r="X230" s="215">
        <f t="shared" si="293"/>
        <v>0</v>
      </c>
      <c r="Y230" s="215">
        <f t="shared" si="293"/>
        <v>0</v>
      </c>
      <c r="Z230" s="215">
        <f t="shared" si="293"/>
        <v>0</v>
      </c>
      <c r="AA230" s="215">
        <f t="shared" si="293"/>
        <v>0</v>
      </c>
      <c r="AB230" s="215">
        <f t="shared" si="293"/>
        <v>0</v>
      </c>
      <c r="AC230" s="215">
        <f t="shared" si="293"/>
        <v>0</v>
      </c>
      <c r="AD230" s="215">
        <f t="shared" si="293"/>
        <v>0</v>
      </c>
      <c r="AE230" s="215">
        <f t="shared" si="293"/>
        <v>0</v>
      </c>
      <c r="AF230" s="215">
        <f t="shared" si="293"/>
        <v>0</v>
      </c>
      <c r="AG230" s="215">
        <f t="shared" si="293"/>
        <v>0</v>
      </c>
      <c r="AH230" s="215">
        <f t="shared" si="293"/>
        <v>0</v>
      </c>
      <c r="AI230" s="215">
        <f t="shared" si="293"/>
        <v>0</v>
      </c>
      <c r="AJ230" s="215">
        <f t="shared" si="293"/>
        <v>0</v>
      </c>
      <c r="AK230" s="215">
        <f t="shared" si="293"/>
        <v>0</v>
      </c>
      <c r="AL230" s="215">
        <f t="shared" si="293"/>
        <v>0</v>
      </c>
      <c r="AM230" s="215">
        <f t="shared" si="293"/>
        <v>0</v>
      </c>
      <c r="AN230" s="215">
        <f t="shared" si="293"/>
        <v>0</v>
      </c>
      <c r="AO230" s="215">
        <f t="shared" si="293"/>
        <v>0</v>
      </c>
      <c r="AP230" s="215">
        <f t="shared" ref="AP230:BU230" si="294">AP150</f>
        <v>0</v>
      </c>
      <c r="AQ230" s="215">
        <f t="shared" si="294"/>
        <v>0</v>
      </c>
      <c r="AR230" s="215">
        <f t="shared" si="294"/>
        <v>0</v>
      </c>
      <c r="AS230" s="215">
        <f t="shared" si="294"/>
        <v>0</v>
      </c>
      <c r="AT230" s="215">
        <f t="shared" si="294"/>
        <v>0.57599999999999996</v>
      </c>
      <c r="AU230" s="215">
        <f t="shared" si="294"/>
        <v>0.16800000000000001</v>
      </c>
      <c r="AV230" s="215">
        <f t="shared" si="294"/>
        <v>8.7999999999999995E-2</v>
      </c>
      <c r="AW230" s="215">
        <f t="shared" si="294"/>
        <v>0.89600000000000002</v>
      </c>
      <c r="AX230" s="215">
        <f t="shared" si="294"/>
        <v>4.0000000000000001E-3</v>
      </c>
      <c r="AY230" s="215">
        <f t="shared" si="294"/>
        <v>0.06</v>
      </c>
      <c r="AZ230" s="215">
        <f t="shared" si="294"/>
        <v>0.28399999999999997</v>
      </c>
      <c r="BA230" s="215">
        <f t="shared" si="294"/>
        <v>0.104</v>
      </c>
      <c r="BB230" s="215">
        <f t="shared" si="294"/>
        <v>2.1800000000000002</v>
      </c>
      <c r="BC230" s="215">
        <f t="shared" si="294"/>
        <v>6.8000000000000005E-2</v>
      </c>
      <c r="BD230" s="215">
        <f t="shared" si="294"/>
        <v>0.02</v>
      </c>
      <c r="BE230" s="215">
        <f t="shared" si="294"/>
        <v>9.9999999999999985E-3</v>
      </c>
      <c r="BF230" s="215">
        <f t="shared" si="294"/>
        <v>0.107</v>
      </c>
      <c r="BG230" s="215">
        <f t="shared" si="294"/>
        <v>0</v>
      </c>
      <c r="BH230" s="215">
        <f t="shared" si="294"/>
        <v>8.0000000000000002E-3</v>
      </c>
      <c r="BI230" s="215">
        <f t="shared" si="294"/>
        <v>3.4000000000000002E-2</v>
      </c>
      <c r="BJ230" s="215">
        <f t="shared" si="294"/>
        <v>1.0999999999999999E-2</v>
      </c>
      <c r="BK230" s="215">
        <f t="shared" si="294"/>
        <v>0.25800000000000001</v>
      </c>
      <c r="BL230" s="215">
        <f t="shared" si="294"/>
        <v>2.94</v>
      </c>
      <c r="BM230" s="215">
        <f t="shared" si="294"/>
        <v>0.82699999999999996</v>
      </c>
      <c r="BN230" s="215">
        <f t="shared" si="294"/>
        <v>0.41</v>
      </c>
      <c r="BO230" s="215">
        <f t="shared" si="294"/>
        <v>4.5680000000000005</v>
      </c>
      <c r="BP230" s="215">
        <f t="shared" si="294"/>
        <v>2.9000000000000001E-2</v>
      </c>
      <c r="BQ230" s="215">
        <f t="shared" si="294"/>
        <v>0.192</v>
      </c>
      <c r="BR230" s="215">
        <f t="shared" si="294"/>
        <v>2.3159999999999998</v>
      </c>
      <c r="BS230" s="215">
        <f t="shared" si="294"/>
        <v>0.20399999999999999</v>
      </c>
      <c r="BT230" s="215">
        <f t="shared" si="294"/>
        <v>11.486000000000001</v>
      </c>
      <c r="BU230" s="215">
        <f t="shared" si="294"/>
        <v>0</v>
      </c>
      <c r="BV230" s="215">
        <f t="shared" ref="BV230:CD230" si="295">BV150</f>
        <v>0</v>
      </c>
      <c r="BW230" s="215">
        <f t="shared" si="295"/>
        <v>0</v>
      </c>
      <c r="BX230" s="215">
        <f t="shared" si="295"/>
        <v>0</v>
      </c>
      <c r="BY230" s="215">
        <f t="shared" si="295"/>
        <v>0</v>
      </c>
      <c r="BZ230" s="215">
        <f t="shared" si="295"/>
        <v>0</v>
      </c>
      <c r="CA230" s="215">
        <f t="shared" si="295"/>
        <v>0</v>
      </c>
      <c r="CB230" s="215">
        <f t="shared" si="295"/>
        <v>0</v>
      </c>
      <c r="CC230" s="215">
        <f t="shared" si="295"/>
        <v>0</v>
      </c>
      <c r="CD230" s="215">
        <f t="shared" si="295"/>
        <v>0</v>
      </c>
      <c r="CE230" s="215">
        <f t="shared" ref="CE230:CL230" si="296">CE150</f>
        <v>0</v>
      </c>
      <c r="CF230" s="215">
        <f t="shared" si="296"/>
        <v>0</v>
      </c>
      <c r="CG230" s="215">
        <f t="shared" si="296"/>
        <v>0</v>
      </c>
      <c r="CH230" s="215">
        <f t="shared" si="296"/>
        <v>0</v>
      </c>
      <c r="CI230" s="215">
        <f t="shared" si="296"/>
        <v>0</v>
      </c>
      <c r="CJ230" s="215">
        <f t="shared" si="296"/>
        <v>0</v>
      </c>
      <c r="CK230" s="215">
        <f t="shared" si="296"/>
        <v>0</v>
      </c>
      <c r="CL230" s="215">
        <f t="shared" si="296"/>
        <v>0</v>
      </c>
    </row>
    <row r="231" spans="7:90">
      <c r="G231" s="284">
        <f t="shared" si="260"/>
        <v>8.6712460450881697</v>
      </c>
      <c r="I231" s="202" t="s">
        <v>98</v>
      </c>
      <c r="J231" s="215">
        <f t="shared" ref="J231:AO231" si="297">J168</f>
        <v>0</v>
      </c>
      <c r="K231" s="215">
        <f t="shared" si="297"/>
        <v>0</v>
      </c>
      <c r="L231" s="215">
        <f t="shared" si="297"/>
        <v>0</v>
      </c>
      <c r="M231" s="215">
        <f t="shared" si="297"/>
        <v>0</v>
      </c>
      <c r="N231" s="215">
        <f t="shared" si="297"/>
        <v>0</v>
      </c>
      <c r="O231" s="215">
        <f t="shared" si="297"/>
        <v>0</v>
      </c>
      <c r="P231" s="215">
        <f t="shared" si="297"/>
        <v>0</v>
      </c>
      <c r="Q231" s="215">
        <f t="shared" si="297"/>
        <v>0</v>
      </c>
      <c r="R231" s="215">
        <f t="shared" si="297"/>
        <v>0</v>
      </c>
      <c r="S231" s="215">
        <f t="shared" si="297"/>
        <v>0</v>
      </c>
      <c r="T231" s="215">
        <f t="shared" si="297"/>
        <v>0</v>
      </c>
      <c r="U231" s="215">
        <f t="shared" si="297"/>
        <v>0</v>
      </c>
      <c r="V231" s="215">
        <f t="shared" si="297"/>
        <v>0</v>
      </c>
      <c r="W231" s="215">
        <f t="shared" si="297"/>
        <v>0</v>
      </c>
      <c r="X231" s="215">
        <f t="shared" si="297"/>
        <v>0</v>
      </c>
      <c r="Y231" s="215">
        <f t="shared" si="297"/>
        <v>0</v>
      </c>
      <c r="Z231" s="215">
        <f t="shared" si="297"/>
        <v>0</v>
      </c>
      <c r="AA231" s="215">
        <f t="shared" si="297"/>
        <v>0</v>
      </c>
      <c r="AB231" s="215">
        <f t="shared" si="297"/>
        <v>0</v>
      </c>
      <c r="AC231" s="215">
        <f t="shared" si="297"/>
        <v>0</v>
      </c>
      <c r="AD231" s="215">
        <f t="shared" si="297"/>
        <v>0</v>
      </c>
      <c r="AE231" s="215">
        <f t="shared" si="297"/>
        <v>0</v>
      </c>
      <c r="AF231" s="215">
        <f t="shared" si="297"/>
        <v>0</v>
      </c>
      <c r="AG231" s="215">
        <f t="shared" si="297"/>
        <v>0</v>
      </c>
      <c r="AH231" s="215">
        <f t="shared" si="297"/>
        <v>-4.1722478047671752</v>
      </c>
      <c r="AI231" s="215">
        <f t="shared" si="297"/>
        <v>-3.7096162275235107</v>
      </c>
      <c r="AJ231" s="215">
        <f t="shared" si="297"/>
        <v>-0.15866579456030491</v>
      </c>
      <c r="AK231" s="215">
        <f t="shared" si="297"/>
        <v>-1.0577719637353662</v>
      </c>
      <c r="AL231" s="215">
        <f t="shared" si="297"/>
        <v>-0.15866579456030491</v>
      </c>
      <c r="AM231" s="215">
        <f t="shared" si="297"/>
        <v>-9.2569675851466631</v>
      </c>
      <c r="AN231" s="215">
        <f t="shared" si="297"/>
        <v>1.4373968184270982</v>
      </c>
      <c r="AO231" s="215">
        <f t="shared" si="297"/>
        <v>9.1096993371160249</v>
      </c>
      <c r="AP231" s="215">
        <f t="shared" ref="AP231:BU231" si="298">AP168</f>
        <v>-2.2961440997110186E-2</v>
      </c>
      <c r="AQ231" s="215">
        <f t="shared" si="298"/>
        <v>-0.15307627331406809</v>
      </c>
      <c r="AR231" s="215">
        <f t="shared" si="298"/>
        <v>-2.2961440997110186E-2</v>
      </c>
      <c r="AS231" s="215">
        <f t="shared" si="298"/>
        <v>10.348097000234834</v>
      </c>
      <c r="AT231" s="215">
        <f t="shared" si="298"/>
        <v>2.71817325</v>
      </c>
      <c r="AU231" s="215">
        <f t="shared" si="298"/>
        <v>-5.6617290000000209E-2</v>
      </c>
      <c r="AV231" s="215">
        <f t="shared" si="298"/>
        <v>-2.2646919999999997E-2</v>
      </c>
      <c r="AW231" s="215">
        <f t="shared" si="298"/>
        <v>2.1382545999999998</v>
      </c>
      <c r="AX231" s="215">
        <f t="shared" si="298"/>
        <v>0</v>
      </c>
      <c r="AY231" s="215">
        <f t="shared" si="298"/>
        <v>-1.4207249999999999E-2</v>
      </c>
      <c r="AZ231" s="215">
        <f t="shared" si="298"/>
        <v>-9.4714970000000037E-2</v>
      </c>
      <c r="BA231" s="215">
        <f t="shared" si="298"/>
        <v>-1.4207249999999999E-2</v>
      </c>
      <c r="BB231" s="215">
        <f t="shared" si="298"/>
        <v>4.6540341699999992</v>
      </c>
      <c r="BC231" s="215">
        <f t="shared" si="298"/>
        <v>0.31589427070946308</v>
      </c>
      <c r="BD231" s="215">
        <f t="shared" si="298"/>
        <v>0.27439173654509919</v>
      </c>
      <c r="BE231" s="215">
        <f t="shared" si="298"/>
        <v>0.10937292991386907</v>
      </c>
      <c r="BF231" s="215">
        <f t="shared" si="298"/>
        <v>1.2512395409919119</v>
      </c>
      <c r="BG231" s="215">
        <f t="shared" si="298"/>
        <v>0</v>
      </c>
      <c r="BH231" s="215">
        <f t="shared" si="298"/>
        <v>0.12601210937432983</v>
      </c>
      <c r="BI231" s="215">
        <f t="shared" si="298"/>
        <v>0.50516778203805324</v>
      </c>
      <c r="BJ231" s="215">
        <f t="shared" si="298"/>
        <v>4.4721630427273583E-2</v>
      </c>
      <c r="BK231" s="215">
        <f t="shared" si="298"/>
        <v>2.6267999999999998</v>
      </c>
      <c r="BL231" s="215">
        <f t="shared" si="298"/>
        <v>0</v>
      </c>
      <c r="BM231" s="215">
        <f t="shared" si="298"/>
        <v>0</v>
      </c>
      <c r="BN231" s="215">
        <f t="shared" si="298"/>
        <v>0</v>
      </c>
      <c r="BO231" s="215">
        <f t="shared" si="298"/>
        <v>0</v>
      </c>
      <c r="BP231" s="215">
        <f t="shared" si="298"/>
        <v>0</v>
      </c>
      <c r="BQ231" s="215">
        <f t="shared" si="298"/>
        <v>0</v>
      </c>
      <c r="BR231" s="215">
        <f t="shared" si="298"/>
        <v>0</v>
      </c>
      <c r="BS231" s="215">
        <f t="shared" si="298"/>
        <v>0.29928246000000003</v>
      </c>
      <c r="BT231" s="215">
        <f t="shared" si="298"/>
        <v>0.29928246000000003</v>
      </c>
      <c r="BU231" s="215">
        <f t="shared" si="298"/>
        <v>0</v>
      </c>
      <c r="BV231" s="215">
        <f t="shared" ref="BV231:CD231" si="299">BV168</f>
        <v>0</v>
      </c>
      <c r="BW231" s="215">
        <f t="shared" si="299"/>
        <v>0</v>
      </c>
      <c r="BX231" s="215">
        <f t="shared" si="299"/>
        <v>0</v>
      </c>
      <c r="BY231" s="215">
        <f t="shared" si="299"/>
        <v>0</v>
      </c>
      <c r="BZ231" s="215">
        <f t="shared" si="299"/>
        <v>0</v>
      </c>
      <c r="CA231" s="215">
        <f t="shared" si="299"/>
        <v>0</v>
      </c>
      <c r="CB231" s="215">
        <f t="shared" si="299"/>
        <v>0</v>
      </c>
      <c r="CC231" s="215">
        <f t="shared" si="299"/>
        <v>0</v>
      </c>
      <c r="CD231" s="215">
        <f t="shared" si="299"/>
        <v>0</v>
      </c>
      <c r="CE231" s="215">
        <f t="shared" ref="CE231:CL231" si="300">CE168</f>
        <v>0</v>
      </c>
      <c r="CF231" s="215">
        <f t="shared" si="300"/>
        <v>0</v>
      </c>
      <c r="CG231" s="215">
        <f t="shared" si="300"/>
        <v>0</v>
      </c>
      <c r="CH231" s="215">
        <f t="shared" si="300"/>
        <v>0</v>
      </c>
      <c r="CI231" s="215">
        <f t="shared" si="300"/>
        <v>0</v>
      </c>
      <c r="CJ231" s="215">
        <f t="shared" si="300"/>
        <v>0</v>
      </c>
      <c r="CK231" s="215">
        <f t="shared" si="300"/>
        <v>0</v>
      </c>
      <c r="CL231" s="215">
        <f t="shared" si="300"/>
        <v>0</v>
      </c>
    </row>
    <row r="232" spans="7:90">
      <c r="G232" s="284">
        <f t="shared" si="260"/>
        <v>0</v>
      </c>
      <c r="I232" s="202" t="s">
        <v>114</v>
      </c>
      <c r="J232" s="215">
        <f t="shared" ref="J232:AO232" si="301">J182</f>
        <v>0</v>
      </c>
      <c r="K232" s="215">
        <f t="shared" si="301"/>
        <v>0</v>
      </c>
      <c r="L232" s="215">
        <f t="shared" si="301"/>
        <v>0</v>
      </c>
      <c r="M232" s="215">
        <f t="shared" si="301"/>
        <v>0</v>
      </c>
      <c r="N232" s="215">
        <f t="shared" si="301"/>
        <v>0</v>
      </c>
      <c r="O232" s="215">
        <f t="shared" si="301"/>
        <v>0</v>
      </c>
      <c r="P232" s="215">
        <f t="shared" si="301"/>
        <v>0</v>
      </c>
      <c r="Q232" s="215">
        <f t="shared" si="301"/>
        <v>0</v>
      </c>
      <c r="R232" s="215">
        <f t="shared" si="301"/>
        <v>0</v>
      </c>
      <c r="S232" s="215">
        <f t="shared" si="301"/>
        <v>0</v>
      </c>
      <c r="T232" s="215">
        <f t="shared" si="301"/>
        <v>0</v>
      </c>
      <c r="U232" s="215">
        <f t="shared" si="301"/>
        <v>0</v>
      </c>
      <c r="V232" s="215">
        <f t="shared" si="301"/>
        <v>0</v>
      </c>
      <c r="W232" s="215">
        <f t="shared" si="301"/>
        <v>0</v>
      </c>
      <c r="X232" s="215">
        <f t="shared" si="301"/>
        <v>0</v>
      </c>
      <c r="Y232" s="215">
        <f t="shared" si="301"/>
        <v>0</v>
      </c>
      <c r="Z232" s="215">
        <f t="shared" si="301"/>
        <v>0</v>
      </c>
      <c r="AA232" s="215">
        <f t="shared" si="301"/>
        <v>0</v>
      </c>
      <c r="AB232" s="215">
        <f t="shared" si="301"/>
        <v>0</v>
      </c>
      <c r="AC232" s="215">
        <f t="shared" si="301"/>
        <v>0</v>
      </c>
      <c r="AD232" s="215">
        <f t="shared" si="301"/>
        <v>0</v>
      </c>
      <c r="AE232" s="215">
        <f t="shared" si="301"/>
        <v>0</v>
      </c>
      <c r="AF232" s="215">
        <f t="shared" si="301"/>
        <v>0</v>
      </c>
      <c r="AG232" s="215">
        <f t="shared" si="301"/>
        <v>0</v>
      </c>
      <c r="AH232" s="215">
        <f t="shared" si="301"/>
        <v>0</v>
      </c>
      <c r="AI232" s="215">
        <f t="shared" si="301"/>
        <v>0</v>
      </c>
      <c r="AJ232" s="215">
        <f t="shared" si="301"/>
        <v>0</v>
      </c>
      <c r="AK232" s="215">
        <f t="shared" si="301"/>
        <v>0</v>
      </c>
      <c r="AL232" s="215">
        <f t="shared" si="301"/>
        <v>0</v>
      </c>
      <c r="AM232" s="215">
        <f t="shared" si="301"/>
        <v>0</v>
      </c>
      <c r="AN232" s="215">
        <f t="shared" si="301"/>
        <v>0</v>
      </c>
      <c r="AO232" s="215">
        <f t="shared" si="301"/>
        <v>0</v>
      </c>
      <c r="AP232" s="215">
        <f t="shared" ref="AP232:BU232" si="302">AP182</f>
        <v>0</v>
      </c>
      <c r="AQ232" s="215">
        <f t="shared" si="302"/>
        <v>0</v>
      </c>
      <c r="AR232" s="215">
        <f t="shared" si="302"/>
        <v>0</v>
      </c>
      <c r="AS232" s="215">
        <f t="shared" si="302"/>
        <v>0</v>
      </c>
      <c r="AT232" s="215">
        <f t="shared" si="302"/>
        <v>0</v>
      </c>
      <c r="AU232" s="215">
        <f t="shared" si="302"/>
        <v>0</v>
      </c>
      <c r="AV232" s="215">
        <f t="shared" si="302"/>
        <v>0</v>
      </c>
      <c r="AW232" s="215">
        <f t="shared" si="302"/>
        <v>0</v>
      </c>
      <c r="AX232" s="215">
        <f t="shared" si="302"/>
        <v>0</v>
      </c>
      <c r="AY232" s="215">
        <f t="shared" si="302"/>
        <v>0</v>
      </c>
      <c r="AZ232" s="215">
        <f t="shared" si="302"/>
        <v>0</v>
      </c>
      <c r="BA232" s="215">
        <f t="shared" si="302"/>
        <v>0</v>
      </c>
      <c r="BB232" s="215">
        <f t="shared" si="302"/>
        <v>0</v>
      </c>
      <c r="BC232" s="215">
        <f t="shared" si="302"/>
        <v>0</v>
      </c>
      <c r="BD232" s="215">
        <f t="shared" si="302"/>
        <v>0</v>
      </c>
      <c r="BE232" s="215">
        <f t="shared" si="302"/>
        <v>0</v>
      </c>
      <c r="BF232" s="215">
        <f t="shared" si="302"/>
        <v>0</v>
      </c>
      <c r="BG232" s="215">
        <f t="shared" si="302"/>
        <v>0</v>
      </c>
      <c r="BH232" s="215">
        <f t="shared" si="302"/>
        <v>0</v>
      </c>
      <c r="BI232" s="215">
        <f t="shared" si="302"/>
        <v>0</v>
      </c>
      <c r="BJ232" s="215">
        <f t="shared" si="302"/>
        <v>0</v>
      </c>
      <c r="BK232" s="215">
        <f t="shared" si="302"/>
        <v>0</v>
      </c>
      <c r="BL232" s="215">
        <f t="shared" si="302"/>
        <v>0</v>
      </c>
      <c r="BM232" s="215">
        <f t="shared" si="302"/>
        <v>0</v>
      </c>
      <c r="BN232" s="215">
        <f t="shared" si="302"/>
        <v>0</v>
      </c>
      <c r="BO232" s="215">
        <f t="shared" si="302"/>
        <v>0</v>
      </c>
      <c r="BP232" s="215">
        <f t="shared" si="302"/>
        <v>0</v>
      </c>
      <c r="BQ232" s="215">
        <f t="shared" si="302"/>
        <v>0</v>
      </c>
      <c r="BR232" s="215">
        <f t="shared" si="302"/>
        <v>0</v>
      </c>
      <c r="BS232" s="215">
        <f t="shared" si="302"/>
        <v>0</v>
      </c>
      <c r="BT232" s="215">
        <f t="shared" si="302"/>
        <v>0</v>
      </c>
      <c r="BU232" s="215">
        <f t="shared" si="302"/>
        <v>0</v>
      </c>
      <c r="BV232" s="215">
        <f t="shared" ref="BV232:CD232" si="303">BV182</f>
        <v>0</v>
      </c>
      <c r="BW232" s="215">
        <f t="shared" si="303"/>
        <v>0</v>
      </c>
      <c r="BX232" s="215">
        <f t="shared" si="303"/>
        <v>0</v>
      </c>
      <c r="BY232" s="215">
        <f t="shared" si="303"/>
        <v>0</v>
      </c>
      <c r="BZ232" s="215">
        <f t="shared" si="303"/>
        <v>0</v>
      </c>
      <c r="CA232" s="215">
        <f t="shared" si="303"/>
        <v>0</v>
      </c>
      <c r="CB232" s="215">
        <f t="shared" si="303"/>
        <v>0</v>
      </c>
      <c r="CC232" s="215">
        <f t="shared" si="303"/>
        <v>0</v>
      </c>
      <c r="CD232" s="215">
        <f t="shared" si="303"/>
        <v>0</v>
      </c>
      <c r="CE232" s="215">
        <f t="shared" ref="CE232:CL232" si="304">CE182</f>
        <v>0</v>
      </c>
      <c r="CF232" s="215">
        <f t="shared" si="304"/>
        <v>0</v>
      </c>
      <c r="CG232" s="215">
        <f t="shared" si="304"/>
        <v>0</v>
      </c>
      <c r="CH232" s="215">
        <f t="shared" si="304"/>
        <v>0</v>
      </c>
      <c r="CI232" s="215">
        <f t="shared" si="304"/>
        <v>0</v>
      </c>
      <c r="CJ232" s="215">
        <f t="shared" si="304"/>
        <v>0</v>
      </c>
      <c r="CK232" s="215">
        <f t="shared" si="304"/>
        <v>0</v>
      </c>
      <c r="CL232" s="215">
        <f t="shared" si="304"/>
        <v>0</v>
      </c>
    </row>
    <row r="233" spans="7:90">
      <c r="G233" s="284">
        <f t="shared" si="260"/>
        <v>78.647999999999996</v>
      </c>
      <c r="I233" s="202" t="s">
        <v>118</v>
      </c>
      <c r="J233" s="215">
        <f t="shared" ref="J233:AO233" si="305">J215</f>
        <v>0</v>
      </c>
      <c r="K233" s="215">
        <f t="shared" si="305"/>
        <v>0</v>
      </c>
      <c r="L233" s="215">
        <f t="shared" si="305"/>
        <v>0</v>
      </c>
      <c r="M233" s="215">
        <f t="shared" si="305"/>
        <v>0</v>
      </c>
      <c r="N233" s="215">
        <f t="shared" si="305"/>
        <v>0</v>
      </c>
      <c r="O233" s="215">
        <f t="shared" si="305"/>
        <v>0</v>
      </c>
      <c r="P233" s="215">
        <f t="shared" si="305"/>
        <v>0</v>
      </c>
      <c r="Q233" s="215">
        <f t="shared" si="305"/>
        <v>0</v>
      </c>
      <c r="R233" s="215">
        <f t="shared" si="305"/>
        <v>0</v>
      </c>
      <c r="S233" s="215">
        <f t="shared" si="305"/>
        <v>0</v>
      </c>
      <c r="T233" s="215">
        <f t="shared" si="305"/>
        <v>0</v>
      </c>
      <c r="U233" s="215">
        <f t="shared" si="305"/>
        <v>0</v>
      </c>
      <c r="V233" s="215">
        <f t="shared" si="305"/>
        <v>0</v>
      </c>
      <c r="W233" s="215">
        <f t="shared" si="305"/>
        <v>0</v>
      </c>
      <c r="X233" s="215">
        <f t="shared" si="305"/>
        <v>0</v>
      </c>
      <c r="Y233" s="215">
        <f t="shared" si="305"/>
        <v>0</v>
      </c>
      <c r="Z233" s="215">
        <f t="shared" si="305"/>
        <v>0</v>
      </c>
      <c r="AA233" s="215">
        <f t="shared" si="305"/>
        <v>0</v>
      </c>
      <c r="AB233" s="215">
        <f t="shared" si="305"/>
        <v>0</v>
      </c>
      <c r="AC233" s="215">
        <f t="shared" si="305"/>
        <v>0</v>
      </c>
      <c r="AD233" s="215">
        <f t="shared" si="305"/>
        <v>0</v>
      </c>
      <c r="AE233" s="215">
        <f t="shared" si="305"/>
        <v>0</v>
      </c>
      <c r="AF233" s="215">
        <f t="shared" si="305"/>
        <v>0</v>
      </c>
      <c r="AG233" s="215">
        <f t="shared" si="305"/>
        <v>0</v>
      </c>
      <c r="AH233" s="215">
        <f t="shared" si="305"/>
        <v>2.3929999999999998</v>
      </c>
      <c r="AI233" s="215">
        <f t="shared" si="305"/>
        <v>4.0919999999999996</v>
      </c>
      <c r="AJ233" s="215">
        <f t="shared" si="305"/>
        <v>0</v>
      </c>
      <c r="AK233" s="215">
        <f t="shared" si="305"/>
        <v>0.71</v>
      </c>
      <c r="AL233" s="215">
        <f t="shared" si="305"/>
        <v>0</v>
      </c>
      <c r="AM233" s="215">
        <f t="shared" si="305"/>
        <v>7.1949999999999994</v>
      </c>
      <c r="AN233" s="215">
        <f t="shared" si="305"/>
        <v>2.8029999999999999</v>
      </c>
      <c r="AO233" s="215">
        <f t="shared" si="305"/>
        <v>7.2620000000000005</v>
      </c>
      <c r="AP233" s="215">
        <f t="shared" ref="AP233:BU233" si="306">AP215</f>
        <v>6.3E-2</v>
      </c>
      <c r="AQ233" s="215">
        <f t="shared" si="306"/>
        <v>8.407</v>
      </c>
      <c r="AR233" s="215">
        <f t="shared" si="306"/>
        <v>7.1710000000000003</v>
      </c>
      <c r="AS233" s="215">
        <f t="shared" si="306"/>
        <v>25.706</v>
      </c>
      <c r="AT233" s="215">
        <f t="shared" si="306"/>
        <v>0.85499999999999998</v>
      </c>
      <c r="AU233" s="215">
        <f t="shared" si="306"/>
        <v>0.99</v>
      </c>
      <c r="AV233" s="215">
        <f t="shared" si="306"/>
        <v>0.40500000000000003</v>
      </c>
      <c r="AW233" s="215">
        <f t="shared" si="306"/>
        <v>8.6620000000000008</v>
      </c>
      <c r="AX233" s="215">
        <f t="shared" si="306"/>
        <v>0</v>
      </c>
      <c r="AY233" s="215">
        <f t="shared" si="306"/>
        <v>0</v>
      </c>
      <c r="AZ233" s="215">
        <f t="shared" si="306"/>
        <v>12.051</v>
      </c>
      <c r="BA233" s="215">
        <f t="shared" si="306"/>
        <v>3.0529999999999999</v>
      </c>
      <c r="BB233" s="215">
        <f t="shared" si="306"/>
        <v>26.016000000000002</v>
      </c>
      <c r="BC233" s="215">
        <f t="shared" si="306"/>
        <v>0.34499999999999997</v>
      </c>
      <c r="BD233" s="215">
        <f t="shared" si="306"/>
        <v>0.38</v>
      </c>
      <c r="BE233" s="215">
        <f t="shared" si="306"/>
        <v>0.159</v>
      </c>
      <c r="BF233" s="215">
        <f t="shared" si="306"/>
        <v>6.9029999999999996</v>
      </c>
      <c r="BG233" s="215">
        <f t="shared" si="306"/>
        <v>0</v>
      </c>
      <c r="BH233" s="215">
        <f t="shared" si="306"/>
        <v>0</v>
      </c>
      <c r="BI233" s="215">
        <f t="shared" si="306"/>
        <v>7.6360000000000001</v>
      </c>
      <c r="BJ233" s="215">
        <f t="shared" si="306"/>
        <v>3.4049999999999998</v>
      </c>
      <c r="BK233" s="215">
        <f t="shared" si="306"/>
        <v>18.827999999999999</v>
      </c>
      <c r="BL233" s="215">
        <f t="shared" si="306"/>
        <v>1.4820000000000002</v>
      </c>
      <c r="BM233" s="215">
        <f t="shared" si="306"/>
        <v>1.5880000000000001</v>
      </c>
      <c r="BN233" s="215">
        <f t="shared" si="306"/>
        <v>0.76900000000000002</v>
      </c>
      <c r="BO233" s="215">
        <f t="shared" si="306"/>
        <v>7.4359999999999999</v>
      </c>
      <c r="BP233" s="215">
        <f t="shared" si="306"/>
        <v>9.0000000000000011E-3</v>
      </c>
      <c r="BQ233" s="215">
        <f t="shared" si="306"/>
        <v>2.1999999999999999E-2</v>
      </c>
      <c r="BR233" s="215">
        <f t="shared" si="306"/>
        <v>2.6440000000000006</v>
      </c>
      <c r="BS233" s="215">
        <f t="shared" si="306"/>
        <v>1.72</v>
      </c>
      <c r="BT233" s="215">
        <f t="shared" si="306"/>
        <v>15.669999999999998</v>
      </c>
      <c r="BU233" s="215">
        <f t="shared" si="306"/>
        <v>-2.6930000000000001</v>
      </c>
      <c r="BV233" s="215">
        <f t="shared" ref="BV233:CD233" si="307">BV215</f>
        <v>-2.1070000000000002</v>
      </c>
      <c r="BW233" s="215">
        <f t="shared" si="307"/>
        <v>-0.97500000000000009</v>
      </c>
      <c r="BX233" s="215">
        <f t="shared" si="307"/>
        <v>-4.9039999999999999</v>
      </c>
      <c r="BY233" s="215">
        <f t="shared" si="307"/>
        <v>-1.0999999999999999E-2</v>
      </c>
      <c r="BZ233" s="215">
        <f t="shared" si="307"/>
        <v>-7.0000000000000007E-2</v>
      </c>
      <c r="CA233" s="215">
        <f t="shared" si="307"/>
        <v>-1.569</v>
      </c>
      <c r="CB233" s="215">
        <f t="shared" si="307"/>
        <v>-0.17800000000000002</v>
      </c>
      <c r="CC233" s="215">
        <f t="shared" si="307"/>
        <v>-12.507</v>
      </c>
      <c r="CD233" s="215">
        <f t="shared" si="307"/>
        <v>-0.66100000000000003</v>
      </c>
      <c r="CE233" s="215">
        <f t="shared" ref="CE233:CL233" si="308">CE215</f>
        <v>-0.72799999999999998</v>
      </c>
      <c r="CF233" s="215">
        <f t="shared" si="308"/>
        <v>-0.29299999999999998</v>
      </c>
      <c r="CG233" s="215">
        <f t="shared" si="308"/>
        <v>-0.54800000000000004</v>
      </c>
      <c r="CH233" s="215">
        <f t="shared" si="308"/>
        <v>0</v>
      </c>
      <c r="CI233" s="215">
        <f t="shared" si="308"/>
        <v>-4.0000000000000001E-3</v>
      </c>
      <c r="CJ233" s="215">
        <f t="shared" si="308"/>
        <v>-2.5999999999999999E-2</v>
      </c>
      <c r="CK233" s="215">
        <f t="shared" si="308"/>
        <v>0</v>
      </c>
      <c r="CL233" s="215">
        <f t="shared" si="308"/>
        <v>-2.2599999999999998</v>
      </c>
    </row>
    <row r="234" spans="7:90">
      <c r="G234" s="284">
        <f t="shared" si="260"/>
        <v>26.543003039390729</v>
      </c>
      <c r="I234" s="202" t="s">
        <v>490</v>
      </c>
      <c r="J234" s="215">
        <f>J225</f>
        <v>5.7634383663046762</v>
      </c>
      <c r="K234" s="215">
        <f t="shared" ref="K234:BK234" si="309">K225</f>
        <v>1.8732432182376062</v>
      </c>
      <c r="L234" s="215">
        <f t="shared" si="309"/>
        <v>2.4436471507639987E-2</v>
      </c>
      <c r="M234" s="215">
        <f t="shared" si="309"/>
        <v>0.6947739958579604</v>
      </c>
      <c r="N234" s="215">
        <f t="shared" si="309"/>
        <v>0.32321348663723753</v>
      </c>
      <c r="O234" s="215">
        <f t="shared" si="309"/>
        <v>8.6791055385451195</v>
      </c>
      <c r="P234" s="215">
        <f t="shared" si="309"/>
        <v>0</v>
      </c>
      <c r="Q234" s="215">
        <f t="shared" si="309"/>
        <v>0</v>
      </c>
      <c r="R234" s="215">
        <f t="shared" si="309"/>
        <v>0</v>
      </c>
      <c r="S234" s="215">
        <f t="shared" si="309"/>
        <v>0</v>
      </c>
      <c r="T234" s="215">
        <f t="shared" si="309"/>
        <v>0</v>
      </c>
      <c r="U234" s="215">
        <f t="shared" si="309"/>
        <v>0</v>
      </c>
      <c r="V234" s="215">
        <f t="shared" si="309"/>
        <v>0</v>
      </c>
      <c r="W234" s="215">
        <f t="shared" si="309"/>
        <v>0</v>
      </c>
      <c r="X234" s="215">
        <f t="shared" si="309"/>
        <v>0</v>
      </c>
      <c r="Y234" s="215">
        <f t="shared" si="309"/>
        <v>0</v>
      </c>
      <c r="Z234" s="215">
        <f t="shared" si="309"/>
        <v>0</v>
      </c>
      <c r="AA234" s="215">
        <f t="shared" si="309"/>
        <v>0</v>
      </c>
      <c r="AB234" s="215">
        <f t="shared" si="309"/>
        <v>2</v>
      </c>
      <c r="AC234" s="215">
        <f t="shared" si="309"/>
        <v>5.7</v>
      </c>
      <c r="AD234" s="215">
        <f t="shared" si="309"/>
        <v>2.9305454500319145E-2</v>
      </c>
      <c r="AE234" s="215">
        <f t="shared" si="309"/>
        <v>2.6706945454996811</v>
      </c>
      <c r="AF234" s="215">
        <f t="shared" si="309"/>
        <v>0.2</v>
      </c>
      <c r="AG234" s="215">
        <f t="shared" si="309"/>
        <v>10.6</v>
      </c>
      <c r="AH234" s="215">
        <f t="shared" si="309"/>
        <v>-9.2734220710075296E-2</v>
      </c>
      <c r="AI234" s="215">
        <f t="shared" si="309"/>
        <v>-0.13844915835295871</v>
      </c>
      <c r="AJ234" s="215">
        <f t="shared" si="309"/>
        <v>-2.8331322062504664E-2</v>
      </c>
      <c r="AK234" s="215">
        <f t="shared" si="309"/>
        <v>-4.8489138793418873E-2</v>
      </c>
      <c r="AL234" s="215">
        <f t="shared" si="309"/>
        <v>-3.2098659235428484E-2</v>
      </c>
      <c r="AM234" s="215">
        <f t="shared" si="309"/>
        <v>-0.34010249915438601</v>
      </c>
      <c r="AN234" s="215">
        <f t="shared" si="309"/>
        <v>0</v>
      </c>
      <c r="AO234" s="215">
        <f t="shared" si="309"/>
        <v>0</v>
      </c>
      <c r="AP234" s="215">
        <f t="shared" si="309"/>
        <v>0</v>
      </c>
      <c r="AQ234" s="215">
        <f t="shared" si="309"/>
        <v>0</v>
      </c>
      <c r="AR234" s="215">
        <f t="shared" si="309"/>
        <v>0</v>
      </c>
      <c r="AS234" s="215">
        <f t="shared" si="309"/>
        <v>0</v>
      </c>
      <c r="AT234" s="215">
        <f t="shared" si="309"/>
        <v>0</v>
      </c>
      <c r="AU234" s="215">
        <f t="shared" si="309"/>
        <v>0</v>
      </c>
      <c r="AV234" s="215">
        <f t="shared" si="309"/>
        <v>0</v>
      </c>
      <c r="AW234" s="215">
        <f t="shared" si="309"/>
        <v>0</v>
      </c>
      <c r="AX234" s="215">
        <f t="shared" si="309"/>
        <v>0</v>
      </c>
      <c r="AY234" s="215">
        <f t="shared" si="309"/>
        <v>0.61099999999999999</v>
      </c>
      <c r="AZ234" s="215">
        <f t="shared" si="309"/>
        <v>3.5110000000000001</v>
      </c>
      <c r="BA234" s="215">
        <f t="shared" si="309"/>
        <v>0</v>
      </c>
      <c r="BB234" s="215">
        <f t="shared" si="309"/>
        <v>4.1219999999999999</v>
      </c>
      <c r="BC234" s="215">
        <f t="shared" si="309"/>
        <v>0.38900000000000001</v>
      </c>
      <c r="BD234" s="215">
        <f t="shared" si="309"/>
        <v>0.112</v>
      </c>
      <c r="BE234" s="215">
        <f t="shared" si="309"/>
        <v>7.3999999999999996E-2</v>
      </c>
      <c r="BF234" s="215">
        <f t="shared" si="309"/>
        <v>1.978</v>
      </c>
      <c r="BG234" s="215">
        <f t="shared" si="309"/>
        <v>7.6999999999999999E-2</v>
      </c>
      <c r="BH234" s="215">
        <f t="shared" si="309"/>
        <v>0.374</v>
      </c>
      <c r="BI234" s="215">
        <f t="shared" si="309"/>
        <v>0.47799999999999998</v>
      </c>
      <c r="BJ234" s="215">
        <f t="shared" si="309"/>
        <v>0</v>
      </c>
      <c r="BK234" s="215">
        <f t="shared" si="309"/>
        <v>3.4820000000000002</v>
      </c>
      <c r="BL234" s="215">
        <f>BM223+BM226</f>
        <v>0</v>
      </c>
      <c r="BM234" s="215">
        <f t="shared" ref="BM234:CB234" si="310">BN223+BN226</f>
        <v>0</v>
      </c>
      <c r="BN234" s="215">
        <f t="shared" si="310"/>
        <v>0</v>
      </c>
      <c r="BO234" s="215">
        <f t="shared" si="310"/>
        <v>0</v>
      </c>
      <c r="BP234" s="215">
        <f t="shared" si="310"/>
        <v>0</v>
      </c>
      <c r="BQ234" s="215">
        <f t="shared" si="310"/>
        <v>0</v>
      </c>
      <c r="BR234" s="215">
        <f t="shared" si="310"/>
        <v>0</v>
      </c>
      <c r="BS234" s="215">
        <f t="shared" si="310"/>
        <v>0</v>
      </c>
      <c r="BT234" s="215">
        <f t="shared" si="310"/>
        <v>0</v>
      </c>
      <c r="BU234" s="215">
        <f t="shared" si="310"/>
        <v>0</v>
      </c>
      <c r="BV234" s="215">
        <f t="shared" si="310"/>
        <v>0</v>
      </c>
      <c r="BW234" s="215">
        <f t="shared" si="310"/>
        <v>0</v>
      </c>
      <c r="BX234" s="215">
        <f t="shared" si="310"/>
        <v>0</v>
      </c>
      <c r="BY234" s="215">
        <f t="shared" si="310"/>
        <v>0</v>
      </c>
      <c r="BZ234" s="215">
        <f t="shared" si="310"/>
        <v>0</v>
      </c>
      <c r="CA234" s="215">
        <f t="shared" si="310"/>
        <v>0</v>
      </c>
      <c r="CB234" s="215">
        <f t="shared" si="310"/>
        <v>0</v>
      </c>
      <c r="CC234" s="215">
        <f>CM223+CM226</f>
        <v>0</v>
      </c>
      <c r="CD234" s="215">
        <f t="shared" ref="CD234" si="311">CE223+CE226</f>
        <v>0</v>
      </c>
      <c r="CE234" s="215">
        <f t="shared" ref="CE234" si="312">CF223+CF226</f>
        <v>0</v>
      </c>
      <c r="CF234" s="215">
        <f t="shared" ref="CF234" si="313">CG223+CG226</f>
        <v>0</v>
      </c>
      <c r="CG234" s="215">
        <f t="shared" ref="CG234" si="314">CH223+CH226</f>
        <v>0</v>
      </c>
      <c r="CH234" s="215">
        <f t="shared" ref="CH234" si="315">CI223+CI226</f>
        <v>0</v>
      </c>
      <c r="CI234" s="215">
        <f t="shared" ref="CI234" si="316">CJ223+CJ226</f>
        <v>0</v>
      </c>
      <c r="CJ234" s="215">
        <f t="shared" ref="CJ234" si="317">CK223+CK226</f>
        <v>0</v>
      </c>
      <c r="CK234" s="215">
        <f t="shared" ref="CK234" si="318">CL223+CL226</f>
        <v>0</v>
      </c>
      <c r="CL234" s="215">
        <f>CV223+CV226</f>
        <v>0</v>
      </c>
    </row>
    <row r="236" spans="7:90">
      <c r="G236" s="284">
        <f>SUM(G221:G234)</f>
        <v>76.849252123869604</v>
      </c>
    </row>
  </sheetData>
  <mergeCells count="340">
    <mergeCell ref="J4:O4"/>
    <mergeCell ref="P4:U4"/>
    <mergeCell ref="V4:AA4"/>
    <mergeCell ref="AB4:AG4"/>
    <mergeCell ref="AH4:AM4"/>
    <mergeCell ref="AN4:AS4"/>
    <mergeCell ref="AT4:BB4"/>
    <mergeCell ref="BC4:BK4"/>
    <mergeCell ref="BL4:BT4"/>
    <mergeCell ref="BH5:BJ5"/>
    <mergeCell ref="BL5:BN5"/>
    <mergeCell ref="AT22:BB22"/>
    <mergeCell ref="BC22:BK22"/>
    <mergeCell ref="BL22:BT22"/>
    <mergeCell ref="BU4:CC4"/>
    <mergeCell ref="AT5:AV5"/>
    <mergeCell ref="AW5:AX5"/>
    <mergeCell ref="AY5:BA5"/>
    <mergeCell ref="BC5:BE5"/>
    <mergeCell ref="BF5:BG5"/>
    <mergeCell ref="BU5:BW5"/>
    <mergeCell ref="BX5:BY5"/>
    <mergeCell ref="BZ5:CB5"/>
    <mergeCell ref="BO5:BP5"/>
    <mergeCell ref="BQ5:BS5"/>
    <mergeCell ref="BU22:CC22"/>
    <mergeCell ref="BF23:BG23"/>
    <mergeCell ref="BH23:BJ23"/>
    <mergeCell ref="BL23:BN23"/>
    <mergeCell ref="BZ23:CB23"/>
    <mergeCell ref="BO23:BP23"/>
    <mergeCell ref="BQ23:BS23"/>
    <mergeCell ref="J22:O22"/>
    <mergeCell ref="P22:U22"/>
    <mergeCell ref="V22:AA22"/>
    <mergeCell ref="AB22:AG22"/>
    <mergeCell ref="AH22:AM22"/>
    <mergeCell ref="AN22:AS22"/>
    <mergeCell ref="AT23:AV23"/>
    <mergeCell ref="AW23:AX23"/>
    <mergeCell ref="AY23:BA23"/>
    <mergeCell ref="BC23:BE23"/>
    <mergeCell ref="BU23:BW23"/>
    <mergeCell ref="BX23:BY23"/>
    <mergeCell ref="J44:O44"/>
    <mergeCell ref="P44:U44"/>
    <mergeCell ref="V44:AA44"/>
    <mergeCell ref="AB44:AG44"/>
    <mergeCell ref="AH44:AM44"/>
    <mergeCell ref="AN44:AS44"/>
    <mergeCell ref="AT44:BB44"/>
    <mergeCell ref="BC44:BK44"/>
    <mergeCell ref="BL44:BT44"/>
    <mergeCell ref="BU44:CC44"/>
    <mergeCell ref="AT45:AV45"/>
    <mergeCell ref="AW45:AX45"/>
    <mergeCell ref="AY45:BA45"/>
    <mergeCell ref="BC45:BE45"/>
    <mergeCell ref="BU45:BW45"/>
    <mergeCell ref="BX45:BY45"/>
    <mergeCell ref="BZ45:CB45"/>
    <mergeCell ref="BO45:BP45"/>
    <mergeCell ref="BQ45:BS45"/>
    <mergeCell ref="J54:O54"/>
    <mergeCell ref="P54:U54"/>
    <mergeCell ref="V54:AA54"/>
    <mergeCell ref="AB54:AG54"/>
    <mergeCell ref="AH54:AM54"/>
    <mergeCell ref="BF45:BG45"/>
    <mergeCell ref="BH45:BJ45"/>
    <mergeCell ref="BL45:BN45"/>
    <mergeCell ref="AN54:AS54"/>
    <mergeCell ref="AT54:BB54"/>
    <mergeCell ref="BC54:BK54"/>
    <mergeCell ref="BL54:BT54"/>
    <mergeCell ref="BU54:CC54"/>
    <mergeCell ref="AT55:AV55"/>
    <mergeCell ref="AW55:AX55"/>
    <mergeCell ref="AY55:BA55"/>
    <mergeCell ref="BC55:BE55"/>
    <mergeCell ref="BU55:BW55"/>
    <mergeCell ref="BX55:BY55"/>
    <mergeCell ref="BZ55:CB55"/>
    <mergeCell ref="BO55:BP55"/>
    <mergeCell ref="BQ55:BS55"/>
    <mergeCell ref="J66:O66"/>
    <mergeCell ref="P66:U66"/>
    <mergeCell ref="V66:AA66"/>
    <mergeCell ref="AB66:AG66"/>
    <mergeCell ref="AH66:AM66"/>
    <mergeCell ref="BF55:BG55"/>
    <mergeCell ref="BH55:BJ55"/>
    <mergeCell ref="BL55:BN55"/>
    <mergeCell ref="AN66:AS66"/>
    <mergeCell ref="AT66:BB66"/>
    <mergeCell ref="BC66:BK66"/>
    <mergeCell ref="BL66:BT66"/>
    <mergeCell ref="BU66:CC66"/>
    <mergeCell ref="AT67:AV67"/>
    <mergeCell ref="AW67:AX67"/>
    <mergeCell ref="AY67:BA67"/>
    <mergeCell ref="BC67:BE67"/>
    <mergeCell ref="BU67:BW67"/>
    <mergeCell ref="BX67:BY67"/>
    <mergeCell ref="BZ67:CB67"/>
    <mergeCell ref="BO67:BP67"/>
    <mergeCell ref="BQ67:BS67"/>
    <mergeCell ref="AB83:AG83"/>
    <mergeCell ref="AH83:AM83"/>
    <mergeCell ref="BF67:BG67"/>
    <mergeCell ref="BH67:BJ67"/>
    <mergeCell ref="BL67:BN67"/>
    <mergeCell ref="AN83:AS83"/>
    <mergeCell ref="AT83:BB83"/>
    <mergeCell ref="BC83:BK83"/>
    <mergeCell ref="BL83:BT83"/>
    <mergeCell ref="BU83:CC83"/>
    <mergeCell ref="AT84:AV84"/>
    <mergeCell ref="AW84:AX84"/>
    <mergeCell ref="AY84:BA84"/>
    <mergeCell ref="BC84:BE84"/>
    <mergeCell ref="BX94:BY94"/>
    <mergeCell ref="BZ94:CB94"/>
    <mergeCell ref="J93:O93"/>
    <mergeCell ref="P93:U93"/>
    <mergeCell ref="V93:AA93"/>
    <mergeCell ref="AB93:AG93"/>
    <mergeCell ref="AH93:AM93"/>
    <mergeCell ref="BU84:BW84"/>
    <mergeCell ref="BX84:BY84"/>
    <mergeCell ref="BZ84:CB84"/>
    <mergeCell ref="AN93:AS93"/>
    <mergeCell ref="AT93:BB93"/>
    <mergeCell ref="BC93:BK93"/>
    <mergeCell ref="BL93:BT93"/>
    <mergeCell ref="BU93:CC93"/>
    <mergeCell ref="BF84:BG84"/>
    <mergeCell ref="J83:O83"/>
    <mergeCell ref="P83:U83"/>
    <mergeCell ref="V83:AA83"/>
    <mergeCell ref="BL115:BT115"/>
    <mergeCell ref="BU115:CC115"/>
    <mergeCell ref="BH84:BJ84"/>
    <mergeCell ref="BL84:BN84"/>
    <mergeCell ref="BO84:BP84"/>
    <mergeCell ref="BQ84:BS84"/>
    <mergeCell ref="J103:O103"/>
    <mergeCell ref="P103:U103"/>
    <mergeCell ref="V103:AA103"/>
    <mergeCell ref="AB103:AG103"/>
    <mergeCell ref="AH103:AM103"/>
    <mergeCell ref="BF94:BG94"/>
    <mergeCell ref="BH94:BJ94"/>
    <mergeCell ref="BL94:BN94"/>
    <mergeCell ref="BO94:BP94"/>
    <mergeCell ref="BQ94:BS94"/>
    <mergeCell ref="AN103:AS103"/>
    <mergeCell ref="AT103:BB103"/>
    <mergeCell ref="BC103:BK103"/>
    <mergeCell ref="BL103:BT103"/>
    <mergeCell ref="AT94:AV94"/>
    <mergeCell ref="AW94:AX94"/>
    <mergeCell ref="AY94:BA94"/>
    <mergeCell ref="BC94:BE94"/>
    <mergeCell ref="BO116:BP116"/>
    <mergeCell ref="BQ116:BS116"/>
    <mergeCell ref="BU94:BW94"/>
    <mergeCell ref="J115:O115"/>
    <mergeCell ref="P115:U115"/>
    <mergeCell ref="V115:AA115"/>
    <mergeCell ref="AB115:AG115"/>
    <mergeCell ref="AH115:AM115"/>
    <mergeCell ref="BF104:BG104"/>
    <mergeCell ref="BH104:BJ104"/>
    <mergeCell ref="BL104:BN104"/>
    <mergeCell ref="BO104:BP104"/>
    <mergeCell ref="BQ104:BS104"/>
    <mergeCell ref="AT104:AV104"/>
    <mergeCell ref="AW104:AX104"/>
    <mergeCell ref="AY104:BA104"/>
    <mergeCell ref="BC104:BE104"/>
    <mergeCell ref="BU104:BW104"/>
    <mergeCell ref="BU103:CC103"/>
    <mergeCell ref="BX104:BY104"/>
    <mergeCell ref="BZ104:CB104"/>
    <mergeCell ref="AN115:AS115"/>
    <mergeCell ref="AT115:BB115"/>
    <mergeCell ref="BC115:BK115"/>
    <mergeCell ref="J140:O140"/>
    <mergeCell ref="P140:U140"/>
    <mergeCell ref="V140:AA140"/>
    <mergeCell ref="AB140:AG140"/>
    <mergeCell ref="AH140:AM140"/>
    <mergeCell ref="AN140:AS140"/>
    <mergeCell ref="AT140:BB140"/>
    <mergeCell ref="BC140:BK140"/>
    <mergeCell ref="BL140:BT140"/>
    <mergeCell ref="AT116:AV116"/>
    <mergeCell ref="AW116:AX116"/>
    <mergeCell ref="AY116:BA116"/>
    <mergeCell ref="BQ141:BS141"/>
    <mergeCell ref="AN153:AS153"/>
    <mergeCell ref="AT153:BB153"/>
    <mergeCell ref="BC153:BK153"/>
    <mergeCell ref="BL153:BT153"/>
    <mergeCell ref="BU153:CC153"/>
    <mergeCell ref="AT141:AV141"/>
    <mergeCell ref="AW141:AX141"/>
    <mergeCell ref="AY141:BA141"/>
    <mergeCell ref="BC141:BE141"/>
    <mergeCell ref="BU141:BW141"/>
    <mergeCell ref="BX141:BY141"/>
    <mergeCell ref="BZ141:CB141"/>
    <mergeCell ref="BU140:CC140"/>
    <mergeCell ref="BC116:BE116"/>
    <mergeCell ref="BU116:BW116"/>
    <mergeCell ref="BX116:BY116"/>
    <mergeCell ref="BZ116:CB116"/>
    <mergeCell ref="BF116:BG116"/>
    <mergeCell ref="BH116:BJ116"/>
    <mergeCell ref="BL116:BN116"/>
    <mergeCell ref="J153:O153"/>
    <mergeCell ref="P153:U153"/>
    <mergeCell ref="V153:AA153"/>
    <mergeCell ref="AB153:AG153"/>
    <mergeCell ref="AH153:AM153"/>
    <mergeCell ref="BF141:BG141"/>
    <mergeCell ref="BH141:BJ141"/>
    <mergeCell ref="BL141:BN141"/>
    <mergeCell ref="BO141:BP141"/>
    <mergeCell ref="BQ154:BS154"/>
    <mergeCell ref="AN171:AS171"/>
    <mergeCell ref="AT171:BB171"/>
    <mergeCell ref="BC171:BK171"/>
    <mergeCell ref="BL171:BT171"/>
    <mergeCell ref="BU171:CC171"/>
    <mergeCell ref="AT154:AV154"/>
    <mergeCell ref="AW154:AX154"/>
    <mergeCell ref="AY154:BA154"/>
    <mergeCell ref="BC154:BE154"/>
    <mergeCell ref="BU154:BW154"/>
    <mergeCell ref="BX154:BY154"/>
    <mergeCell ref="BZ154:CB154"/>
    <mergeCell ref="J171:O171"/>
    <mergeCell ref="P171:U171"/>
    <mergeCell ref="V171:AA171"/>
    <mergeCell ref="AB171:AG171"/>
    <mergeCell ref="AH171:AM171"/>
    <mergeCell ref="BF154:BG154"/>
    <mergeCell ref="BH154:BJ154"/>
    <mergeCell ref="BL154:BN154"/>
    <mergeCell ref="BO154:BP154"/>
    <mergeCell ref="BO172:BP172"/>
    <mergeCell ref="BQ172:BS172"/>
    <mergeCell ref="AN185:AS185"/>
    <mergeCell ref="AT185:BB185"/>
    <mergeCell ref="BC185:BK185"/>
    <mergeCell ref="BL185:BT185"/>
    <mergeCell ref="BU185:CC185"/>
    <mergeCell ref="AT172:AV172"/>
    <mergeCell ref="AW172:AX172"/>
    <mergeCell ref="AY172:BA172"/>
    <mergeCell ref="BC172:BE172"/>
    <mergeCell ref="BU172:BW172"/>
    <mergeCell ref="BX172:BY172"/>
    <mergeCell ref="BZ172:CB172"/>
    <mergeCell ref="B206:B207"/>
    <mergeCell ref="BF186:BG186"/>
    <mergeCell ref="BH186:BJ186"/>
    <mergeCell ref="BL186:BN186"/>
    <mergeCell ref="BO186:BP186"/>
    <mergeCell ref="BQ186:BS186"/>
    <mergeCell ref="AT186:AV186"/>
    <mergeCell ref="AW186:AX186"/>
    <mergeCell ref="AY186:BA186"/>
    <mergeCell ref="BC186:BE186"/>
    <mergeCell ref="CD4:CL4"/>
    <mergeCell ref="CD5:CF5"/>
    <mergeCell ref="CG5:CH5"/>
    <mergeCell ref="CI5:CK5"/>
    <mergeCell ref="CD22:CL22"/>
    <mergeCell ref="CD23:CF23"/>
    <mergeCell ref="CG23:CH23"/>
    <mergeCell ref="CI23:CK23"/>
    <mergeCell ref="CD44:CL44"/>
    <mergeCell ref="CD45:CF45"/>
    <mergeCell ref="CG45:CH45"/>
    <mergeCell ref="CI45:CK45"/>
    <mergeCell ref="CD54:CL54"/>
    <mergeCell ref="CD55:CF55"/>
    <mergeCell ref="CG55:CH55"/>
    <mergeCell ref="CI55:CK55"/>
    <mergeCell ref="CD66:CL66"/>
    <mergeCell ref="CD67:CF67"/>
    <mergeCell ref="CG67:CH67"/>
    <mergeCell ref="CI67:CK67"/>
    <mergeCell ref="CD83:CL83"/>
    <mergeCell ref="CD84:CF84"/>
    <mergeCell ref="CG84:CH84"/>
    <mergeCell ref="CI84:CK84"/>
    <mergeCell ref="CD93:CL93"/>
    <mergeCell ref="CD94:CF94"/>
    <mergeCell ref="CG94:CH94"/>
    <mergeCell ref="CI94:CK94"/>
    <mergeCell ref="CD103:CL103"/>
    <mergeCell ref="CD104:CF104"/>
    <mergeCell ref="CG104:CH104"/>
    <mergeCell ref="CI104:CK104"/>
    <mergeCell ref="CD115:CL115"/>
    <mergeCell ref="CD116:CF116"/>
    <mergeCell ref="CG116:CH116"/>
    <mergeCell ref="CI116:CK116"/>
    <mergeCell ref="CD140:CL140"/>
    <mergeCell ref="CD141:CF141"/>
    <mergeCell ref="CG141:CH141"/>
    <mergeCell ref="CI141:CK141"/>
    <mergeCell ref="CD186:CF186"/>
    <mergeCell ref="CG186:CH186"/>
    <mergeCell ref="CI186:CK186"/>
    <mergeCell ref="C177:C179"/>
    <mergeCell ref="CD153:CL153"/>
    <mergeCell ref="CD154:CF154"/>
    <mergeCell ref="CG154:CH154"/>
    <mergeCell ref="CI154:CK154"/>
    <mergeCell ref="CD171:CL171"/>
    <mergeCell ref="CD172:CF172"/>
    <mergeCell ref="CG172:CH172"/>
    <mergeCell ref="CI172:CK172"/>
    <mergeCell ref="CD185:CL185"/>
    <mergeCell ref="BU186:BW186"/>
    <mergeCell ref="BX186:BY186"/>
    <mergeCell ref="BZ186:CB186"/>
    <mergeCell ref="J185:O185"/>
    <mergeCell ref="P185:U185"/>
    <mergeCell ref="V185:AA185"/>
    <mergeCell ref="AB185:AG185"/>
    <mergeCell ref="AH185:AM185"/>
    <mergeCell ref="BF172:BG172"/>
    <mergeCell ref="BH172:BJ172"/>
    <mergeCell ref="BL172:BN172"/>
  </mergeCells>
  <phoneticPr fontId="9" type="noConversion"/>
  <conditionalFormatting sqref="F8:F13 F15:F16">
    <cfRule type="expression" dxfId="90" priority="85">
      <formula>F8="n/a"</formula>
    </cfRule>
    <cfRule type="expression" dxfId="89" priority="86">
      <formula>F8="No"</formula>
    </cfRule>
    <cfRule type="expression" dxfId="88" priority="87">
      <formula>F8="Yes"</formula>
    </cfRule>
  </conditionalFormatting>
  <conditionalFormatting sqref="F26:F35 F38">
    <cfRule type="expression" dxfId="87" priority="82">
      <formula>F26="n/a"</formula>
    </cfRule>
    <cfRule type="expression" dxfId="86" priority="83">
      <formula>F26="No"</formula>
    </cfRule>
    <cfRule type="expression" dxfId="85" priority="84">
      <formula>F26="Yes"</formula>
    </cfRule>
  </conditionalFormatting>
  <conditionalFormatting sqref="F48">
    <cfRule type="expression" dxfId="84" priority="79">
      <formula>F48="n/a"</formula>
    </cfRule>
    <cfRule type="expression" dxfId="83" priority="80">
      <formula>F48="No"</formula>
    </cfRule>
    <cfRule type="expression" dxfId="82" priority="81">
      <formula>F48="Yes"</formula>
    </cfRule>
  </conditionalFormatting>
  <conditionalFormatting sqref="F58:F60">
    <cfRule type="expression" dxfId="81" priority="76">
      <formula>F58="n/a"</formula>
    </cfRule>
    <cfRule type="expression" dxfId="80" priority="77">
      <formula>F58="No"</formula>
    </cfRule>
    <cfRule type="expression" dxfId="79" priority="78">
      <formula>F58="Yes"</formula>
    </cfRule>
  </conditionalFormatting>
  <conditionalFormatting sqref="F70:F77">
    <cfRule type="expression" dxfId="78" priority="73">
      <formula>F70="n/a"</formula>
    </cfRule>
    <cfRule type="expression" dxfId="77" priority="74">
      <formula>F70="No"</formula>
    </cfRule>
    <cfRule type="expression" dxfId="76" priority="75">
      <formula>F70="Yes"</formula>
    </cfRule>
  </conditionalFormatting>
  <conditionalFormatting sqref="F87">
    <cfRule type="expression" dxfId="75" priority="70">
      <formula>F87="n/a"</formula>
    </cfRule>
    <cfRule type="expression" dxfId="74" priority="71">
      <formula>F87="No"</formula>
    </cfRule>
    <cfRule type="expression" dxfId="73" priority="72">
      <formula>F87="Yes"</formula>
    </cfRule>
  </conditionalFormatting>
  <conditionalFormatting sqref="F107 F109">
    <cfRule type="expression" dxfId="72" priority="67">
      <formula>F107="n/a"</formula>
    </cfRule>
    <cfRule type="expression" dxfId="71" priority="68">
      <formula>F107="No"</formula>
    </cfRule>
    <cfRule type="expression" dxfId="70" priority="69">
      <formula>F107="Yes"</formula>
    </cfRule>
  </conditionalFormatting>
  <conditionalFormatting sqref="F119:F120 F122:F126 F128:F132 F134">
    <cfRule type="expression" dxfId="69" priority="64">
      <formula>F119="n/a"</formula>
    </cfRule>
    <cfRule type="expression" dxfId="68" priority="65">
      <formula>F119="No"</formula>
    </cfRule>
    <cfRule type="expression" dxfId="67" priority="66">
      <formula>F119="Yes"</formula>
    </cfRule>
  </conditionalFormatting>
  <conditionalFormatting sqref="F144:F147">
    <cfRule type="expression" dxfId="66" priority="61">
      <formula>F144="n/a"</formula>
    </cfRule>
    <cfRule type="expression" dxfId="65" priority="62">
      <formula>F144="No"</formula>
    </cfRule>
    <cfRule type="expression" dxfId="64" priority="63">
      <formula>F144="Yes"</formula>
    </cfRule>
  </conditionalFormatting>
  <conditionalFormatting sqref="F157:F165">
    <cfRule type="expression" dxfId="63" priority="58">
      <formula>F157="n/a"</formula>
    </cfRule>
    <cfRule type="expression" dxfId="62" priority="59">
      <formula>F157="No"</formula>
    </cfRule>
    <cfRule type="expression" dxfId="61" priority="60">
      <formula>F157="Yes"</formula>
    </cfRule>
  </conditionalFormatting>
  <conditionalFormatting sqref="F175">
    <cfRule type="expression" dxfId="60" priority="55">
      <formula>F175="n/a"</formula>
    </cfRule>
    <cfRule type="expression" dxfId="59" priority="56">
      <formula>F175="No"</formula>
    </cfRule>
    <cfRule type="expression" dxfId="58" priority="57">
      <formula>F175="Yes"</formula>
    </cfRule>
  </conditionalFormatting>
  <conditionalFormatting sqref="F189:F208 F212">
    <cfRule type="expression" dxfId="57" priority="52">
      <formula>F189="n/a"</formula>
    </cfRule>
    <cfRule type="expression" dxfId="56" priority="53">
      <formula>F189="No"</formula>
    </cfRule>
    <cfRule type="expression" dxfId="55" priority="54">
      <formula>F189="Yes"</formula>
    </cfRule>
  </conditionalFormatting>
  <conditionalFormatting sqref="F14">
    <cfRule type="expression" dxfId="54" priority="49">
      <formula>F14="n/a"</formula>
    </cfRule>
    <cfRule type="expression" dxfId="53" priority="50">
      <formula>F14="No"</formula>
    </cfRule>
    <cfRule type="expression" dxfId="52" priority="51">
      <formula>F14="Yes"</formula>
    </cfRule>
  </conditionalFormatting>
  <conditionalFormatting sqref="F97">
    <cfRule type="expression" dxfId="51" priority="46">
      <formula>F97="n/a"</formula>
    </cfRule>
    <cfRule type="expression" dxfId="50" priority="47">
      <formula>F97="No"</formula>
    </cfRule>
    <cfRule type="expression" dxfId="49" priority="48">
      <formula>F97="Yes"</formula>
    </cfRule>
  </conditionalFormatting>
  <conditionalFormatting sqref="F121">
    <cfRule type="expression" dxfId="48" priority="40">
      <formula>F121="n/a"</formula>
    </cfRule>
    <cfRule type="expression" dxfId="47" priority="41">
      <formula>F121="No"</formula>
    </cfRule>
    <cfRule type="expression" dxfId="46" priority="42">
      <formula>F121="Yes"</formula>
    </cfRule>
  </conditionalFormatting>
  <conditionalFormatting sqref="F127">
    <cfRule type="expression" dxfId="45" priority="37">
      <formula>F127="n/a"</formula>
    </cfRule>
    <cfRule type="expression" dxfId="44" priority="38">
      <formula>F127="No"</formula>
    </cfRule>
    <cfRule type="expression" dxfId="43" priority="39">
      <formula>F127="Yes"</formula>
    </cfRule>
  </conditionalFormatting>
  <conditionalFormatting sqref="F209">
    <cfRule type="expression" dxfId="42" priority="34">
      <formula>F209="n/a"</formula>
    </cfRule>
    <cfRule type="expression" dxfId="41" priority="35">
      <formula>F209="No"</formula>
    </cfRule>
    <cfRule type="expression" dxfId="40" priority="36">
      <formula>F209="Yes"</formula>
    </cfRule>
  </conditionalFormatting>
  <conditionalFormatting sqref="F211">
    <cfRule type="expression" dxfId="39" priority="31">
      <formula>F211="n/a"</formula>
    </cfRule>
    <cfRule type="expression" dxfId="38" priority="32">
      <formula>F211="No"</formula>
    </cfRule>
    <cfRule type="expression" dxfId="37" priority="33">
      <formula>F211="Yes"</formula>
    </cfRule>
  </conditionalFormatting>
  <conditionalFormatting sqref="F210">
    <cfRule type="expression" dxfId="36" priority="28">
      <formula>F210="n/a"</formula>
    </cfRule>
    <cfRule type="expression" dxfId="35" priority="29">
      <formula>F210="No"</formula>
    </cfRule>
    <cfRule type="expression" dxfId="34" priority="30">
      <formula>F210="Yes"</formula>
    </cfRule>
  </conditionalFormatting>
  <conditionalFormatting sqref="F108">
    <cfRule type="expression" dxfId="33" priority="25">
      <formula>F108="n/a"</formula>
    </cfRule>
    <cfRule type="expression" dxfId="32" priority="26">
      <formula>F108="No"</formula>
    </cfRule>
    <cfRule type="expression" dxfId="31" priority="27">
      <formula>F108="Yes"</formula>
    </cfRule>
  </conditionalFormatting>
  <conditionalFormatting sqref="F37">
    <cfRule type="expression" dxfId="30" priority="22">
      <formula>F37="n/a"</formula>
    </cfRule>
    <cfRule type="expression" dxfId="29" priority="23">
      <formula>F37="No"</formula>
    </cfRule>
    <cfRule type="expression" dxfId="28" priority="24">
      <formula>F37="Yes"</formula>
    </cfRule>
  </conditionalFormatting>
  <conditionalFormatting sqref="F36">
    <cfRule type="expression" dxfId="27" priority="19">
      <formula>F36="n/a"</formula>
    </cfRule>
    <cfRule type="expression" dxfId="26" priority="20">
      <formula>F36="No"</formula>
    </cfRule>
    <cfRule type="expression" dxfId="25" priority="21">
      <formula>F36="Yes"</formula>
    </cfRule>
  </conditionalFormatting>
  <conditionalFormatting sqref="F177">
    <cfRule type="expression" dxfId="24" priority="13">
      <formula>F177="n/a"</formula>
    </cfRule>
    <cfRule type="expression" dxfId="23" priority="14">
      <formula>F177="No"</formula>
    </cfRule>
    <cfRule type="expression" dxfId="22" priority="15">
      <formula>F177="Yes"</formula>
    </cfRule>
  </conditionalFormatting>
  <conditionalFormatting sqref="F176">
    <cfRule type="expression" dxfId="21" priority="10">
      <formula>F176="n/a"</formula>
    </cfRule>
    <cfRule type="expression" dxfId="20" priority="11">
      <formula>F176="No"</formula>
    </cfRule>
    <cfRule type="expression" dxfId="19" priority="12">
      <formula>F176="Yes"</formula>
    </cfRule>
  </conditionalFormatting>
  <conditionalFormatting sqref="F178">
    <cfRule type="expression" dxfId="18" priority="7">
      <formula>F178="n/a"</formula>
    </cfRule>
    <cfRule type="expression" dxfId="17" priority="8">
      <formula>F178="No"</formula>
    </cfRule>
    <cfRule type="expression" dxfId="16" priority="9">
      <formula>F178="Yes"</formula>
    </cfRule>
  </conditionalFormatting>
  <conditionalFormatting sqref="F179">
    <cfRule type="expression" dxfId="15" priority="4">
      <formula>F179="n/a"</formula>
    </cfRule>
    <cfRule type="expression" dxfId="14" priority="5">
      <formula>F179="No"</formula>
    </cfRule>
    <cfRule type="expression" dxfId="13" priority="6">
      <formula>F179="Yes"</formula>
    </cfRule>
  </conditionalFormatting>
  <conditionalFormatting sqref="F133">
    <cfRule type="expression" dxfId="12" priority="1">
      <formula>F133="n/a"</formula>
    </cfRule>
    <cfRule type="expression" dxfId="11" priority="2">
      <formula>F133="No"</formula>
    </cfRule>
    <cfRule type="expression" dxfId="10" priority="3">
      <formula>F133="Yes"</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F8FE4-E944-4F9B-A9F1-FCB853E62D68}">
  <dimension ref="A1:S246"/>
  <sheetViews>
    <sheetView zoomScale="90" zoomScaleNormal="90" workbookViewId="0">
      <pane xSplit="2" ySplit="3" topLeftCell="C4" activePane="bottomRight" state="frozen"/>
      <selection pane="topRight" activeCell="C1" sqref="C1"/>
      <selection pane="bottomLeft" activeCell="A4" sqref="A4"/>
      <selection pane="bottomRight"/>
    </sheetView>
  </sheetViews>
  <sheetFormatPr defaultRowHeight="13.5"/>
  <cols>
    <col min="11" max="14" width="10.125" bestFit="1" customWidth="1"/>
    <col min="19" max="19" width="10.125" bestFit="1" customWidth="1"/>
  </cols>
  <sheetData>
    <row r="1" spans="1:19">
      <c r="A1" s="258" t="b">
        <f>SUM(D5:H246)=SUM(K5:S246)</f>
        <v>1</v>
      </c>
      <c r="D1" s="318" t="s">
        <v>474</v>
      </c>
      <c r="E1" s="318"/>
      <c r="F1" s="318"/>
      <c r="G1" s="318"/>
      <c r="H1" s="318"/>
      <c r="K1" s="317" t="s">
        <v>473</v>
      </c>
      <c r="L1" s="317"/>
      <c r="M1" s="317"/>
      <c r="N1" s="317"/>
      <c r="O1" s="317"/>
      <c r="P1" s="317"/>
      <c r="Q1" s="317"/>
      <c r="R1" s="317"/>
      <c r="S1" s="317"/>
    </row>
    <row r="2" spans="1:19" ht="13.5" customHeight="1">
      <c r="O2" s="319" t="s">
        <v>475</v>
      </c>
      <c r="P2" s="319"/>
      <c r="Q2" s="319"/>
      <c r="R2" s="319"/>
    </row>
    <row r="3" spans="1:19" ht="40.9">
      <c r="D3" s="224" t="s">
        <v>479</v>
      </c>
      <c r="E3" s="224" t="s">
        <v>480</v>
      </c>
      <c r="F3" s="224" t="s">
        <v>481</v>
      </c>
      <c r="G3" s="224" t="s">
        <v>482</v>
      </c>
      <c r="H3" s="224" t="s">
        <v>483</v>
      </c>
      <c r="K3" s="216" t="s">
        <v>11</v>
      </c>
      <c r="L3" s="216" t="s">
        <v>18</v>
      </c>
      <c r="M3" s="216" t="s">
        <v>19</v>
      </c>
      <c r="N3" s="216" t="s">
        <v>20</v>
      </c>
      <c r="O3" s="216" t="s">
        <v>21</v>
      </c>
      <c r="P3" s="216" t="s">
        <v>22</v>
      </c>
      <c r="Q3" s="216" t="s">
        <v>23</v>
      </c>
      <c r="R3" s="216" t="s">
        <v>24</v>
      </c>
      <c r="S3" s="216" t="s">
        <v>13</v>
      </c>
    </row>
    <row r="4" spans="1:19">
      <c r="D4" s="224" t="s">
        <v>563</v>
      </c>
      <c r="E4" s="224" t="s">
        <v>564</v>
      </c>
      <c r="F4" s="224" t="s">
        <v>567</v>
      </c>
      <c r="G4" s="224" t="s">
        <v>565</v>
      </c>
      <c r="H4" s="224" t="s">
        <v>566</v>
      </c>
      <c r="K4" s="246"/>
      <c r="L4" s="246"/>
      <c r="M4" s="246"/>
      <c r="N4" s="246"/>
      <c r="O4" s="246"/>
      <c r="P4" s="246"/>
      <c r="Q4" s="246"/>
      <c r="R4" s="246"/>
      <c r="S4" s="246"/>
    </row>
    <row r="5" spans="1:19">
      <c r="A5" s="214" t="s">
        <v>0</v>
      </c>
      <c r="B5" s="214" t="s">
        <v>461</v>
      </c>
      <c r="C5" s="214" t="str">
        <f>$A5&amp;RIGHT(B5,2)</f>
        <v>ANH12</v>
      </c>
      <c r="D5" s="223">
        <f>IF($B5&lt;"2017-18", K5, IF(B5&lt;"2020-21", O5+P5, P5))</f>
        <v>-2.8472200748158386E-2</v>
      </c>
      <c r="E5" s="215">
        <f>IF($B5&lt;"2017-18", L5, Q5+R5)</f>
        <v>-4.559574468085105E-2</v>
      </c>
      <c r="F5" s="215">
        <f>M5</f>
        <v>0.1753404255319149</v>
      </c>
      <c r="G5" s="215">
        <f>N5</f>
        <v>0.2986651562772778</v>
      </c>
      <c r="H5" s="215">
        <f>S5</f>
        <v>0.39993763638018343</v>
      </c>
      <c r="K5" s="223">
        <f>IFERROR(INDEX(Water!$I$342:$BT$366, MATCH(Adjustment_WW!$A5, Water!$I$342:$I$366, 0), MATCH(Adjustment_WW!K$3&amp;RIGHT(Adjustment_WW!$B5,2), Water!$I$342:$BT$342, 0)), "")</f>
        <v>-2.8472200748158386E-2</v>
      </c>
      <c r="L5" s="215">
        <f>IFERROR(INDEX(Water!$I$342:$BT$366, MATCH(Adjustment_WW!$A5, Water!$I$342:$I$366, 0), MATCH(Adjustment_WW!L$3&amp;RIGHT(Adjustment_WW!$B5,2), Water!$I$342:$BT$342, 0)), "")</f>
        <v>-4.559574468085105E-2</v>
      </c>
      <c r="M5" s="215">
        <f>IFERROR(INDEX(Water!$I$342:$BT$366, MATCH(Adjustment_WW!$A5, Water!$I$342:$I$366, 0), MATCH(Adjustment_WW!M$3&amp;RIGHT(Adjustment_WW!$B5,2), Water!$I$342:$BT$342, 0)), "")</f>
        <v>0.1753404255319149</v>
      </c>
      <c r="N5" s="215">
        <f>IFERROR(INDEX(Water!$I$342:$BT$366, MATCH(Adjustment_WW!$A5, Water!$I$342:$I$366, 0), MATCH(Adjustment_WW!N$3&amp;RIGHT(Adjustment_WW!$B5,2), Water!$I$342:$BT$342, 0)), "")</f>
        <v>0.2986651562772778</v>
      </c>
      <c r="O5" s="215" t="str">
        <f>IFERROR(INDEX(Water!$I$342:$BT$366, MATCH(Adjustment_WW!$A5, Water!$I$342:$I$366, 0), MATCH(Adjustment_WW!O$3&amp;RIGHT(Adjustment_WW!$B5,2), Water!$I$342:$BT$342, 0)), "")</f>
        <v/>
      </c>
      <c r="P5" s="215" t="str">
        <f>IFERROR(INDEX(Water!$I$342:$BT$366, MATCH(Adjustment_WW!$A5, Water!$I$342:$I$366, 0), MATCH(Adjustment_WW!P$3&amp;RIGHT(Adjustment_WW!$B5,2), Water!$I$342:$BT$342, 0)), "")</f>
        <v/>
      </c>
      <c r="Q5" s="215" t="str">
        <f>IFERROR(INDEX(Water!$I$342:$BT$366, MATCH(Adjustment_WW!$A5, Water!$I$342:$I$366, 0), MATCH(Adjustment_WW!Q$3&amp;RIGHT(Adjustment_WW!$B5,2), Water!$I$342:$BT$342, 0)), "")</f>
        <v/>
      </c>
      <c r="R5" s="215" t="str">
        <f>IFERROR(INDEX(Water!$I$342:$BT$366, MATCH(Adjustment_WW!$A5, Water!$I$342:$I$366, 0), MATCH(Adjustment_WW!R$3&amp;RIGHT(Adjustment_WW!$B5,2), Water!$I$342:$BT$342, 0)), "")</f>
        <v/>
      </c>
      <c r="S5" s="215">
        <f>IFERROR(INDEX(Water!$I$342:$BT$366, MATCH(Adjustment_WW!$A5, Water!$I$342:$I$366, 0), MATCH(Adjustment_WW!S$3&amp;RIGHT(Adjustment_WW!$B5,2), Water!$I$342:$BT$342, 0)), "")</f>
        <v>0.39993763638018343</v>
      </c>
    </row>
    <row r="6" spans="1:19">
      <c r="A6" s="214" t="s">
        <v>0</v>
      </c>
      <c r="B6" s="214" t="s">
        <v>462</v>
      </c>
      <c r="C6" s="214" t="str">
        <f t="shared" ref="C6:C75" si="0">$A6&amp;RIGHT(B6,2)</f>
        <v>ANH13</v>
      </c>
      <c r="D6" s="215">
        <f t="shared" ref="D6:D75" si="1">IF($B6&lt;"2017-18", K6, IF(B6&lt;"2020-21", O6+P6, P6))</f>
        <v>-0.30499999999999999</v>
      </c>
      <c r="E6" s="215">
        <f t="shared" ref="E6:E13" si="2">IF($B6&lt;"2017-18", L6, Q6+R6)</f>
        <v>-0.14499999999999999</v>
      </c>
      <c r="F6" s="215">
        <f t="shared" ref="F6:F13" si="3">M6</f>
        <v>-0.255</v>
      </c>
      <c r="G6" s="215">
        <f t="shared" ref="G6:G13" si="4">N6</f>
        <v>-0.495</v>
      </c>
      <c r="H6" s="215">
        <f t="shared" ref="H6:H13" si="5">S6</f>
        <v>-1.2</v>
      </c>
      <c r="K6" s="215">
        <f>IFERROR(INDEX(Water!$I$342:$BT$366, MATCH(Adjustment_WW!$A6, Water!$I$342:$I$366, 0), MATCH(Adjustment_WW!K$3&amp;RIGHT(Adjustment_WW!$B6,2), Water!$I$342:$BT$342, 0)), "")</f>
        <v>-0.30499999999999999</v>
      </c>
      <c r="L6" s="215">
        <f>IFERROR(INDEX(Water!$I$342:$BT$366, MATCH(Adjustment_WW!$A6, Water!$I$342:$I$366, 0), MATCH(Adjustment_WW!L$3&amp;RIGHT(Adjustment_WW!$B6,2), Water!$I$342:$BT$342, 0)), "")</f>
        <v>-0.14499999999999999</v>
      </c>
      <c r="M6" s="215">
        <f>IFERROR(INDEX(Water!$I$342:$BT$366, MATCH(Adjustment_WW!$A6, Water!$I$342:$I$366, 0), MATCH(Adjustment_WW!M$3&amp;RIGHT(Adjustment_WW!$B6,2), Water!$I$342:$BT$342, 0)), "")</f>
        <v>-0.255</v>
      </c>
      <c r="N6" s="215">
        <f>IFERROR(INDEX(Water!$I$342:$BT$366, MATCH(Adjustment_WW!$A6, Water!$I$342:$I$366, 0), MATCH(Adjustment_WW!N$3&amp;RIGHT(Adjustment_WW!$B6,2), Water!$I$342:$BT$342, 0)), "")</f>
        <v>-0.495</v>
      </c>
      <c r="O6" s="215" t="str">
        <f>IFERROR(INDEX(Water!$I$342:$BT$366, MATCH(Adjustment_WW!$A6, Water!$I$342:$I$366, 0), MATCH(Adjustment_WW!O$3&amp;RIGHT(Adjustment_WW!$B6,2), Water!$I$342:$BT$342, 0)), "")</f>
        <v/>
      </c>
      <c r="P6" s="215" t="str">
        <f>IFERROR(INDEX(Water!$I$342:$BT$366, MATCH(Adjustment_WW!$A6, Water!$I$342:$I$366, 0), MATCH(Adjustment_WW!P$3&amp;RIGHT(Adjustment_WW!$B6,2), Water!$I$342:$BT$342, 0)), "")</f>
        <v/>
      </c>
      <c r="Q6" s="215" t="str">
        <f>IFERROR(INDEX(Water!$I$342:$BT$366, MATCH(Adjustment_WW!$A6, Water!$I$342:$I$366, 0), MATCH(Adjustment_WW!Q$3&amp;RIGHT(Adjustment_WW!$B6,2), Water!$I$342:$BT$342, 0)), "")</f>
        <v/>
      </c>
      <c r="R6" s="215" t="str">
        <f>IFERROR(INDEX(Water!$I$342:$BT$366, MATCH(Adjustment_WW!$A6, Water!$I$342:$I$366, 0), MATCH(Adjustment_WW!R$3&amp;RIGHT(Adjustment_WW!$B6,2), Water!$I$342:$BT$342, 0)), "")</f>
        <v/>
      </c>
      <c r="S6" s="215">
        <f>IFERROR(INDEX(Water!$I$342:$BT$366, MATCH(Adjustment_WW!$A6, Water!$I$342:$I$366, 0), MATCH(Adjustment_WW!S$3&amp;RIGHT(Adjustment_WW!$B6,2), Water!$I$342:$BT$342, 0)), "")</f>
        <v>-1.2</v>
      </c>
    </row>
    <row r="7" spans="1:19">
      <c r="A7" s="214" t="s">
        <v>0</v>
      </c>
      <c r="B7" s="214" t="s">
        <v>463</v>
      </c>
      <c r="C7" s="214" t="str">
        <f t="shared" si="0"/>
        <v>ANH14</v>
      </c>
      <c r="D7" s="215">
        <f t="shared" si="1"/>
        <v>-0.30923076923076925</v>
      </c>
      <c r="E7" s="215">
        <f t="shared" si="2"/>
        <v>-0.14769230769230771</v>
      </c>
      <c r="F7" s="215">
        <f t="shared" si="3"/>
        <v>-0.24923076923076923</v>
      </c>
      <c r="G7" s="215">
        <f t="shared" si="4"/>
        <v>-0.49384615384615382</v>
      </c>
      <c r="H7" s="215">
        <f t="shared" si="5"/>
        <v>-1.2000000000000002</v>
      </c>
      <c r="K7" s="215">
        <f>IFERROR(INDEX(Water!$I$342:$BT$366, MATCH(Adjustment_WW!$A7, Water!$I$342:$I$366, 0), MATCH(Adjustment_WW!K$3&amp;RIGHT(Adjustment_WW!$B7,2), Water!$I$342:$BT$342, 0)), "")</f>
        <v>-0.30923076923076925</v>
      </c>
      <c r="L7" s="215">
        <f>IFERROR(INDEX(Water!$I$342:$BT$366, MATCH(Adjustment_WW!$A7, Water!$I$342:$I$366, 0), MATCH(Adjustment_WW!L$3&amp;RIGHT(Adjustment_WW!$B7,2), Water!$I$342:$BT$342, 0)), "")</f>
        <v>-0.14769230769230771</v>
      </c>
      <c r="M7" s="215">
        <f>IFERROR(INDEX(Water!$I$342:$BT$366, MATCH(Adjustment_WW!$A7, Water!$I$342:$I$366, 0), MATCH(Adjustment_WW!M$3&amp;RIGHT(Adjustment_WW!$B7,2), Water!$I$342:$BT$342, 0)), "")</f>
        <v>-0.24923076923076923</v>
      </c>
      <c r="N7" s="215">
        <f>IFERROR(INDEX(Water!$I$342:$BT$366, MATCH(Adjustment_WW!$A7, Water!$I$342:$I$366, 0), MATCH(Adjustment_WW!N$3&amp;RIGHT(Adjustment_WW!$B7,2), Water!$I$342:$BT$342, 0)), "")</f>
        <v>-0.49384615384615382</v>
      </c>
      <c r="O7" s="215" t="str">
        <f>IFERROR(INDEX(Water!$I$342:$BT$366, MATCH(Adjustment_WW!$A7, Water!$I$342:$I$366, 0), MATCH(Adjustment_WW!O$3&amp;RIGHT(Adjustment_WW!$B7,2), Water!$I$342:$BT$342, 0)), "")</f>
        <v/>
      </c>
      <c r="P7" s="215" t="str">
        <f>IFERROR(INDEX(Water!$I$342:$BT$366, MATCH(Adjustment_WW!$A7, Water!$I$342:$I$366, 0), MATCH(Adjustment_WW!P$3&amp;RIGHT(Adjustment_WW!$B7,2), Water!$I$342:$BT$342, 0)), "")</f>
        <v/>
      </c>
      <c r="Q7" s="215" t="str">
        <f>IFERROR(INDEX(Water!$I$342:$BT$366, MATCH(Adjustment_WW!$A7, Water!$I$342:$I$366, 0), MATCH(Adjustment_WW!Q$3&amp;RIGHT(Adjustment_WW!$B7,2), Water!$I$342:$BT$342, 0)), "")</f>
        <v/>
      </c>
      <c r="R7" s="215" t="str">
        <f>IFERROR(INDEX(Water!$I$342:$BT$366, MATCH(Adjustment_WW!$A7, Water!$I$342:$I$366, 0), MATCH(Adjustment_WW!R$3&amp;RIGHT(Adjustment_WW!$B7,2), Water!$I$342:$BT$342, 0)), "")</f>
        <v/>
      </c>
      <c r="S7" s="215">
        <f>IFERROR(INDEX(Water!$I$342:$BT$366, MATCH(Adjustment_WW!$A7, Water!$I$342:$I$366, 0), MATCH(Adjustment_WW!S$3&amp;RIGHT(Adjustment_WW!$B7,2), Water!$I$342:$BT$342, 0)), "")</f>
        <v>-1.2000000000000002</v>
      </c>
    </row>
    <row r="8" spans="1:19">
      <c r="A8" s="214" t="s">
        <v>0</v>
      </c>
      <c r="B8" s="214" t="s">
        <v>464</v>
      </c>
      <c r="C8" s="214" t="str">
        <f t="shared" si="0"/>
        <v>ANH15</v>
      </c>
      <c r="D8" s="215">
        <f t="shared" si="1"/>
        <v>-0.20895522388059701</v>
      </c>
      <c r="E8" s="215">
        <f t="shared" si="2"/>
        <v>-9.8507462686567168E-2</v>
      </c>
      <c r="F8" s="215">
        <f t="shared" si="3"/>
        <v>-0.17014925373134329</v>
      </c>
      <c r="G8" s="215">
        <f t="shared" si="4"/>
        <v>-0.32238805970149254</v>
      </c>
      <c r="H8" s="215">
        <f t="shared" si="5"/>
        <v>-0.8</v>
      </c>
      <c r="K8" s="215">
        <f>IFERROR(INDEX(Water!$I$342:$BT$366, MATCH(Adjustment_WW!$A8, Water!$I$342:$I$366, 0), MATCH(Adjustment_WW!K$3&amp;RIGHT(Adjustment_WW!$B8,2), Water!$I$342:$BT$342, 0)), "")</f>
        <v>-0.20895522388059701</v>
      </c>
      <c r="L8" s="215">
        <f>IFERROR(INDEX(Water!$I$342:$BT$366, MATCH(Adjustment_WW!$A8, Water!$I$342:$I$366, 0), MATCH(Adjustment_WW!L$3&amp;RIGHT(Adjustment_WW!$B8,2), Water!$I$342:$BT$342, 0)), "")</f>
        <v>-9.8507462686567168E-2</v>
      </c>
      <c r="M8" s="215">
        <f>IFERROR(INDEX(Water!$I$342:$BT$366, MATCH(Adjustment_WW!$A8, Water!$I$342:$I$366, 0), MATCH(Adjustment_WW!M$3&amp;RIGHT(Adjustment_WW!$B8,2), Water!$I$342:$BT$342, 0)), "")</f>
        <v>-0.17014925373134329</v>
      </c>
      <c r="N8" s="215">
        <f>IFERROR(INDEX(Water!$I$342:$BT$366, MATCH(Adjustment_WW!$A8, Water!$I$342:$I$366, 0), MATCH(Adjustment_WW!N$3&amp;RIGHT(Adjustment_WW!$B8,2), Water!$I$342:$BT$342, 0)), "")</f>
        <v>-0.32238805970149254</v>
      </c>
      <c r="O8" s="215" t="str">
        <f>IFERROR(INDEX(Water!$I$342:$BT$366, MATCH(Adjustment_WW!$A8, Water!$I$342:$I$366, 0), MATCH(Adjustment_WW!O$3&amp;RIGHT(Adjustment_WW!$B8,2), Water!$I$342:$BT$342, 0)), "")</f>
        <v/>
      </c>
      <c r="P8" s="215" t="str">
        <f>IFERROR(INDEX(Water!$I$342:$BT$366, MATCH(Adjustment_WW!$A8, Water!$I$342:$I$366, 0), MATCH(Adjustment_WW!P$3&amp;RIGHT(Adjustment_WW!$B8,2), Water!$I$342:$BT$342, 0)), "")</f>
        <v/>
      </c>
      <c r="Q8" s="215" t="str">
        <f>IFERROR(INDEX(Water!$I$342:$BT$366, MATCH(Adjustment_WW!$A8, Water!$I$342:$I$366, 0), MATCH(Adjustment_WW!Q$3&amp;RIGHT(Adjustment_WW!$B8,2), Water!$I$342:$BT$342, 0)), "")</f>
        <v/>
      </c>
      <c r="R8" s="215" t="str">
        <f>IFERROR(INDEX(Water!$I$342:$BT$366, MATCH(Adjustment_WW!$A8, Water!$I$342:$I$366, 0), MATCH(Adjustment_WW!R$3&amp;RIGHT(Adjustment_WW!$B8,2), Water!$I$342:$BT$342, 0)), "")</f>
        <v/>
      </c>
      <c r="S8" s="215">
        <f>IFERROR(INDEX(Water!$I$342:$BT$366, MATCH(Adjustment_WW!$A8, Water!$I$342:$I$366, 0), MATCH(Adjustment_WW!S$3&amp;RIGHT(Adjustment_WW!$B8,2), Water!$I$342:$BT$342, 0)), "")</f>
        <v>-0.8</v>
      </c>
    </row>
    <row r="9" spans="1:19">
      <c r="A9" s="214" t="s">
        <v>0</v>
      </c>
      <c r="B9" s="214" t="s">
        <v>465</v>
      </c>
      <c r="C9" s="214" t="str">
        <f t="shared" si="0"/>
        <v>ANH16</v>
      </c>
      <c r="D9" s="215">
        <f t="shared" si="1"/>
        <v>0.73815321867757466</v>
      </c>
      <c r="E9" s="215">
        <f t="shared" si="2"/>
        <v>0.389869152544285</v>
      </c>
      <c r="F9" s="215">
        <f t="shared" si="3"/>
        <v>0.65773610275818062</v>
      </c>
      <c r="G9" s="215">
        <f t="shared" si="4"/>
        <v>1.2602415260199598</v>
      </c>
      <c r="H9" s="215">
        <f t="shared" si="5"/>
        <v>3.0460000000000003</v>
      </c>
      <c r="K9" s="215">
        <f>IFERROR(INDEX(Water!$I$342:$BT$366, MATCH(Adjustment_WW!$A9, Water!$I$342:$I$366, 0), MATCH(Adjustment_WW!K$3&amp;RIGHT(Adjustment_WW!$B9,2), Water!$I$342:$BT$342, 0)), "")</f>
        <v>0.73815321867757466</v>
      </c>
      <c r="L9" s="215">
        <f>IFERROR(INDEX(Water!$I$342:$BT$366, MATCH(Adjustment_WW!$A9, Water!$I$342:$I$366, 0), MATCH(Adjustment_WW!L$3&amp;RIGHT(Adjustment_WW!$B9,2), Water!$I$342:$BT$342, 0)), "")</f>
        <v>0.389869152544285</v>
      </c>
      <c r="M9" s="215">
        <f>IFERROR(INDEX(Water!$I$342:$BT$366, MATCH(Adjustment_WW!$A9, Water!$I$342:$I$366, 0), MATCH(Adjustment_WW!M$3&amp;RIGHT(Adjustment_WW!$B9,2), Water!$I$342:$BT$342, 0)), "")</f>
        <v>0.65773610275818062</v>
      </c>
      <c r="N9" s="215">
        <f>IFERROR(INDEX(Water!$I$342:$BT$366, MATCH(Adjustment_WW!$A9, Water!$I$342:$I$366, 0), MATCH(Adjustment_WW!N$3&amp;RIGHT(Adjustment_WW!$B9,2), Water!$I$342:$BT$342, 0)), "")</f>
        <v>1.2602415260199598</v>
      </c>
      <c r="O9" s="215" t="str">
        <f>IFERROR(INDEX(Water!$I$342:$BT$366, MATCH(Adjustment_WW!$A9, Water!$I$342:$I$366, 0), MATCH(Adjustment_WW!O$3&amp;RIGHT(Adjustment_WW!$B9,2), Water!$I$342:$BT$342, 0)), "")</f>
        <v/>
      </c>
      <c r="P9" s="215" t="str">
        <f>IFERROR(INDEX(Water!$I$342:$BT$366, MATCH(Adjustment_WW!$A9, Water!$I$342:$I$366, 0), MATCH(Adjustment_WW!P$3&amp;RIGHT(Adjustment_WW!$B9,2), Water!$I$342:$BT$342, 0)), "")</f>
        <v/>
      </c>
      <c r="Q9" s="215" t="str">
        <f>IFERROR(INDEX(Water!$I$342:$BT$366, MATCH(Adjustment_WW!$A9, Water!$I$342:$I$366, 0), MATCH(Adjustment_WW!Q$3&amp;RIGHT(Adjustment_WW!$B9,2), Water!$I$342:$BT$342, 0)), "")</f>
        <v/>
      </c>
      <c r="R9" s="215" t="str">
        <f>IFERROR(INDEX(Water!$I$342:$BT$366, MATCH(Adjustment_WW!$A9, Water!$I$342:$I$366, 0), MATCH(Adjustment_WW!R$3&amp;RIGHT(Adjustment_WW!$B9,2), Water!$I$342:$BT$342, 0)), "")</f>
        <v/>
      </c>
      <c r="S9" s="215">
        <f>IFERROR(INDEX(Water!$I$342:$BT$366, MATCH(Adjustment_WW!$A9, Water!$I$342:$I$366, 0), MATCH(Adjustment_WW!S$3&amp;RIGHT(Adjustment_WW!$B9,2), Water!$I$342:$BT$342, 0)), "")</f>
        <v>3.0460000000000003</v>
      </c>
    </row>
    <row r="10" spans="1:19">
      <c r="A10" s="214" t="s">
        <v>0</v>
      </c>
      <c r="B10" s="214" t="s">
        <v>466</v>
      </c>
      <c r="C10" s="214" t="str">
        <f t="shared" si="0"/>
        <v>ANH17</v>
      </c>
      <c r="D10" s="215">
        <f t="shared" si="1"/>
        <v>-0.24312244825983576</v>
      </c>
      <c r="E10" s="215">
        <f t="shared" si="2"/>
        <v>-0.13631931364661248</v>
      </c>
      <c r="F10" s="215">
        <f t="shared" si="3"/>
        <v>-0.20799538933166342</v>
      </c>
      <c r="G10" s="215">
        <f t="shared" si="4"/>
        <v>-0.41256284876188831</v>
      </c>
      <c r="H10" s="215">
        <f t="shared" si="5"/>
        <v>-1</v>
      </c>
      <c r="K10" s="215">
        <f>IFERROR(INDEX(Water!$I$342:$BT$366, MATCH(Adjustment_WW!$A10, Water!$I$342:$I$366, 0), MATCH(Adjustment_WW!K$3&amp;RIGHT(Adjustment_WW!$B10,2), Water!$I$342:$BT$342, 0)), "")</f>
        <v>-0.24312244825983576</v>
      </c>
      <c r="L10" s="215">
        <f>IFERROR(INDEX(Water!$I$342:$BT$366, MATCH(Adjustment_WW!$A10, Water!$I$342:$I$366, 0), MATCH(Adjustment_WW!L$3&amp;RIGHT(Adjustment_WW!$B10,2), Water!$I$342:$BT$342, 0)), "")</f>
        <v>-0.13631931364661248</v>
      </c>
      <c r="M10" s="215">
        <f>IFERROR(INDEX(Water!$I$342:$BT$366, MATCH(Adjustment_WW!$A10, Water!$I$342:$I$366, 0), MATCH(Adjustment_WW!M$3&amp;RIGHT(Adjustment_WW!$B10,2), Water!$I$342:$BT$342, 0)), "")</f>
        <v>-0.20799538933166342</v>
      </c>
      <c r="N10" s="215">
        <f>IFERROR(INDEX(Water!$I$342:$BT$366, MATCH(Adjustment_WW!$A10, Water!$I$342:$I$366, 0), MATCH(Adjustment_WW!N$3&amp;RIGHT(Adjustment_WW!$B10,2), Water!$I$342:$BT$342, 0)), "")</f>
        <v>-0.41256284876188831</v>
      </c>
      <c r="O10" s="215" t="str">
        <f>IFERROR(INDEX(Water!$I$342:$BT$366, MATCH(Adjustment_WW!$A10, Water!$I$342:$I$366, 0), MATCH(Adjustment_WW!O$3&amp;RIGHT(Adjustment_WW!$B10,2), Water!$I$342:$BT$342, 0)), "")</f>
        <v/>
      </c>
      <c r="P10" s="215" t="str">
        <f>IFERROR(INDEX(Water!$I$342:$BT$366, MATCH(Adjustment_WW!$A10, Water!$I$342:$I$366, 0), MATCH(Adjustment_WW!P$3&amp;RIGHT(Adjustment_WW!$B10,2), Water!$I$342:$BT$342, 0)), "")</f>
        <v/>
      </c>
      <c r="Q10" s="215" t="str">
        <f>IFERROR(INDEX(Water!$I$342:$BT$366, MATCH(Adjustment_WW!$A10, Water!$I$342:$I$366, 0), MATCH(Adjustment_WW!Q$3&amp;RIGHT(Adjustment_WW!$B10,2), Water!$I$342:$BT$342, 0)), "")</f>
        <v/>
      </c>
      <c r="R10" s="215" t="str">
        <f>IFERROR(INDEX(Water!$I$342:$BT$366, MATCH(Adjustment_WW!$A10, Water!$I$342:$I$366, 0), MATCH(Adjustment_WW!R$3&amp;RIGHT(Adjustment_WW!$B10,2), Water!$I$342:$BT$342, 0)), "")</f>
        <v/>
      </c>
      <c r="S10" s="215">
        <f>IFERROR(INDEX(Water!$I$342:$BT$366, MATCH(Adjustment_WW!$A10, Water!$I$342:$I$366, 0), MATCH(Adjustment_WW!S$3&amp;RIGHT(Adjustment_WW!$B10,2), Water!$I$342:$BT$342, 0)), "")</f>
        <v>-1</v>
      </c>
    </row>
    <row r="11" spans="1:19">
      <c r="A11" s="214" t="s">
        <v>0</v>
      </c>
      <c r="B11" s="214" t="s">
        <v>467</v>
      </c>
      <c r="C11" s="214" t="str">
        <f t="shared" si="0"/>
        <v>ANH18</v>
      </c>
      <c r="D11" s="215">
        <f t="shared" si="1"/>
        <v>1.0000172766568883E-3</v>
      </c>
      <c r="E11" s="215">
        <f t="shared" si="2"/>
        <v>-5.0999999999999997E-2</v>
      </c>
      <c r="F11" s="215">
        <f t="shared" si="3"/>
        <v>0.23800000000000004</v>
      </c>
      <c r="G11" s="215">
        <f t="shared" si="4"/>
        <v>0.64100000000000001</v>
      </c>
      <c r="H11" s="215">
        <f t="shared" si="5"/>
        <v>0.82900001727665695</v>
      </c>
      <c r="K11" s="215" t="str">
        <f>IFERROR(INDEX(Water!$I$342:$BT$366, MATCH(Adjustment_WW!$A11, Water!$I$342:$I$366, 0), MATCH(Adjustment_WW!K$3&amp;RIGHT(Adjustment_WW!$B11,2), Water!$I$342:$BT$342, 0)), "")</f>
        <v/>
      </c>
      <c r="L11" s="215" t="str">
        <f>IFERROR(INDEX(Water!$I$342:$BT$366, MATCH(Adjustment_WW!$A11, Water!$I$342:$I$366, 0), MATCH(Adjustment_WW!L$3&amp;RIGHT(Adjustment_WW!$B11,2), Water!$I$342:$BT$342, 0)), "")</f>
        <v/>
      </c>
      <c r="M11" s="215">
        <f>IFERROR(INDEX(Water!$I$342:$BT$366, MATCH(Adjustment_WW!$A11, Water!$I$342:$I$366, 0), MATCH(Adjustment_WW!M$3&amp;RIGHT(Adjustment_WW!$B11,2), Water!$I$342:$BT$342, 0)), "")</f>
        <v>0.23800000000000004</v>
      </c>
      <c r="N11" s="215">
        <f>IFERROR(INDEX(Water!$I$342:$BT$366, MATCH(Adjustment_WW!$A11, Water!$I$342:$I$366, 0), MATCH(Adjustment_WW!N$3&amp;RIGHT(Adjustment_WW!$B11,2), Water!$I$342:$BT$342, 0)), "")</f>
        <v>0.64100000000000001</v>
      </c>
      <c r="O11" s="215">
        <f>IFERROR(INDEX(Water!$I$342:$BT$366, MATCH(Adjustment_WW!$A11, Water!$I$342:$I$366, 0), MATCH(Adjustment_WW!O$3&amp;RIGHT(Adjustment_WW!$B11,2), Water!$I$342:$BT$342, 0)), "")</f>
        <v>1.7276656887453822E-8</v>
      </c>
      <c r="P11" s="215">
        <f>IFERROR(INDEX(Water!$I$342:$BT$366, MATCH(Adjustment_WW!$A11, Water!$I$342:$I$366, 0), MATCH(Adjustment_WW!P$3&amp;RIGHT(Adjustment_WW!$B11,2), Water!$I$342:$BT$342, 0)), "")</f>
        <v>1.0000000000000009E-3</v>
      </c>
      <c r="Q11" s="215">
        <f>IFERROR(INDEX(Water!$I$342:$BT$366, MATCH(Adjustment_WW!$A11, Water!$I$342:$I$366, 0), MATCH(Adjustment_WW!Q$3&amp;RIGHT(Adjustment_WW!$B11,2), Water!$I$342:$BT$342, 0)), "")</f>
        <v>-5.0999999999999997E-2</v>
      </c>
      <c r="R11" s="215">
        <f>IFERROR(INDEX(Water!$I$342:$BT$366, MATCH(Adjustment_WW!$A11, Water!$I$342:$I$366, 0), MATCH(Adjustment_WW!R$3&amp;RIGHT(Adjustment_WW!$B11,2), Water!$I$342:$BT$342, 0)), "")</f>
        <v>0</v>
      </c>
      <c r="S11" s="215">
        <f>IFERROR(INDEX(Water!$I$342:$BT$366, MATCH(Adjustment_WW!$A11, Water!$I$342:$I$366, 0), MATCH(Adjustment_WW!S$3&amp;RIGHT(Adjustment_WW!$B11,2), Water!$I$342:$BT$342, 0)), "")</f>
        <v>0.82900001727665695</v>
      </c>
    </row>
    <row r="12" spans="1:19">
      <c r="A12" s="214" t="s">
        <v>0</v>
      </c>
      <c r="B12" s="214" t="s">
        <v>468</v>
      </c>
      <c r="C12" s="214" t="str">
        <f t="shared" si="0"/>
        <v>ANH19</v>
      </c>
      <c r="D12" s="215">
        <f t="shared" si="1"/>
        <v>0</v>
      </c>
      <c r="E12" s="215">
        <f t="shared" si="2"/>
        <v>0</v>
      </c>
      <c r="F12" s="215">
        <f t="shared" si="3"/>
        <v>0</v>
      </c>
      <c r="G12" s="215">
        <f t="shared" si="4"/>
        <v>0</v>
      </c>
      <c r="H12" s="215">
        <f t="shared" si="5"/>
        <v>0</v>
      </c>
      <c r="K12" s="215" t="str">
        <f>IFERROR(INDEX(Water!$I$342:$BT$366, MATCH(Adjustment_WW!$A12, Water!$I$342:$I$366, 0), MATCH(Adjustment_WW!K$3&amp;RIGHT(Adjustment_WW!$B12,2), Water!$I$342:$BT$342, 0)), "")</f>
        <v/>
      </c>
      <c r="L12" s="215" t="str">
        <f>IFERROR(INDEX(Water!$I$342:$BT$366, MATCH(Adjustment_WW!$A12, Water!$I$342:$I$366, 0), MATCH(Adjustment_WW!L$3&amp;RIGHT(Adjustment_WW!$B12,2), Water!$I$342:$BT$342, 0)), "")</f>
        <v/>
      </c>
      <c r="M12" s="215">
        <f>IFERROR(INDEX(Water!$I$342:$BT$366, MATCH(Adjustment_WW!$A12, Water!$I$342:$I$366, 0), MATCH(Adjustment_WW!M$3&amp;RIGHT(Adjustment_WW!$B12,2), Water!$I$342:$BT$342, 0)), "")</f>
        <v>0</v>
      </c>
      <c r="N12" s="215">
        <f>IFERROR(INDEX(Water!$I$342:$BT$366, MATCH(Adjustment_WW!$A12, Water!$I$342:$I$366, 0), MATCH(Adjustment_WW!N$3&amp;RIGHT(Adjustment_WW!$B12,2), Water!$I$342:$BT$342, 0)), "")</f>
        <v>0</v>
      </c>
      <c r="O12" s="215">
        <f>IFERROR(INDEX(Water!$I$342:$BT$366, MATCH(Adjustment_WW!$A12, Water!$I$342:$I$366, 0), MATCH(Adjustment_WW!O$3&amp;RIGHT(Adjustment_WW!$B12,2), Water!$I$342:$BT$342, 0)), "")</f>
        <v>0</v>
      </c>
      <c r="P12" s="215">
        <f>IFERROR(INDEX(Water!$I$342:$BT$366, MATCH(Adjustment_WW!$A12, Water!$I$342:$I$366, 0), MATCH(Adjustment_WW!P$3&amp;RIGHT(Adjustment_WW!$B12,2), Water!$I$342:$BT$342, 0)), "")</f>
        <v>0</v>
      </c>
      <c r="Q12" s="215">
        <f>IFERROR(INDEX(Water!$I$342:$BT$366, MATCH(Adjustment_WW!$A12, Water!$I$342:$I$366, 0), MATCH(Adjustment_WW!Q$3&amp;RIGHT(Adjustment_WW!$B12,2), Water!$I$342:$BT$342, 0)), "")</f>
        <v>0</v>
      </c>
      <c r="R12" s="215">
        <f>IFERROR(INDEX(Water!$I$342:$BT$366, MATCH(Adjustment_WW!$A12, Water!$I$342:$I$366, 0), MATCH(Adjustment_WW!R$3&amp;RIGHT(Adjustment_WW!$B12,2), Water!$I$342:$BT$342, 0)), "")</f>
        <v>0</v>
      </c>
      <c r="S12" s="215">
        <f>IFERROR(INDEX(Water!$I$342:$BT$366, MATCH(Adjustment_WW!$A12, Water!$I$342:$I$366, 0), MATCH(Adjustment_WW!S$3&amp;RIGHT(Adjustment_WW!$B12,2), Water!$I$342:$BT$342, 0)), "")</f>
        <v>0</v>
      </c>
    </row>
    <row r="13" spans="1:19">
      <c r="A13" s="214" t="s">
        <v>0</v>
      </c>
      <c r="B13" s="214" t="s">
        <v>469</v>
      </c>
      <c r="C13" s="214" t="str">
        <f t="shared" si="0"/>
        <v>ANH20</v>
      </c>
      <c r="D13" s="215">
        <f t="shared" si="1"/>
        <v>7.0000000000000007E-2</v>
      </c>
      <c r="E13" s="215">
        <f t="shared" si="2"/>
        <v>0.05</v>
      </c>
      <c r="F13" s="215">
        <f t="shared" si="3"/>
        <v>0.38200000000000001</v>
      </c>
      <c r="G13" s="215">
        <f t="shared" si="4"/>
        <v>0.84799999999999998</v>
      </c>
      <c r="H13" s="215">
        <f t="shared" si="5"/>
        <v>1.35</v>
      </c>
      <c r="K13" s="215" t="str">
        <f>IFERROR(INDEX(Water!$I$342:$BT$366, MATCH(Adjustment_WW!$A13, Water!$I$342:$I$366, 0), MATCH(Adjustment_WW!K$3&amp;RIGHT(Adjustment_WW!$B13,2), Water!$I$342:$BT$342, 0)), "")</f>
        <v/>
      </c>
      <c r="L13" s="215" t="str">
        <f>IFERROR(INDEX(Water!$I$342:$BT$366, MATCH(Adjustment_WW!$A13, Water!$I$342:$I$366, 0), MATCH(Adjustment_WW!L$3&amp;RIGHT(Adjustment_WW!$B13,2), Water!$I$342:$BT$342, 0)), "")</f>
        <v/>
      </c>
      <c r="M13" s="215">
        <f>IFERROR(INDEX(Water!$I$342:$BT$366, MATCH(Adjustment_WW!$A13, Water!$I$342:$I$366, 0), MATCH(Adjustment_WW!M$3&amp;RIGHT(Adjustment_WW!$B13,2), Water!$I$342:$BT$342, 0)), "")</f>
        <v>0.38200000000000001</v>
      </c>
      <c r="N13" s="215">
        <f>IFERROR(INDEX(Water!$I$342:$BT$366, MATCH(Adjustment_WW!$A13, Water!$I$342:$I$366, 0), MATCH(Adjustment_WW!N$3&amp;RIGHT(Adjustment_WW!$B13,2), Water!$I$342:$BT$342, 0)), "")</f>
        <v>0.84799999999999998</v>
      </c>
      <c r="O13" s="215">
        <f>IFERROR(INDEX(Water!$I$342:$BT$366, MATCH(Adjustment_WW!$A13, Water!$I$342:$I$366, 0), MATCH(Adjustment_WW!O$3&amp;RIGHT(Adjustment_WW!$B13,2), Water!$I$342:$BT$342, 0)), "")</f>
        <v>0</v>
      </c>
      <c r="P13" s="215">
        <f>IFERROR(INDEX(Water!$I$342:$BT$366, MATCH(Adjustment_WW!$A13, Water!$I$342:$I$366, 0), MATCH(Adjustment_WW!P$3&amp;RIGHT(Adjustment_WW!$B13,2), Water!$I$342:$BT$342, 0)), "")</f>
        <v>7.0000000000000007E-2</v>
      </c>
      <c r="Q13" s="215">
        <f>IFERROR(INDEX(Water!$I$342:$BT$366, MATCH(Adjustment_WW!$A13, Water!$I$342:$I$366, 0), MATCH(Adjustment_WW!Q$3&amp;RIGHT(Adjustment_WW!$B13,2), Water!$I$342:$BT$342, 0)), "")</f>
        <v>0</v>
      </c>
      <c r="R13" s="215">
        <f>IFERROR(INDEX(Water!$I$342:$BT$366, MATCH(Adjustment_WW!$A13, Water!$I$342:$I$366, 0), MATCH(Adjustment_WW!R$3&amp;RIGHT(Adjustment_WW!$B13,2), Water!$I$342:$BT$342, 0)), "")</f>
        <v>0.05</v>
      </c>
      <c r="S13" s="215">
        <f>IFERROR(INDEX(Water!$I$342:$BT$366, MATCH(Adjustment_WW!$A13, Water!$I$342:$I$366, 0), MATCH(Adjustment_WW!S$3&amp;RIGHT(Adjustment_WW!$B13,2), Water!$I$342:$BT$342, 0)), "")</f>
        <v>1.35</v>
      </c>
    </row>
    <row r="14" spans="1:19">
      <c r="A14" s="214" t="s">
        <v>0</v>
      </c>
      <c r="B14" s="214" t="s">
        <v>470</v>
      </c>
      <c r="C14" s="214" t="str">
        <f t="shared" si="0"/>
        <v>ANH21</v>
      </c>
      <c r="D14" s="215">
        <f t="shared" si="1"/>
        <v>0</v>
      </c>
      <c r="E14" s="215">
        <f t="shared" ref="E14:E84" si="6">IF($B14&lt;"2017-18", L14, Q14+R14)</f>
        <v>0</v>
      </c>
      <c r="F14" s="215">
        <f t="shared" ref="F14:F84" si="7">M14</f>
        <v>0</v>
      </c>
      <c r="G14" s="215">
        <f t="shared" ref="G14:G84" si="8">N14</f>
        <v>0</v>
      </c>
      <c r="H14" s="215">
        <f t="shared" ref="H14:H84" si="9">S14</f>
        <v>0</v>
      </c>
      <c r="K14" s="215" t="str">
        <f>IFERROR(INDEX(Water!$I$342:$BT$366, MATCH(Adjustment_WW!$A14, Water!$I$342:$I$366, 0), MATCH(Adjustment_WW!K$3&amp;RIGHT(Adjustment_WW!$B14,2), Water!$I$342:$BT$342, 0)), "")</f>
        <v/>
      </c>
      <c r="L14" s="215" t="str">
        <f>IFERROR(INDEX(Water!$I$342:$BT$366, MATCH(Adjustment_WW!$A14, Water!$I$342:$I$366, 0), MATCH(Adjustment_WW!L$3&amp;RIGHT(Adjustment_WW!$B14,2), Water!$I$342:$BT$342, 0)), "")</f>
        <v/>
      </c>
      <c r="M14" s="215">
        <f>IFERROR(INDEX(Water!$I$342:$BT$366, MATCH(Adjustment_WW!$A14, Water!$I$342:$I$366, 0), MATCH(Adjustment_WW!M$3&amp;RIGHT(Adjustment_WW!$B14,2), Water!$I$342:$BT$342, 0)), "")</f>
        <v>0</v>
      </c>
      <c r="N14" s="215">
        <f>IFERROR(INDEX(Water!$I$342:$BT$366, MATCH(Adjustment_WW!$A14, Water!$I$342:$I$366, 0), MATCH(Adjustment_WW!N$3&amp;RIGHT(Adjustment_WW!$B14,2), Water!$I$342:$BT$342, 0)), "")</f>
        <v>0</v>
      </c>
      <c r="O14" s="215" t="str">
        <f>IFERROR(INDEX(Water!$I$342:$BT$366, MATCH(Adjustment_WW!$A14, Water!$I$342:$I$366, 0), MATCH(Adjustment_WW!O$3&amp;RIGHT(Adjustment_WW!$B14,2), Water!$I$342:$BT$342, 0)), "")</f>
        <v/>
      </c>
      <c r="P14" s="215">
        <f>IFERROR(INDEX(Water!$I$342:$BT$366, MATCH(Adjustment_WW!$A14, Water!$I$342:$I$366, 0), MATCH(Adjustment_WW!P$3&amp;RIGHT(Adjustment_WW!$B14,2), Water!$I$342:$BT$342, 0)), "")</f>
        <v>0</v>
      </c>
      <c r="Q14" s="215">
        <f>IFERROR(INDEX(Water!$I$342:$BT$366, MATCH(Adjustment_WW!$A14, Water!$I$342:$I$366, 0), MATCH(Adjustment_WW!Q$3&amp;RIGHT(Adjustment_WW!$B14,2), Water!$I$342:$BT$342, 0)), "")</f>
        <v>0</v>
      </c>
      <c r="R14" s="215">
        <f>IFERROR(INDEX(Water!$I$342:$BT$366, MATCH(Adjustment_WW!$A14, Water!$I$342:$I$366, 0), MATCH(Adjustment_WW!R$3&amp;RIGHT(Adjustment_WW!$B14,2), Water!$I$342:$BT$342, 0)), "")</f>
        <v>0</v>
      </c>
      <c r="S14" s="215">
        <f>IFERROR(INDEX(Water!$I$342:$BT$366, MATCH(Adjustment_WW!$A14, Water!$I$342:$I$366, 0), MATCH(Adjustment_WW!S$3&amp;RIGHT(Adjustment_WW!$B14,2), Water!$I$342:$BT$342, 0)), "")</f>
        <v>0</v>
      </c>
    </row>
    <row r="15" spans="1:19">
      <c r="A15" s="214" t="s">
        <v>0</v>
      </c>
      <c r="B15" s="214" t="s">
        <v>580</v>
      </c>
      <c r="C15" s="214" t="str">
        <f t="shared" ref="C15" si="10">$A15&amp;RIGHT(B15,2)</f>
        <v>ANH22</v>
      </c>
      <c r="D15" s="215">
        <f t="shared" ref="D15" si="11">IF($B15&lt;"2017-18", K15, IF(B15&lt;"2020-21", O15+P15, P15))</f>
        <v>0</v>
      </c>
      <c r="E15" s="215">
        <f t="shared" ref="E15" si="12">IF($B15&lt;"2017-18", L15, Q15+R15)</f>
        <v>0</v>
      </c>
      <c r="F15" s="215">
        <f t="shared" ref="F15" si="13">M15</f>
        <v>0</v>
      </c>
      <c r="G15" s="215">
        <f t="shared" ref="G15" si="14">N15</f>
        <v>0</v>
      </c>
      <c r="H15" s="215">
        <f t="shared" ref="H15" si="15">S15</f>
        <v>0</v>
      </c>
      <c r="K15" s="215" t="str">
        <f>IFERROR(INDEX(Water!$I$342:$BT$366, MATCH(Adjustment_WW!$A15, Water!$I$342:$I$366, 0), MATCH(Adjustment_WW!K$3&amp;RIGHT(Adjustment_WW!$B15,2), Water!$I$342:$BT$342, 0)), "")</f>
        <v/>
      </c>
      <c r="L15" s="215" t="str">
        <f>IFERROR(INDEX(Water!$I$342:$BT$366, MATCH(Adjustment_WW!$A15, Water!$I$342:$I$366, 0), MATCH(Adjustment_WW!L$3&amp;RIGHT(Adjustment_WW!$B15,2), Water!$I$342:$BT$342, 0)), "")</f>
        <v/>
      </c>
      <c r="M15" s="215">
        <f>IFERROR(INDEX(Water!$I$342:$BT$366, MATCH(Adjustment_WW!$A15, Water!$I$342:$I$366, 0), MATCH(Adjustment_WW!M$3&amp;RIGHT(Adjustment_WW!$B15,2), Water!$I$342:$BT$342, 0)), "")</f>
        <v>0</v>
      </c>
      <c r="N15" s="215">
        <f>IFERROR(INDEX(Water!$I$342:$BT$366, MATCH(Adjustment_WW!$A15, Water!$I$342:$I$366, 0), MATCH(Adjustment_WW!N$3&amp;RIGHT(Adjustment_WW!$B15,2), Water!$I$342:$BT$342, 0)), "")</f>
        <v>0</v>
      </c>
      <c r="O15" s="215" t="str">
        <f>IFERROR(INDEX(Water!$I$342:$BT$366, MATCH(Adjustment_WW!$A15, Water!$I$342:$I$366, 0), MATCH(Adjustment_WW!O$3&amp;RIGHT(Adjustment_WW!$B15,2), Water!$I$342:$BT$342, 0)), "")</f>
        <v/>
      </c>
      <c r="P15" s="215">
        <f>IFERROR(INDEX(Water!$I$342:$BT$366, MATCH(Adjustment_WW!$A15, Water!$I$342:$I$366, 0), MATCH(Adjustment_WW!P$3&amp;RIGHT(Adjustment_WW!$B15,2), Water!$I$342:$BT$342, 0)), "")</f>
        <v>0</v>
      </c>
      <c r="Q15" s="215">
        <f>IFERROR(INDEX(Water!$I$342:$BT$366, MATCH(Adjustment_WW!$A15, Water!$I$342:$I$366, 0), MATCH(Adjustment_WW!Q$3&amp;RIGHT(Adjustment_WW!$B15,2), Water!$I$342:$BT$342, 0)), "")</f>
        <v>0</v>
      </c>
      <c r="R15" s="215">
        <f>IFERROR(INDEX(Water!$I$342:$BT$366, MATCH(Adjustment_WW!$A15, Water!$I$342:$I$366, 0), MATCH(Adjustment_WW!R$3&amp;RIGHT(Adjustment_WW!$B15,2), Water!$I$342:$BT$342, 0)), "")</f>
        <v>0</v>
      </c>
      <c r="S15" s="215">
        <f>IFERROR(INDEX(Water!$I$342:$BT$366, MATCH(Adjustment_WW!$A15, Water!$I$342:$I$366, 0), MATCH(Adjustment_WW!S$3&amp;RIGHT(Adjustment_WW!$B15,2), Water!$I$342:$BT$342, 0)), "")</f>
        <v>0</v>
      </c>
    </row>
    <row r="16" spans="1:19">
      <c r="A16" s="214" t="s">
        <v>60</v>
      </c>
      <c r="B16" s="214" t="s">
        <v>461</v>
      </c>
      <c r="C16" s="214" t="str">
        <f t="shared" si="0"/>
        <v>HDD12</v>
      </c>
      <c r="D16" s="215">
        <f t="shared" si="1"/>
        <v>0</v>
      </c>
      <c r="E16" s="215">
        <f t="shared" si="6"/>
        <v>0</v>
      </c>
      <c r="F16" s="215">
        <f t="shared" si="7"/>
        <v>0</v>
      </c>
      <c r="G16" s="215">
        <f t="shared" si="8"/>
        <v>0</v>
      </c>
      <c r="H16" s="215">
        <f t="shared" si="9"/>
        <v>0</v>
      </c>
      <c r="K16" s="215">
        <f>IFERROR(INDEX(Water!$I$342:$BT$366, MATCH(Adjustment_WW!$A16, Water!$I$342:$I$366, 0), MATCH(Adjustment_WW!K$3&amp;RIGHT(Adjustment_WW!$B16,2), Water!$I$342:$BT$342, 0)), "")</f>
        <v>0</v>
      </c>
      <c r="L16" s="215">
        <f>IFERROR(INDEX(Water!$I$342:$BT$366, MATCH(Adjustment_WW!$A16, Water!$I$342:$I$366, 0), MATCH(Adjustment_WW!L$3&amp;RIGHT(Adjustment_WW!$B16,2), Water!$I$342:$BT$342, 0)), "")</f>
        <v>0</v>
      </c>
      <c r="M16" s="215">
        <f>IFERROR(INDEX(Water!$I$342:$BT$366, MATCH(Adjustment_WW!$A16, Water!$I$342:$I$366, 0), MATCH(Adjustment_WW!M$3&amp;RIGHT(Adjustment_WW!$B16,2), Water!$I$342:$BT$342, 0)), "")</f>
        <v>0</v>
      </c>
      <c r="N16" s="215">
        <f>IFERROR(INDEX(Water!$I$342:$BT$366, MATCH(Adjustment_WW!$A16, Water!$I$342:$I$366, 0), MATCH(Adjustment_WW!N$3&amp;RIGHT(Adjustment_WW!$B16,2), Water!$I$342:$BT$342, 0)), "")</f>
        <v>0</v>
      </c>
      <c r="O16" s="215" t="str">
        <f>IFERROR(INDEX(Water!$I$342:$BT$366, MATCH(Adjustment_WW!$A16, Water!$I$342:$I$366, 0), MATCH(Adjustment_WW!O$3&amp;RIGHT(Adjustment_WW!$B16,2), Water!$I$342:$BT$342, 0)), "")</f>
        <v/>
      </c>
      <c r="P16" s="215" t="str">
        <f>IFERROR(INDEX(Water!$I$342:$BT$366, MATCH(Adjustment_WW!$A16, Water!$I$342:$I$366, 0), MATCH(Adjustment_WW!P$3&amp;RIGHT(Adjustment_WW!$B16,2), Water!$I$342:$BT$342, 0)), "")</f>
        <v/>
      </c>
      <c r="Q16" s="215" t="str">
        <f>IFERROR(INDEX(Water!$I$342:$BT$366, MATCH(Adjustment_WW!$A16, Water!$I$342:$I$366, 0), MATCH(Adjustment_WW!Q$3&amp;RIGHT(Adjustment_WW!$B16,2), Water!$I$342:$BT$342, 0)), "")</f>
        <v/>
      </c>
      <c r="R16" s="215" t="str">
        <f>IFERROR(INDEX(Water!$I$342:$BT$366, MATCH(Adjustment_WW!$A16, Water!$I$342:$I$366, 0), MATCH(Adjustment_WW!R$3&amp;RIGHT(Adjustment_WW!$B16,2), Water!$I$342:$BT$342, 0)), "")</f>
        <v/>
      </c>
      <c r="S16" s="215">
        <f>IFERROR(INDEX(Water!$I$342:$BT$366, MATCH(Adjustment_WW!$A16, Water!$I$342:$I$366, 0), MATCH(Adjustment_WW!S$3&amp;RIGHT(Adjustment_WW!$B16,2), Water!$I$342:$BT$342, 0)), "")</f>
        <v>0</v>
      </c>
    </row>
    <row r="17" spans="1:19">
      <c r="A17" s="214" t="s">
        <v>60</v>
      </c>
      <c r="B17" s="214" t="s">
        <v>462</v>
      </c>
      <c r="C17" s="214" t="str">
        <f t="shared" si="0"/>
        <v>HDD13</v>
      </c>
      <c r="D17" s="215">
        <f t="shared" si="1"/>
        <v>0</v>
      </c>
      <c r="E17" s="215">
        <f t="shared" si="6"/>
        <v>0</v>
      </c>
      <c r="F17" s="215">
        <f t="shared" si="7"/>
        <v>0</v>
      </c>
      <c r="G17" s="215">
        <f t="shared" si="8"/>
        <v>0</v>
      </c>
      <c r="H17" s="215">
        <f t="shared" si="9"/>
        <v>0</v>
      </c>
      <c r="K17" s="215">
        <f>IFERROR(INDEX(Water!$I$342:$BT$366, MATCH(Adjustment_WW!$A17, Water!$I$342:$I$366, 0), MATCH(Adjustment_WW!K$3&amp;RIGHT(Adjustment_WW!$B17,2), Water!$I$342:$BT$342, 0)), "")</f>
        <v>0</v>
      </c>
      <c r="L17" s="215">
        <f>IFERROR(INDEX(Water!$I$342:$BT$366, MATCH(Adjustment_WW!$A17, Water!$I$342:$I$366, 0), MATCH(Adjustment_WW!L$3&amp;RIGHT(Adjustment_WW!$B17,2), Water!$I$342:$BT$342, 0)), "")</f>
        <v>0</v>
      </c>
      <c r="M17" s="215">
        <f>IFERROR(INDEX(Water!$I$342:$BT$366, MATCH(Adjustment_WW!$A17, Water!$I$342:$I$366, 0), MATCH(Adjustment_WW!M$3&amp;RIGHT(Adjustment_WW!$B17,2), Water!$I$342:$BT$342, 0)), "")</f>
        <v>0</v>
      </c>
      <c r="N17" s="215">
        <f>IFERROR(INDEX(Water!$I$342:$BT$366, MATCH(Adjustment_WW!$A17, Water!$I$342:$I$366, 0), MATCH(Adjustment_WW!N$3&amp;RIGHT(Adjustment_WW!$B17,2), Water!$I$342:$BT$342, 0)), "")</f>
        <v>0</v>
      </c>
      <c r="O17" s="215" t="str">
        <f>IFERROR(INDEX(Water!$I$342:$BT$366, MATCH(Adjustment_WW!$A17, Water!$I$342:$I$366, 0), MATCH(Adjustment_WW!O$3&amp;RIGHT(Adjustment_WW!$B17,2), Water!$I$342:$BT$342, 0)), "")</f>
        <v/>
      </c>
      <c r="P17" s="215" t="str">
        <f>IFERROR(INDEX(Water!$I$342:$BT$366, MATCH(Adjustment_WW!$A17, Water!$I$342:$I$366, 0), MATCH(Adjustment_WW!P$3&amp;RIGHT(Adjustment_WW!$B17,2), Water!$I$342:$BT$342, 0)), "")</f>
        <v/>
      </c>
      <c r="Q17" s="215" t="str">
        <f>IFERROR(INDEX(Water!$I$342:$BT$366, MATCH(Adjustment_WW!$A17, Water!$I$342:$I$366, 0), MATCH(Adjustment_WW!Q$3&amp;RIGHT(Adjustment_WW!$B17,2), Water!$I$342:$BT$342, 0)), "")</f>
        <v/>
      </c>
      <c r="R17" s="215" t="str">
        <f>IFERROR(INDEX(Water!$I$342:$BT$366, MATCH(Adjustment_WW!$A17, Water!$I$342:$I$366, 0), MATCH(Adjustment_WW!R$3&amp;RIGHT(Adjustment_WW!$B17,2), Water!$I$342:$BT$342, 0)), "")</f>
        <v/>
      </c>
      <c r="S17" s="215">
        <f>IFERROR(INDEX(Water!$I$342:$BT$366, MATCH(Adjustment_WW!$A17, Water!$I$342:$I$366, 0), MATCH(Adjustment_WW!S$3&amp;RIGHT(Adjustment_WW!$B17,2), Water!$I$342:$BT$342, 0)), "")</f>
        <v>0</v>
      </c>
    </row>
    <row r="18" spans="1:19">
      <c r="A18" s="214" t="s">
        <v>60</v>
      </c>
      <c r="B18" s="214" t="s">
        <v>463</v>
      </c>
      <c r="C18" s="214" t="str">
        <f t="shared" si="0"/>
        <v>HDD14</v>
      </c>
      <c r="D18" s="215">
        <f t="shared" si="1"/>
        <v>0</v>
      </c>
      <c r="E18" s="215">
        <f t="shared" si="6"/>
        <v>0</v>
      </c>
      <c r="F18" s="215">
        <f t="shared" si="7"/>
        <v>0</v>
      </c>
      <c r="G18" s="215">
        <f t="shared" si="8"/>
        <v>0</v>
      </c>
      <c r="H18" s="215">
        <f t="shared" si="9"/>
        <v>0</v>
      </c>
      <c r="K18" s="215">
        <f>IFERROR(INDEX(Water!$I$342:$BT$366, MATCH(Adjustment_WW!$A18, Water!$I$342:$I$366, 0), MATCH(Adjustment_WW!K$3&amp;RIGHT(Adjustment_WW!$B18,2), Water!$I$342:$BT$342, 0)), "")</f>
        <v>0</v>
      </c>
      <c r="L18" s="215">
        <f>IFERROR(INDEX(Water!$I$342:$BT$366, MATCH(Adjustment_WW!$A18, Water!$I$342:$I$366, 0), MATCH(Adjustment_WW!L$3&amp;RIGHT(Adjustment_WW!$B18,2), Water!$I$342:$BT$342, 0)), "")</f>
        <v>0</v>
      </c>
      <c r="M18" s="215">
        <f>IFERROR(INDEX(Water!$I$342:$BT$366, MATCH(Adjustment_WW!$A18, Water!$I$342:$I$366, 0), MATCH(Adjustment_WW!M$3&amp;RIGHT(Adjustment_WW!$B18,2), Water!$I$342:$BT$342, 0)), "")</f>
        <v>0</v>
      </c>
      <c r="N18" s="215">
        <f>IFERROR(INDEX(Water!$I$342:$BT$366, MATCH(Adjustment_WW!$A18, Water!$I$342:$I$366, 0), MATCH(Adjustment_WW!N$3&amp;RIGHT(Adjustment_WW!$B18,2), Water!$I$342:$BT$342, 0)), "")</f>
        <v>0</v>
      </c>
      <c r="O18" s="215" t="str">
        <f>IFERROR(INDEX(Water!$I$342:$BT$366, MATCH(Adjustment_WW!$A18, Water!$I$342:$I$366, 0), MATCH(Adjustment_WW!O$3&amp;RIGHT(Adjustment_WW!$B18,2), Water!$I$342:$BT$342, 0)), "")</f>
        <v/>
      </c>
      <c r="P18" s="215" t="str">
        <f>IFERROR(INDEX(Water!$I$342:$BT$366, MATCH(Adjustment_WW!$A18, Water!$I$342:$I$366, 0), MATCH(Adjustment_WW!P$3&amp;RIGHT(Adjustment_WW!$B18,2), Water!$I$342:$BT$342, 0)), "")</f>
        <v/>
      </c>
      <c r="Q18" s="215" t="str">
        <f>IFERROR(INDEX(Water!$I$342:$BT$366, MATCH(Adjustment_WW!$A18, Water!$I$342:$I$366, 0), MATCH(Adjustment_WW!Q$3&amp;RIGHT(Adjustment_WW!$B18,2), Water!$I$342:$BT$342, 0)), "")</f>
        <v/>
      </c>
      <c r="R18" s="215" t="str">
        <f>IFERROR(INDEX(Water!$I$342:$BT$366, MATCH(Adjustment_WW!$A18, Water!$I$342:$I$366, 0), MATCH(Adjustment_WW!R$3&amp;RIGHT(Adjustment_WW!$B18,2), Water!$I$342:$BT$342, 0)), "")</f>
        <v/>
      </c>
      <c r="S18" s="215">
        <f>IFERROR(INDEX(Water!$I$342:$BT$366, MATCH(Adjustment_WW!$A18, Water!$I$342:$I$366, 0), MATCH(Adjustment_WW!S$3&amp;RIGHT(Adjustment_WW!$B18,2), Water!$I$342:$BT$342, 0)), "")</f>
        <v>0</v>
      </c>
    </row>
    <row r="19" spans="1:19">
      <c r="A19" s="214" t="s">
        <v>60</v>
      </c>
      <c r="B19" s="214" t="s">
        <v>464</v>
      </c>
      <c r="C19" s="214" t="str">
        <f t="shared" si="0"/>
        <v>HDD15</v>
      </c>
      <c r="D19" s="215">
        <f t="shared" si="1"/>
        <v>0</v>
      </c>
      <c r="E19" s="215">
        <f t="shared" si="6"/>
        <v>0</v>
      </c>
      <c r="F19" s="215">
        <f t="shared" si="7"/>
        <v>0</v>
      </c>
      <c r="G19" s="215">
        <f t="shared" si="8"/>
        <v>0</v>
      </c>
      <c r="H19" s="215">
        <f t="shared" si="9"/>
        <v>0</v>
      </c>
      <c r="K19" s="215">
        <f>IFERROR(INDEX(Water!$I$342:$BT$366, MATCH(Adjustment_WW!$A19, Water!$I$342:$I$366, 0), MATCH(Adjustment_WW!K$3&amp;RIGHT(Adjustment_WW!$B19,2), Water!$I$342:$BT$342, 0)), "")</f>
        <v>0</v>
      </c>
      <c r="L19" s="215">
        <f>IFERROR(INDEX(Water!$I$342:$BT$366, MATCH(Adjustment_WW!$A19, Water!$I$342:$I$366, 0), MATCH(Adjustment_WW!L$3&amp;RIGHT(Adjustment_WW!$B19,2), Water!$I$342:$BT$342, 0)), "")</f>
        <v>0</v>
      </c>
      <c r="M19" s="215">
        <f>IFERROR(INDEX(Water!$I$342:$BT$366, MATCH(Adjustment_WW!$A19, Water!$I$342:$I$366, 0), MATCH(Adjustment_WW!M$3&amp;RIGHT(Adjustment_WW!$B19,2), Water!$I$342:$BT$342, 0)), "")</f>
        <v>0</v>
      </c>
      <c r="N19" s="215">
        <f>IFERROR(INDEX(Water!$I$342:$BT$366, MATCH(Adjustment_WW!$A19, Water!$I$342:$I$366, 0), MATCH(Adjustment_WW!N$3&amp;RIGHT(Adjustment_WW!$B19,2), Water!$I$342:$BT$342, 0)), "")</f>
        <v>0</v>
      </c>
      <c r="O19" s="215" t="str">
        <f>IFERROR(INDEX(Water!$I$342:$BT$366, MATCH(Adjustment_WW!$A19, Water!$I$342:$I$366, 0), MATCH(Adjustment_WW!O$3&amp;RIGHT(Adjustment_WW!$B19,2), Water!$I$342:$BT$342, 0)), "")</f>
        <v/>
      </c>
      <c r="P19" s="215" t="str">
        <f>IFERROR(INDEX(Water!$I$342:$BT$366, MATCH(Adjustment_WW!$A19, Water!$I$342:$I$366, 0), MATCH(Adjustment_WW!P$3&amp;RIGHT(Adjustment_WW!$B19,2), Water!$I$342:$BT$342, 0)), "")</f>
        <v/>
      </c>
      <c r="Q19" s="215" t="str">
        <f>IFERROR(INDEX(Water!$I$342:$BT$366, MATCH(Adjustment_WW!$A19, Water!$I$342:$I$366, 0), MATCH(Adjustment_WW!Q$3&amp;RIGHT(Adjustment_WW!$B19,2), Water!$I$342:$BT$342, 0)), "")</f>
        <v/>
      </c>
      <c r="R19" s="215" t="str">
        <f>IFERROR(INDEX(Water!$I$342:$BT$366, MATCH(Adjustment_WW!$A19, Water!$I$342:$I$366, 0), MATCH(Adjustment_WW!R$3&amp;RIGHT(Adjustment_WW!$B19,2), Water!$I$342:$BT$342, 0)), "")</f>
        <v/>
      </c>
      <c r="S19" s="215">
        <f>IFERROR(INDEX(Water!$I$342:$BT$366, MATCH(Adjustment_WW!$A19, Water!$I$342:$I$366, 0), MATCH(Adjustment_WW!S$3&amp;RIGHT(Adjustment_WW!$B19,2), Water!$I$342:$BT$342, 0)), "")</f>
        <v>0</v>
      </c>
    </row>
    <row r="20" spans="1:19">
      <c r="A20" s="214" t="s">
        <v>60</v>
      </c>
      <c r="B20" s="214" t="s">
        <v>465</v>
      </c>
      <c r="C20" s="214" t="str">
        <f t="shared" si="0"/>
        <v>HDD16</v>
      </c>
      <c r="D20" s="215">
        <f t="shared" si="1"/>
        <v>0</v>
      </c>
      <c r="E20" s="215">
        <f t="shared" si="6"/>
        <v>0</v>
      </c>
      <c r="F20" s="215">
        <f t="shared" si="7"/>
        <v>0</v>
      </c>
      <c r="G20" s="215">
        <f t="shared" si="8"/>
        <v>0</v>
      </c>
      <c r="H20" s="215">
        <f t="shared" si="9"/>
        <v>0</v>
      </c>
      <c r="K20" s="215">
        <f>IFERROR(INDEX(Water!$I$342:$BT$366, MATCH(Adjustment_WW!$A20, Water!$I$342:$I$366, 0), MATCH(Adjustment_WW!K$3&amp;RIGHT(Adjustment_WW!$B20,2), Water!$I$342:$BT$342, 0)), "")</f>
        <v>0</v>
      </c>
      <c r="L20" s="215">
        <f>IFERROR(INDEX(Water!$I$342:$BT$366, MATCH(Adjustment_WW!$A20, Water!$I$342:$I$366, 0), MATCH(Adjustment_WW!L$3&amp;RIGHT(Adjustment_WW!$B20,2), Water!$I$342:$BT$342, 0)), "")</f>
        <v>0</v>
      </c>
      <c r="M20" s="215">
        <f>IFERROR(INDEX(Water!$I$342:$BT$366, MATCH(Adjustment_WW!$A20, Water!$I$342:$I$366, 0), MATCH(Adjustment_WW!M$3&amp;RIGHT(Adjustment_WW!$B20,2), Water!$I$342:$BT$342, 0)), "")</f>
        <v>0</v>
      </c>
      <c r="N20" s="215">
        <f>IFERROR(INDEX(Water!$I$342:$BT$366, MATCH(Adjustment_WW!$A20, Water!$I$342:$I$366, 0), MATCH(Adjustment_WW!N$3&amp;RIGHT(Adjustment_WW!$B20,2), Water!$I$342:$BT$342, 0)), "")</f>
        <v>0</v>
      </c>
      <c r="O20" s="215" t="str">
        <f>IFERROR(INDEX(Water!$I$342:$BT$366, MATCH(Adjustment_WW!$A20, Water!$I$342:$I$366, 0), MATCH(Adjustment_WW!O$3&amp;RIGHT(Adjustment_WW!$B20,2), Water!$I$342:$BT$342, 0)), "")</f>
        <v/>
      </c>
      <c r="P20" s="215" t="str">
        <f>IFERROR(INDEX(Water!$I$342:$BT$366, MATCH(Adjustment_WW!$A20, Water!$I$342:$I$366, 0), MATCH(Adjustment_WW!P$3&amp;RIGHT(Adjustment_WW!$B20,2), Water!$I$342:$BT$342, 0)), "")</f>
        <v/>
      </c>
      <c r="Q20" s="215" t="str">
        <f>IFERROR(INDEX(Water!$I$342:$BT$366, MATCH(Adjustment_WW!$A20, Water!$I$342:$I$366, 0), MATCH(Adjustment_WW!Q$3&amp;RIGHT(Adjustment_WW!$B20,2), Water!$I$342:$BT$342, 0)), "")</f>
        <v/>
      </c>
      <c r="R20" s="215" t="str">
        <f>IFERROR(INDEX(Water!$I$342:$BT$366, MATCH(Adjustment_WW!$A20, Water!$I$342:$I$366, 0), MATCH(Adjustment_WW!R$3&amp;RIGHT(Adjustment_WW!$B20,2), Water!$I$342:$BT$342, 0)), "")</f>
        <v/>
      </c>
      <c r="S20" s="215">
        <f>IFERROR(INDEX(Water!$I$342:$BT$366, MATCH(Adjustment_WW!$A20, Water!$I$342:$I$366, 0), MATCH(Adjustment_WW!S$3&amp;RIGHT(Adjustment_WW!$B20,2), Water!$I$342:$BT$342, 0)), "")</f>
        <v>0</v>
      </c>
    </row>
    <row r="21" spans="1:19">
      <c r="A21" s="214" t="s">
        <v>60</v>
      </c>
      <c r="B21" s="214" t="s">
        <v>466</v>
      </c>
      <c r="C21" s="214" t="str">
        <f t="shared" si="0"/>
        <v>HDD17</v>
      </c>
      <c r="D21" s="215">
        <f t="shared" si="1"/>
        <v>0</v>
      </c>
      <c r="E21" s="215">
        <f t="shared" si="6"/>
        <v>0</v>
      </c>
      <c r="F21" s="215">
        <f t="shared" si="7"/>
        <v>0</v>
      </c>
      <c r="G21" s="215">
        <f t="shared" si="8"/>
        <v>0</v>
      </c>
      <c r="H21" s="215">
        <f t="shared" si="9"/>
        <v>0</v>
      </c>
      <c r="K21" s="215">
        <f>IFERROR(INDEX(Water!$I$342:$BT$366, MATCH(Adjustment_WW!$A21, Water!$I$342:$I$366, 0), MATCH(Adjustment_WW!K$3&amp;RIGHT(Adjustment_WW!$B21,2), Water!$I$342:$BT$342, 0)), "")</f>
        <v>0</v>
      </c>
      <c r="L21" s="215">
        <f>IFERROR(INDEX(Water!$I$342:$BT$366, MATCH(Adjustment_WW!$A21, Water!$I$342:$I$366, 0), MATCH(Adjustment_WW!L$3&amp;RIGHT(Adjustment_WW!$B21,2), Water!$I$342:$BT$342, 0)), "")</f>
        <v>0</v>
      </c>
      <c r="M21" s="215">
        <f>IFERROR(INDEX(Water!$I$342:$BT$366, MATCH(Adjustment_WW!$A21, Water!$I$342:$I$366, 0), MATCH(Adjustment_WW!M$3&amp;RIGHT(Adjustment_WW!$B21,2), Water!$I$342:$BT$342, 0)), "")</f>
        <v>0</v>
      </c>
      <c r="N21" s="215">
        <f>IFERROR(INDEX(Water!$I$342:$BT$366, MATCH(Adjustment_WW!$A21, Water!$I$342:$I$366, 0), MATCH(Adjustment_WW!N$3&amp;RIGHT(Adjustment_WW!$B21,2), Water!$I$342:$BT$342, 0)), "")</f>
        <v>0</v>
      </c>
      <c r="O21" s="215" t="str">
        <f>IFERROR(INDEX(Water!$I$342:$BT$366, MATCH(Adjustment_WW!$A21, Water!$I$342:$I$366, 0), MATCH(Adjustment_WW!O$3&amp;RIGHT(Adjustment_WW!$B21,2), Water!$I$342:$BT$342, 0)), "")</f>
        <v/>
      </c>
      <c r="P21" s="215" t="str">
        <f>IFERROR(INDEX(Water!$I$342:$BT$366, MATCH(Adjustment_WW!$A21, Water!$I$342:$I$366, 0), MATCH(Adjustment_WW!P$3&amp;RIGHT(Adjustment_WW!$B21,2), Water!$I$342:$BT$342, 0)), "")</f>
        <v/>
      </c>
      <c r="Q21" s="215" t="str">
        <f>IFERROR(INDEX(Water!$I$342:$BT$366, MATCH(Adjustment_WW!$A21, Water!$I$342:$I$366, 0), MATCH(Adjustment_WW!Q$3&amp;RIGHT(Adjustment_WW!$B21,2), Water!$I$342:$BT$342, 0)), "")</f>
        <v/>
      </c>
      <c r="R21" s="215" t="str">
        <f>IFERROR(INDEX(Water!$I$342:$BT$366, MATCH(Adjustment_WW!$A21, Water!$I$342:$I$366, 0), MATCH(Adjustment_WW!R$3&amp;RIGHT(Adjustment_WW!$B21,2), Water!$I$342:$BT$342, 0)), "")</f>
        <v/>
      </c>
      <c r="S21" s="215">
        <f>IFERROR(INDEX(Water!$I$342:$BT$366, MATCH(Adjustment_WW!$A21, Water!$I$342:$I$366, 0), MATCH(Adjustment_WW!S$3&amp;RIGHT(Adjustment_WW!$B21,2), Water!$I$342:$BT$342, 0)), "")</f>
        <v>0</v>
      </c>
    </row>
    <row r="22" spans="1:19">
      <c r="A22" s="214" t="s">
        <v>60</v>
      </c>
      <c r="B22" s="214" t="s">
        <v>467</v>
      </c>
      <c r="C22" s="214" t="str">
        <f t="shared" si="0"/>
        <v>HDD18</v>
      </c>
      <c r="D22" s="215">
        <f t="shared" si="1"/>
        <v>0</v>
      </c>
      <c r="E22" s="215">
        <f t="shared" si="6"/>
        <v>0</v>
      </c>
      <c r="F22" s="215">
        <f t="shared" si="7"/>
        <v>0</v>
      </c>
      <c r="G22" s="215">
        <f t="shared" si="8"/>
        <v>0</v>
      </c>
      <c r="H22" s="215">
        <f t="shared" si="9"/>
        <v>0</v>
      </c>
      <c r="K22" s="215" t="str">
        <f>IFERROR(INDEX(Water!$I$342:$BT$366, MATCH(Adjustment_WW!$A22, Water!$I$342:$I$366, 0), MATCH(Adjustment_WW!K$3&amp;RIGHT(Adjustment_WW!$B22,2), Water!$I$342:$BT$342, 0)), "")</f>
        <v/>
      </c>
      <c r="L22" s="215" t="str">
        <f>IFERROR(INDEX(Water!$I$342:$BT$366, MATCH(Adjustment_WW!$A22, Water!$I$342:$I$366, 0), MATCH(Adjustment_WW!L$3&amp;RIGHT(Adjustment_WW!$B22,2), Water!$I$342:$BT$342, 0)), "")</f>
        <v/>
      </c>
      <c r="M22" s="215">
        <f>IFERROR(INDEX(Water!$I$342:$BT$366, MATCH(Adjustment_WW!$A22, Water!$I$342:$I$366, 0), MATCH(Adjustment_WW!M$3&amp;RIGHT(Adjustment_WW!$B22,2), Water!$I$342:$BT$342, 0)), "")</f>
        <v>0</v>
      </c>
      <c r="N22" s="215">
        <f>IFERROR(INDEX(Water!$I$342:$BT$366, MATCH(Adjustment_WW!$A22, Water!$I$342:$I$366, 0), MATCH(Adjustment_WW!N$3&amp;RIGHT(Adjustment_WW!$B22,2), Water!$I$342:$BT$342, 0)), "")</f>
        <v>0</v>
      </c>
      <c r="O22" s="215">
        <f>IFERROR(INDEX(Water!$I$342:$BT$366, MATCH(Adjustment_WW!$A22, Water!$I$342:$I$366, 0), MATCH(Adjustment_WW!O$3&amp;RIGHT(Adjustment_WW!$B22,2), Water!$I$342:$BT$342, 0)), "")</f>
        <v>0</v>
      </c>
      <c r="P22" s="215">
        <f>IFERROR(INDEX(Water!$I$342:$BT$366, MATCH(Adjustment_WW!$A22, Water!$I$342:$I$366, 0), MATCH(Adjustment_WW!P$3&amp;RIGHT(Adjustment_WW!$B22,2), Water!$I$342:$BT$342, 0)), "")</f>
        <v>0</v>
      </c>
      <c r="Q22" s="215">
        <f>IFERROR(INDEX(Water!$I$342:$BT$366, MATCH(Adjustment_WW!$A22, Water!$I$342:$I$366, 0), MATCH(Adjustment_WW!Q$3&amp;RIGHT(Adjustment_WW!$B22,2), Water!$I$342:$BT$342, 0)), "")</f>
        <v>0</v>
      </c>
      <c r="R22" s="215">
        <f>IFERROR(INDEX(Water!$I$342:$BT$366, MATCH(Adjustment_WW!$A22, Water!$I$342:$I$366, 0), MATCH(Adjustment_WW!R$3&amp;RIGHT(Adjustment_WW!$B22,2), Water!$I$342:$BT$342, 0)), "")</f>
        <v>0</v>
      </c>
      <c r="S22" s="215">
        <f>IFERROR(INDEX(Water!$I$342:$BT$366, MATCH(Adjustment_WW!$A22, Water!$I$342:$I$366, 0), MATCH(Adjustment_WW!S$3&amp;RIGHT(Adjustment_WW!$B22,2), Water!$I$342:$BT$342, 0)), "")</f>
        <v>0</v>
      </c>
    </row>
    <row r="23" spans="1:19">
      <c r="A23" s="214" t="s">
        <v>60</v>
      </c>
      <c r="B23" s="214" t="s">
        <v>468</v>
      </c>
      <c r="C23" s="214" t="str">
        <f t="shared" si="0"/>
        <v>HDD19</v>
      </c>
      <c r="D23" s="215">
        <f t="shared" si="1"/>
        <v>0.04</v>
      </c>
      <c r="E23" s="215">
        <f t="shared" si="6"/>
        <v>0.01</v>
      </c>
      <c r="F23" s="215">
        <f t="shared" si="7"/>
        <v>0.20499999999999999</v>
      </c>
      <c r="G23" s="215">
        <f t="shared" si="8"/>
        <v>0.106</v>
      </c>
      <c r="H23" s="215">
        <f t="shared" si="9"/>
        <v>0.36099999999999999</v>
      </c>
      <c r="K23" s="215" t="str">
        <f>IFERROR(INDEX(Water!$I$342:$BT$366, MATCH(Adjustment_WW!$A23, Water!$I$342:$I$366, 0), MATCH(Adjustment_WW!K$3&amp;RIGHT(Adjustment_WW!$B23,2), Water!$I$342:$BT$342, 0)), "")</f>
        <v/>
      </c>
      <c r="L23" s="215" t="str">
        <f>IFERROR(INDEX(Water!$I$342:$BT$366, MATCH(Adjustment_WW!$A23, Water!$I$342:$I$366, 0), MATCH(Adjustment_WW!L$3&amp;RIGHT(Adjustment_WW!$B23,2), Water!$I$342:$BT$342, 0)), "")</f>
        <v/>
      </c>
      <c r="M23" s="215">
        <f>IFERROR(INDEX(Water!$I$342:$BT$366, MATCH(Adjustment_WW!$A23, Water!$I$342:$I$366, 0), MATCH(Adjustment_WW!M$3&amp;RIGHT(Adjustment_WW!$B23,2), Water!$I$342:$BT$342, 0)), "")</f>
        <v>0.20499999999999999</v>
      </c>
      <c r="N23" s="215">
        <f>IFERROR(INDEX(Water!$I$342:$BT$366, MATCH(Adjustment_WW!$A23, Water!$I$342:$I$366, 0), MATCH(Adjustment_WW!N$3&amp;RIGHT(Adjustment_WW!$B23,2), Water!$I$342:$BT$342, 0)), "")</f>
        <v>0.106</v>
      </c>
      <c r="O23" s="215">
        <f>IFERROR(INDEX(Water!$I$342:$BT$366, MATCH(Adjustment_WW!$A23, Water!$I$342:$I$366, 0), MATCH(Adjustment_WW!O$3&amp;RIGHT(Adjustment_WW!$B23,2), Water!$I$342:$BT$342, 0)), "")</f>
        <v>0</v>
      </c>
      <c r="P23" s="215">
        <f>IFERROR(INDEX(Water!$I$342:$BT$366, MATCH(Adjustment_WW!$A23, Water!$I$342:$I$366, 0), MATCH(Adjustment_WW!P$3&amp;RIGHT(Adjustment_WW!$B23,2), Water!$I$342:$BT$342, 0)), "")</f>
        <v>0.04</v>
      </c>
      <c r="Q23" s="215">
        <f>IFERROR(INDEX(Water!$I$342:$BT$366, MATCH(Adjustment_WW!$A23, Water!$I$342:$I$366, 0), MATCH(Adjustment_WW!Q$3&amp;RIGHT(Adjustment_WW!$B23,2), Water!$I$342:$BT$342, 0)), "")</f>
        <v>0.01</v>
      </c>
      <c r="R23" s="215">
        <f>IFERROR(INDEX(Water!$I$342:$BT$366, MATCH(Adjustment_WW!$A23, Water!$I$342:$I$366, 0), MATCH(Adjustment_WW!R$3&amp;RIGHT(Adjustment_WW!$B23,2), Water!$I$342:$BT$342, 0)), "")</f>
        <v>0</v>
      </c>
      <c r="S23" s="215">
        <f>IFERROR(INDEX(Water!$I$342:$BT$366, MATCH(Adjustment_WW!$A23, Water!$I$342:$I$366, 0), MATCH(Adjustment_WW!S$3&amp;RIGHT(Adjustment_WW!$B23,2), Water!$I$342:$BT$342, 0)), "")</f>
        <v>0.36099999999999999</v>
      </c>
    </row>
    <row r="24" spans="1:19">
      <c r="A24" s="214" t="s">
        <v>60</v>
      </c>
      <c r="B24" s="214" t="s">
        <v>469</v>
      </c>
      <c r="C24" s="214" t="str">
        <f t="shared" si="0"/>
        <v>HDD20</v>
      </c>
      <c r="D24" s="215">
        <f t="shared" si="1"/>
        <v>0</v>
      </c>
      <c r="E24" s="215">
        <f t="shared" si="6"/>
        <v>0</v>
      </c>
      <c r="F24" s="215">
        <f t="shared" si="7"/>
        <v>0</v>
      </c>
      <c r="G24" s="215">
        <f t="shared" si="8"/>
        <v>0</v>
      </c>
      <c r="H24" s="215">
        <f t="shared" si="9"/>
        <v>0</v>
      </c>
      <c r="K24" s="215" t="str">
        <f>IFERROR(INDEX(Water!$I$342:$BT$366, MATCH(Adjustment_WW!$A24, Water!$I$342:$I$366, 0), MATCH(Adjustment_WW!K$3&amp;RIGHT(Adjustment_WW!$B24,2), Water!$I$342:$BT$342, 0)), "")</f>
        <v/>
      </c>
      <c r="L24" s="215" t="str">
        <f>IFERROR(INDEX(Water!$I$342:$BT$366, MATCH(Adjustment_WW!$A24, Water!$I$342:$I$366, 0), MATCH(Adjustment_WW!L$3&amp;RIGHT(Adjustment_WW!$B24,2), Water!$I$342:$BT$342, 0)), "")</f>
        <v/>
      </c>
      <c r="M24" s="215">
        <f>IFERROR(INDEX(Water!$I$342:$BT$366, MATCH(Adjustment_WW!$A24, Water!$I$342:$I$366, 0), MATCH(Adjustment_WW!M$3&amp;RIGHT(Adjustment_WW!$B24,2), Water!$I$342:$BT$342, 0)), "")</f>
        <v>0</v>
      </c>
      <c r="N24" s="215">
        <f>IFERROR(INDEX(Water!$I$342:$BT$366, MATCH(Adjustment_WW!$A24, Water!$I$342:$I$366, 0), MATCH(Adjustment_WW!N$3&amp;RIGHT(Adjustment_WW!$B24,2), Water!$I$342:$BT$342, 0)), "")</f>
        <v>0</v>
      </c>
      <c r="O24" s="215">
        <f>IFERROR(INDEX(Water!$I$342:$BT$366, MATCH(Adjustment_WW!$A24, Water!$I$342:$I$366, 0), MATCH(Adjustment_WW!O$3&amp;RIGHT(Adjustment_WW!$B24,2), Water!$I$342:$BT$342, 0)), "")</f>
        <v>0</v>
      </c>
      <c r="P24" s="215">
        <f>IFERROR(INDEX(Water!$I$342:$BT$366, MATCH(Adjustment_WW!$A24, Water!$I$342:$I$366, 0), MATCH(Adjustment_WW!P$3&amp;RIGHT(Adjustment_WW!$B24,2), Water!$I$342:$BT$342, 0)), "")</f>
        <v>0</v>
      </c>
      <c r="Q24" s="215">
        <f>IFERROR(INDEX(Water!$I$342:$BT$366, MATCH(Adjustment_WW!$A24, Water!$I$342:$I$366, 0), MATCH(Adjustment_WW!Q$3&amp;RIGHT(Adjustment_WW!$B24,2), Water!$I$342:$BT$342, 0)), "")</f>
        <v>0</v>
      </c>
      <c r="R24" s="215">
        <f>IFERROR(INDEX(Water!$I$342:$BT$366, MATCH(Adjustment_WW!$A24, Water!$I$342:$I$366, 0), MATCH(Adjustment_WW!R$3&amp;RIGHT(Adjustment_WW!$B24,2), Water!$I$342:$BT$342, 0)), "")</f>
        <v>0</v>
      </c>
      <c r="S24" s="215">
        <f>IFERROR(INDEX(Water!$I$342:$BT$366, MATCH(Adjustment_WW!$A24, Water!$I$342:$I$366, 0), MATCH(Adjustment_WW!S$3&amp;RIGHT(Adjustment_WW!$B24,2), Water!$I$342:$BT$342, 0)), "")</f>
        <v>0</v>
      </c>
    </row>
    <row r="25" spans="1:19">
      <c r="A25" s="214" t="s">
        <v>60</v>
      </c>
      <c r="B25" s="214" t="s">
        <v>470</v>
      </c>
      <c r="C25" s="214" t="str">
        <f t="shared" si="0"/>
        <v>HDD21</v>
      </c>
      <c r="D25" s="215">
        <f t="shared" si="1"/>
        <v>0</v>
      </c>
      <c r="E25" s="215">
        <f t="shared" si="6"/>
        <v>0</v>
      </c>
      <c r="F25" s="215">
        <f t="shared" si="7"/>
        <v>0</v>
      </c>
      <c r="G25" s="215">
        <f t="shared" si="8"/>
        <v>0</v>
      </c>
      <c r="H25" s="215">
        <f t="shared" si="9"/>
        <v>0</v>
      </c>
      <c r="K25" s="215" t="str">
        <f>IFERROR(INDEX(Water!$I$342:$BT$366, MATCH(Adjustment_WW!$A25, Water!$I$342:$I$366, 0), MATCH(Adjustment_WW!K$3&amp;RIGHT(Adjustment_WW!$B25,2), Water!$I$342:$BT$342, 0)), "")</f>
        <v/>
      </c>
      <c r="L25" s="215" t="str">
        <f>IFERROR(INDEX(Water!$I$342:$BT$366, MATCH(Adjustment_WW!$A25, Water!$I$342:$I$366, 0), MATCH(Adjustment_WW!L$3&amp;RIGHT(Adjustment_WW!$B25,2), Water!$I$342:$BT$342, 0)), "")</f>
        <v/>
      </c>
      <c r="M25" s="215">
        <f>IFERROR(INDEX(Water!$I$342:$BT$366, MATCH(Adjustment_WW!$A25, Water!$I$342:$I$366, 0), MATCH(Adjustment_WW!M$3&amp;RIGHT(Adjustment_WW!$B25,2), Water!$I$342:$BT$342, 0)), "")</f>
        <v>0</v>
      </c>
      <c r="N25" s="215">
        <f>IFERROR(INDEX(Water!$I$342:$BT$366, MATCH(Adjustment_WW!$A25, Water!$I$342:$I$366, 0), MATCH(Adjustment_WW!N$3&amp;RIGHT(Adjustment_WW!$B25,2), Water!$I$342:$BT$342, 0)), "")</f>
        <v>0</v>
      </c>
      <c r="O25" s="215" t="str">
        <f>IFERROR(INDEX(Water!$I$342:$BT$366, MATCH(Adjustment_WW!$A25, Water!$I$342:$I$366, 0), MATCH(Adjustment_WW!O$3&amp;RIGHT(Adjustment_WW!$B25,2), Water!$I$342:$BT$342, 0)), "")</f>
        <v/>
      </c>
      <c r="P25" s="215">
        <f>IFERROR(INDEX(Water!$I$342:$BT$366, MATCH(Adjustment_WW!$A25, Water!$I$342:$I$366, 0), MATCH(Adjustment_WW!P$3&amp;RIGHT(Adjustment_WW!$B25,2), Water!$I$342:$BT$342, 0)), "")</f>
        <v>0</v>
      </c>
      <c r="Q25" s="215">
        <f>IFERROR(INDEX(Water!$I$342:$BT$366, MATCH(Adjustment_WW!$A25, Water!$I$342:$I$366, 0), MATCH(Adjustment_WW!Q$3&amp;RIGHT(Adjustment_WW!$B25,2), Water!$I$342:$BT$342, 0)), "")</f>
        <v>0</v>
      </c>
      <c r="R25" s="215">
        <f>IFERROR(INDEX(Water!$I$342:$BT$366, MATCH(Adjustment_WW!$A25, Water!$I$342:$I$366, 0), MATCH(Adjustment_WW!R$3&amp;RIGHT(Adjustment_WW!$B25,2), Water!$I$342:$BT$342, 0)), "")</f>
        <v>0</v>
      </c>
      <c r="S25" s="215">
        <f>IFERROR(INDEX(Water!$I$342:$BT$366, MATCH(Adjustment_WW!$A25, Water!$I$342:$I$366, 0), MATCH(Adjustment_WW!S$3&amp;RIGHT(Adjustment_WW!$B25,2), Water!$I$342:$BT$342, 0)), "")</f>
        <v>0</v>
      </c>
    </row>
    <row r="26" spans="1:19">
      <c r="A26" s="214" t="s">
        <v>60</v>
      </c>
      <c r="B26" s="214" t="s">
        <v>580</v>
      </c>
      <c r="C26" s="214" t="str">
        <f t="shared" ref="C26" si="16">$A26&amp;RIGHT(B26,2)</f>
        <v>HDD22</v>
      </c>
      <c r="D26" s="215">
        <f t="shared" ref="D26" si="17">IF($B26&lt;"2017-18", K26, IF(B26&lt;"2020-21", O26+P26, P26))</f>
        <v>0</v>
      </c>
      <c r="E26" s="215">
        <f t="shared" ref="E26" si="18">IF($B26&lt;"2017-18", L26, Q26+R26)</f>
        <v>0</v>
      </c>
      <c r="F26" s="215">
        <f t="shared" ref="F26" si="19">M26</f>
        <v>0</v>
      </c>
      <c r="G26" s="215">
        <f t="shared" ref="G26" si="20">N26</f>
        <v>0</v>
      </c>
      <c r="H26" s="215">
        <f t="shared" ref="H26" si="21">S26</f>
        <v>0</v>
      </c>
      <c r="K26" s="215" t="str">
        <f>IFERROR(INDEX(Water!$I$342:$BT$366, MATCH(Adjustment_WW!$A26, Water!$I$342:$I$366, 0), MATCH(Adjustment_WW!K$3&amp;RIGHT(Adjustment_WW!$B26,2), Water!$I$342:$BT$342, 0)), "")</f>
        <v/>
      </c>
      <c r="L26" s="215" t="str">
        <f>IFERROR(INDEX(Water!$I$342:$BT$366, MATCH(Adjustment_WW!$A26, Water!$I$342:$I$366, 0), MATCH(Adjustment_WW!L$3&amp;RIGHT(Adjustment_WW!$B26,2), Water!$I$342:$BT$342, 0)), "")</f>
        <v/>
      </c>
      <c r="M26" s="215">
        <f>IFERROR(INDEX(Water!$I$342:$BT$366, MATCH(Adjustment_WW!$A26, Water!$I$342:$I$366, 0), MATCH(Adjustment_WW!M$3&amp;RIGHT(Adjustment_WW!$B26,2), Water!$I$342:$BT$342, 0)), "")</f>
        <v>0</v>
      </c>
      <c r="N26" s="215">
        <f>IFERROR(INDEX(Water!$I$342:$BT$366, MATCH(Adjustment_WW!$A26, Water!$I$342:$I$366, 0), MATCH(Adjustment_WW!N$3&amp;RIGHT(Adjustment_WW!$B26,2), Water!$I$342:$BT$342, 0)), "")</f>
        <v>0</v>
      </c>
      <c r="O26" s="215" t="str">
        <f>IFERROR(INDEX(Water!$I$342:$BT$366, MATCH(Adjustment_WW!$A26, Water!$I$342:$I$366, 0), MATCH(Adjustment_WW!O$3&amp;RIGHT(Adjustment_WW!$B26,2), Water!$I$342:$BT$342, 0)), "")</f>
        <v/>
      </c>
      <c r="P26" s="215">
        <f>IFERROR(INDEX(Water!$I$342:$BT$366, MATCH(Adjustment_WW!$A26, Water!$I$342:$I$366, 0), MATCH(Adjustment_WW!P$3&amp;RIGHT(Adjustment_WW!$B26,2), Water!$I$342:$BT$342, 0)), "")</f>
        <v>0</v>
      </c>
      <c r="Q26" s="215">
        <f>IFERROR(INDEX(Water!$I$342:$BT$366, MATCH(Adjustment_WW!$A26, Water!$I$342:$I$366, 0), MATCH(Adjustment_WW!Q$3&amp;RIGHT(Adjustment_WW!$B26,2), Water!$I$342:$BT$342, 0)), "")</f>
        <v>0</v>
      </c>
      <c r="R26" s="215">
        <f>IFERROR(INDEX(Water!$I$342:$BT$366, MATCH(Adjustment_WW!$A26, Water!$I$342:$I$366, 0), MATCH(Adjustment_WW!R$3&amp;RIGHT(Adjustment_WW!$B26,2), Water!$I$342:$BT$342, 0)), "")</f>
        <v>0</v>
      </c>
      <c r="S26" s="215">
        <f>IFERROR(INDEX(Water!$I$342:$BT$366, MATCH(Adjustment_WW!$A26, Water!$I$342:$I$366, 0), MATCH(Adjustment_WW!S$3&amp;RIGHT(Adjustment_WW!$B26,2), Water!$I$342:$BT$342, 0)), "")</f>
        <v>0</v>
      </c>
    </row>
    <row r="27" spans="1:19">
      <c r="A27" s="214" t="s">
        <v>63</v>
      </c>
      <c r="B27" s="214" t="s">
        <v>461</v>
      </c>
      <c r="C27" s="214" t="str">
        <f t="shared" si="0"/>
        <v>NES12</v>
      </c>
      <c r="D27" s="215">
        <f t="shared" si="1"/>
        <v>0</v>
      </c>
      <c r="E27" s="215">
        <f t="shared" si="6"/>
        <v>0</v>
      </c>
      <c r="F27" s="215">
        <f t="shared" si="7"/>
        <v>0</v>
      </c>
      <c r="G27" s="215">
        <f t="shared" si="8"/>
        <v>0</v>
      </c>
      <c r="H27" s="215">
        <f t="shared" si="9"/>
        <v>0</v>
      </c>
      <c r="K27" s="215">
        <f>IFERROR(INDEX(Water!$I$342:$BT$366, MATCH(Adjustment_WW!$A27, Water!$I$342:$I$366, 0), MATCH(Adjustment_WW!K$3&amp;RIGHT(Adjustment_WW!$B27,2), Water!$I$342:$BT$342, 0)), "")</f>
        <v>0</v>
      </c>
      <c r="L27" s="215">
        <f>IFERROR(INDEX(Water!$I$342:$BT$366, MATCH(Adjustment_WW!$A27, Water!$I$342:$I$366, 0), MATCH(Adjustment_WW!L$3&amp;RIGHT(Adjustment_WW!$B27,2), Water!$I$342:$BT$342, 0)), "")</f>
        <v>0</v>
      </c>
      <c r="M27" s="215">
        <f>IFERROR(INDEX(Water!$I$342:$BT$366, MATCH(Adjustment_WW!$A27, Water!$I$342:$I$366, 0), MATCH(Adjustment_WW!M$3&amp;RIGHT(Adjustment_WW!$B27,2), Water!$I$342:$BT$342, 0)), "")</f>
        <v>0</v>
      </c>
      <c r="N27" s="215">
        <f>IFERROR(INDEX(Water!$I$342:$BT$366, MATCH(Adjustment_WW!$A27, Water!$I$342:$I$366, 0), MATCH(Adjustment_WW!N$3&amp;RIGHT(Adjustment_WW!$B27,2), Water!$I$342:$BT$342, 0)), "")</f>
        <v>0</v>
      </c>
      <c r="O27" s="215" t="str">
        <f>IFERROR(INDEX(Water!$I$342:$BT$366, MATCH(Adjustment_WW!$A27, Water!$I$342:$I$366, 0), MATCH(Adjustment_WW!O$3&amp;RIGHT(Adjustment_WW!$B27,2), Water!$I$342:$BT$342, 0)), "")</f>
        <v/>
      </c>
      <c r="P27" s="215" t="str">
        <f>IFERROR(INDEX(Water!$I$342:$BT$366, MATCH(Adjustment_WW!$A27, Water!$I$342:$I$366, 0), MATCH(Adjustment_WW!P$3&amp;RIGHT(Adjustment_WW!$B27,2), Water!$I$342:$BT$342, 0)), "")</f>
        <v/>
      </c>
      <c r="Q27" s="215" t="str">
        <f>IFERROR(INDEX(Water!$I$342:$BT$366, MATCH(Adjustment_WW!$A27, Water!$I$342:$I$366, 0), MATCH(Adjustment_WW!Q$3&amp;RIGHT(Adjustment_WW!$B27,2), Water!$I$342:$BT$342, 0)), "")</f>
        <v/>
      </c>
      <c r="R27" s="215" t="str">
        <f>IFERROR(INDEX(Water!$I$342:$BT$366, MATCH(Adjustment_WW!$A27, Water!$I$342:$I$366, 0), MATCH(Adjustment_WW!R$3&amp;RIGHT(Adjustment_WW!$B27,2), Water!$I$342:$BT$342, 0)), "")</f>
        <v/>
      </c>
      <c r="S27" s="215">
        <f>IFERROR(INDEX(Water!$I$342:$BT$366, MATCH(Adjustment_WW!$A27, Water!$I$342:$I$366, 0), MATCH(Adjustment_WW!S$3&amp;RIGHT(Adjustment_WW!$B27,2), Water!$I$342:$BT$342, 0)), "")</f>
        <v>0</v>
      </c>
    </row>
    <row r="28" spans="1:19">
      <c r="A28" s="214" t="s">
        <v>63</v>
      </c>
      <c r="B28" s="214" t="s">
        <v>462</v>
      </c>
      <c r="C28" s="214" t="str">
        <f t="shared" si="0"/>
        <v>NES13</v>
      </c>
      <c r="D28" s="215">
        <f t="shared" si="1"/>
        <v>0</v>
      </c>
      <c r="E28" s="215">
        <f t="shared" si="6"/>
        <v>0</v>
      </c>
      <c r="F28" s="215">
        <f t="shared" si="7"/>
        <v>0</v>
      </c>
      <c r="G28" s="215">
        <f t="shared" si="8"/>
        <v>0</v>
      </c>
      <c r="H28" s="215">
        <f t="shared" si="9"/>
        <v>0</v>
      </c>
      <c r="K28" s="215">
        <f>IFERROR(INDEX(Water!$I$342:$BT$366, MATCH(Adjustment_WW!$A28, Water!$I$342:$I$366, 0), MATCH(Adjustment_WW!K$3&amp;RIGHT(Adjustment_WW!$B28,2), Water!$I$342:$BT$342, 0)), "")</f>
        <v>0</v>
      </c>
      <c r="L28" s="215">
        <f>IFERROR(INDEX(Water!$I$342:$BT$366, MATCH(Adjustment_WW!$A28, Water!$I$342:$I$366, 0), MATCH(Adjustment_WW!L$3&amp;RIGHT(Adjustment_WW!$B28,2), Water!$I$342:$BT$342, 0)), "")</f>
        <v>0</v>
      </c>
      <c r="M28" s="215">
        <f>IFERROR(INDEX(Water!$I$342:$BT$366, MATCH(Adjustment_WW!$A28, Water!$I$342:$I$366, 0), MATCH(Adjustment_WW!M$3&amp;RIGHT(Adjustment_WW!$B28,2), Water!$I$342:$BT$342, 0)), "")</f>
        <v>0</v>
      </c>
      <c r="N28" s="215">
        <f>IFERROR(INDEX(Water!$I$342:$BT$366, MATCH(Adjustment_WW!$A28, Water!$I$342:$I$366, 0), MATCH(Adjustment_WW!N$3&amp;RIGHT(Adjustment_WW!$B28,2), Water!$I$342:$BT$342, 0)), "")</f>
        <v>0</v>
      </c>
      <c r="O28" s="215" t="str">
        <f>IFERROR(INDEX(Water!$I$342:$BT$366, MATCH(Adjustment_WW!$A28, Water!$I$342:$I$366, 0), MATCH(Adjustment_WW!O$3&amp;RIGHT(Adjustment_WW!$B28,2), Water!$I$342:$BT$342, 0)), "")</f>
        <v/>
      </c>
      <c r="P28" s="215" t="str">
        <f>IFERROR(INDEX(Water!$I$342:$BT$366, MATCH(Adjustment_WW!$A28, Water!$I$342:$I$366, 0), MATCH(Adjustment_WW!P$3&amp;RIGHT(Adjustment_WW!$B28,2), Water!$I$342:$BT$342, 0)), "")</f>
        <v/>
      </c>
      <c r="Q28" s="215" t="str">
        <f>IFERROR(INDEX(Water!$I$342:$BT$366, MATCH(Adjustment_WW!$A28, Water!$I$342:$I$366, 0), MATCH(Adjustment_WW!Q$3&amp;RIGHT(Adjustment_WW!$B28,2), Water!$I$342:$BT$342, 0)), "")</f>
        <v/>
      </c>
      <c r="R28" s="215" t="str">
        <f>IFERROR(INDEX(Water!$I$342:$BT$366, MATCH(Adjustment_WW!$A28, Water!$I$342:$I$366, 0), MATCH(Adjustment_WW!R$3&amp;RIGHT(Adjustment_WW!$B28,2), Water!$I$342:$BT$342, 0)), "")</f>
        <v/>
      </c>
      <c r="S28" s="215">
        <f>IFERROR(INDEX(Water!$I$342:$BT$366, MATCH(Adjustment_WW!$A28, Water!$I$342:$I$366, 0), MATCH(Adjustment_WW!S$3&amp;RIGHT(Adjustment_WW!$B28,2), Water!$I$342:$BT$342, 0)), "")</f>
        <v>0</v>
      </c>
    </row>
    <row r="29" spans="1:19">
      <c r="A29" s="214" t="s">
        <v>63</v>
      </c>
      <c r="B29" s="214" t="s">
        <v>463</v>
      </c>
      <c r="C29" s="214" t="str">
        <f t="shared" si="0"/>
        <v>NES14</v>
      </c>
      <c r="D29" s="215">
        <f t="shared" si="1"/>
        <v>0</v>
      </c>
      <c r="E29" s="215">
        <f t="shared" si="6"/>
        <v>0</v>
      </c>
      <c r="F29" s="215">
        <f t="shared" si="7"/>
        <v>0</v>
      </c>
      <c r="G29" s="215">
        <f t="shared" si="8"/>
        <v>0</v>
      </c>
      <c r="H29" s="215">
        <f t="shared" si="9"/>
        <v>0</v>
      </c>
      <c r="K29" s="215">
        <f>IFERROR(INDEX(Water!$I$342:$BT$366, MATCH(Adjustment_WW!$A29, Water!$I$342:$I$366, 0), MATCH(Adjustment_WW!K$3&amp;RIGHT(Adjustment_WW!$B29,2), Water!$I$342:$BT$342, 0)), "")</f>
        <v>0</v>
      </c>
      <c r="L29" s="215">
        <f>IFERROR(INDEX(Water!$I$342:$BT$366, MATCH(Adjustment_WW!$A29, Water!$I$342:$I$366, 0), MATCH(Adjustment_WW!L$3&amp;RIGHT(Adjustment_WW!$B29,2), Water!$I$342:$BT$342, 0)), "")</f>
        <v>0</v>
      </c>
      <c r="M29" s="215">
        <f>IFERROR(INDEX(Water!$I$342:$BT$366, MATCH(Adjustment_WW!$A29, Water!$I$342:$I$366, 0), MATCH(Adjustment_WW!M$3&amp;RIGHT(Adjustment_WW!$B29,2), Water!$I$342:$BT$342, 0)), "")</f>
        <v>0</v>
      </c>
      <c r="N29" s="215">
        <f>IFERROR(INDEX(Water!$I$342:$BT$366, MATCH(Adjustment_WW!$A29, Water!$I$342:$I$366, 0), MATCH(Adjustment_WW!N$3&amp;RIGHT(Adjustment_WW!$B29,2), Water!$I$342:$BT$342, 0)), "")</f>
        <v>0</v>
      </c>
      <c r="O29" s="215" t="str">
        <f>IFERROR(INDEX(Water!$I$342:$BT$366, MATCH(Adjustment_WW!$A29, Water!$I$342:$I$366, 0), MATCH(Adjustment_WW!O$3&amp;RIGHT(Adjustment_WW!$B29,2), Water!$I$342:$BT$342, 0)), "")</f>
        <v/>
      </c>
      <c r="P29" s="215" t="str">
        <f>IFERROR(INDEX(Water!$I$342:$BT$366, MATCH(Adjustment_WW!$A29, Water!$I$342:$I$366, 0), MATCH(Adjustment_WW!P$3&amp;RIGHT(Adjustment_WW!$B29,2), Water!$I$342:$BT$342, 0)), "")</f>
        <v/>
      </c>
      <c r="Q29" s="215" t="str">
        <f>IFERROR(INDEX(Water!$I$342:$BT$366, MATCH(Adjustment_WW!$A29, Water!$I$342:$I$366, 0), MATCH(Adjustment_WW!Q$3&amp;RIGHT(Adjustment_WW!$B29,2), Water!$I$342:$BT$342, 0)), "")</f>
        <v/>
      </c>
      <c r="R29" s="215" t="str">
        <f>IFERROR(INDEX(Water!$I$342:$BT$366, MATCH(Adjustment_WW!$A29, Water!$I$342:$I$366, 0), MATCH(Adjustment_WW!R$3&amp;RIGHT(Adjustment_WW!$B29,2), Water!$I$342:$BT$342, 0)), "")</f>
        <v/>
      </c>
      <c r="S29" s="215">
        <f>IFERROR(INDEX(Water!$I$342:$BT$366, MATCH(Adjustment_WW!$A29, Water!$I$342:$I$366, 0), MATCH(Adjustment_WW!S$3&amp;RIGHT(Adjustment_WW!$B29,2), Water!$I$342:$BT$342, 0)), "")</f>
        <v>0</v>
      </c>
    </row>
    <row r="30" spans="1:19">
      <c r="A30" s="214" t="s">
        <v>63</v>
      </c>
      <c r="B30" s="214" t="s">
        <v>464</v>
      </c>
      <c r="C30" s="214" t="str">
        <f t="shared" si="0"/>
        <v>NES15</v>
      </c>
      <c r="D30" s="215">
        <f t="shared" si="1"/>
        <v>0</v>
      </c>
      <c r="E30" s="215">
        <f t="shared" si="6"/>
        <v>0</v>
      </c>
      <c r="F30" s="215">
        <f t="shared" si="7"/>
        <v>0</v>
      </c>
      <c r="G30" s="215">
        <f t="shared" si="8"/>
        <v>0</v>
      </c>
      <c r="H30" s="215">
        <f t="shared" si="9"/>
        <v>0</v>
      </c>
      <c r="K30" s="215">
        <f>IFERROR(INDEX(Water!$I$342:$BT$366, MATCH(Adjustment_WW!$A30, Water!$I$342:$I$366, 0), MATCH(Adjustment_WW!K$3&amp;RIGHT(Adjustment_WW!$B30,2), Water!$I$342:$BT$342, 0)), "")</f>
        <v>0</v>
      </c>
      <c r="L30" s="215">
        <f>IFERROR(INDEX(Water!$I$342:$BT$366, MATCH(Adjustment_WW!$A30, Water!$I$342:$I$366, 0), MATCH(Adjustment_WW!L$3&amp;RIGHT(Adjustment_WW!$B30,2), Water!$I$342:$BT$342, 0)), "")</f>
        <v>0</v>
      </c>
      <c r="M30" s="215">
        <f>IFERROR(INDEX(Water!$I$342:$BT$366, MATCH(Adjustment_WW!$A30, Water!$I$342:$I$366, 0), MATCH(Adjustment_WW!M$3&amp;RIGHT(Adjustment_WW!$B30,2), Water!$I$342:$BT$342, 0)), "")</f>
        <v>0</v>
      </c>
      <c r="N30" s="215">
        <f>IFERROR(INDEX(Water!$I$342:$BT$366, MATCH(Adjustment_WW!$A30, Water!$I$342:$I$366, 0), MATCH(Adjustment_WW!N$3&amp;RIGHT(Adjustment_WW!$B30,2), Water!$I$342:$BT$342, 0)), "")</f>
        <v>0</v>
      </c>
      <c r="O30" s="215" t="str">
        <f>IFERROR(INDEX(Water!$I$342:$BT$366, MATCH(Adjustment_WW!$A30, Water!$I$342:$I$366, 0), MATCH(Adjustment_WW!O$3&amp;RIGHT(Adjustment_WW!$B30,2), Water!$I$342:$BT$342, 0)), "")</f>
        <v/>
      </c>
      <c r="P30" s="215" t="str">
        <f>IFERROR(INDEX(Water!$I$342:$BT$366, MATCH(Adjustment_WW!$A30, Water!$I$342:$I$366, 0), MATCH(Adjustment_WW!P$3&amp;RIGHT(Adjustment_WW!$B30,2), Water!$I$342:$BT$342, 0)), "")</f>
        <v/>
      </c>
      <c r="Q30" s="215" t="str">
        <f>IFERROR(INDEX(Water!$I$342:$BT$366, MATCH(Adjustment_WW!$A30, Water!$I$342:$I$366, 0), MATCH(Adjustment_WW!Q$3&amp;RIGHT(Adjustment_WW!$B30,2), Water!$I$342:$BT$342, 0)), "")</f>
        <v/>
      </c>
      <c r="R30" s="215" t="str">
        <f>IFERROR(INDEX(Water!$I$342:$BT$366, MATCH(Adjustment_WW!$A30, Water!$I$342:$I$366, 0), MATCH(Adjustment_WW!R$3&amp;RIGHT(Adjustment_WW!$B30,2), Water!$I$342:$BT$342, 0)), "")</f>
        <v/>
      </c>
      <c r="S30" s="215">
        <f>IFERROR(INDEX(Water!$I$342:$BT$366, MATCH(Adjustment_WW!$A30, Water!$I$342:$I$366, 0), MATCH(Adjustment_WW!S$3&amp;RIGHT(Adjustment_WW!$B30,2), Water!$I$342:$BT$342, 0)), "")</f>
        <v>0</v>
      </c>
    </row>
    <row r="31" spans="1:19">
      <c r="A31" s="214" t="s">
        <v>63</v>
      </c>
      <c r="B31" s="214" t="s">
        <v>465</v>
      </c>
      <c r="C31" s="214" t="str">
        <f t="shared" si="0"/>
        <v>NES16</v>
      </c>
      <c r="D31" s="215">
        <f t="shared" si="1"/>
        <v>0</v>
      </c>
      <c r="E31" s="215">
        <f t="shared" si="6"/>
        <v>0</v>
      </c>
      <c r="F31" s="215">
        <f t="shared" si="7"/>
        <v>0</v>
      </c>
      <c r="G31" s="215">
        <f t="shared" si="8"/>
        <v>0</v>
      </c>
      <c r="H31" s="215">
        <f t="shared" si="9"/>
        <v>0</v>
      </c>
      <c r="K31" s="215">
        <f>IFERROR(INDEX(Water!$I$342:$BT$366, MATCH(Adjustment_WW!$A31, Water!$I$342:$I$366, 0), MATCH(Adjustment_WW!K$3&amp;RIGHT(Adjustment_WW!$B31,2), Water!$I$342:$BT$342, 0)), "")</f>
        <v>0</v>
      </c>
      <c r="L31" s="215">
        <f>IFERROR(INDEX(Water!$I$342:$BT$366, MATCH(Adjustment_WW!$A31, Water!$I$342:$I$366, 0), MATCH(Adjustment_WW!L$3&amp;RIGHT(Adjustment_WW!$B31,2), Water!$I$342:$BT$342, 0)), "")</f>
        <v>0</v>
      </c>
      <c r="M31" s="215">
        <f>IFERROR(INDEX(Water!$I$342:$BT$366, MATCH(Adjustment_WW!$A31, Water!$I$342:$I$366, 0), MATCH(Adjustment_WW!M$3&amp;RIGHT(Adjustment_WW!$B31,2), Water!$I$342:$BT$342, 0)), "")</f>
        <v>0</v>
      </c>
      <c r="N31" s="215">
        <f>IFERROR(INDEX(Water!$I$342:$BT$366, MATCH(Adjustment_WW!$A31, Water!$I$342:$I$366, 0), MATCH(Adjustment_WW!N$3&amp;RIGHT(Adjustment_WW!$B31,2), Water!$I$342:$BT$342, 0)), "")</f>
        <v>0</v>
      </c>
      <c r="O31" s="215" t="str">
        <f>IFERROR(INDEX(Water!$I$342:$BT$366, MATCH(Adjustment_WW!$A31, Water!$I$342:$I$366, 0), MATCH(Adjustment_WW!O$3&amp;RIGHT(Adjustment_WW!$B31,2), Water!$I$342:$BT$342, 0)), "")</f>
        <v/>
      </c>
      <c r="P31" s="215" t="str">
        <f>IFERROR(INDEX(Water!$I$342:$BT$366, MATCH(Adjustment_WW!$A31, Water!$I$342:$I$366, 0), MATCH(Adjustment_WW!P$3&amp;RIGHT(Adjustment_WW!$B31,2), Water!$I$342:$BT$342, 0)), "")</f>
        <v/>
      </c>
      <c r="Q31" s="215" t="str">
        <f>IFERROR(INDEX(Water!$I$342:$BT$366, MATCH(Adjustment_WW!$A31, Water!$I$342:$I$366, 0), MATCH(Adjustment_WW!Q$3&amp;RIGHT(Adjustment_WW!$B31,2), Water!$I$342:$BT$342, 0)), "")</f>
        <v/>
      </c>
      <c r="R31" s="215" t="str">
        <f>IFERROR(INDEX(Water!$I$342:$BT$366, MATCH(Adjustment_WW!$A31, Water!$I$342:$I$366, 0), MATCH(Adjustment_WW!R$3&amp;RIGHT(Adjustment_WW!$B31,2), Water!$I$342:$BT$342, 0)), "")</f>
        <v/>
      </c>
      <c r="S31" s="215">
        <f>IFERROR(INDEX(Water!$I$342:$BT$366, MATCH(Adjustment_WW!$A31, Water!$I$342:$I$366, 0), MATCH(Adjustment_WW!S$3&amp;RIGHT(Adjustment_WW!$B31,2), Water!$I$342:$BT$342, 0)), "")</f>
        <v>0</v>
      </c>
    </row>
    <row r="32" spans="1:19">
      <c r="A32" s="214" t="s">
        <v>63</v>
      </c>
      <c r="B32" s="214" t="s">
        <v>466</v>
      </c>
      <c r="C32" s="214" t="str">
        <f t="shared" si="0"/>
        <v>NES17</v>
      </c>
      <c r="D32" s="215">
        <f t="shared" si="1"/>
        <v>0</v>
      </c>
      <c r="E32" s="215">
        <f t="shared" si="6"/>
        <v>0</v>
      </c>
      <c r="F32" s="215">
        <f t="shared" si="7"/>
        <v>0</v>
      </c>
      <c r="G32" s="215">
        <f t="shared" si="8"/>
        <v>0</v>
      </c>
      <c r="H32" s="215">
        <f t="shared" si="9"/>
        <v>0</v>
      </c>
      <c r="K32" s="215">
        <f>IFERROR(INDEX(Water!$I$342:$BT$366, MATCH(Adjustment_WW!$A32, Water!$I$342:$I$366, 0), MATCH(Adjustment_WW!K$3&amp;RIGHT(Adjustment_WW!$B32,2), Water!$I$342:$BT$342, 0)), "")</f>
        <v>0</v>
      </c>
      <c r="L32" s="215">
        <f>IFERROR(INDEX(Water!$I$342:$BT$366, MATCH(Adjustment_WW!$A32, Water!$I$342:$I$366, 0), MATCH(Adjustment_WW!L$3&amp;RIGHT(Adjustment_WW!$B32,2), Water!$I$342:$BT$342, 0)), "")</f>
        <v>0</v>
      </c>
      <c r="M32" s="215">
        <f>IFERROR(INDEX(Water!$I$342:$BT$366, MATCH(Adjustment_WW!$A32, Water!$I$342:$I$366, 0), MATCH(Adjustment_WW!M$3&amp;RIGHT(Adjustment_WW!$B32,2), Water!$I$342:$BT$342, 0)), "")</f>
        <v>0</v>
      </c>
      <c r="N32" s="215">
        <f>IFERROR(INDEX(Water!$I$342:$BT$366, MATCH(Adjustment_WW!$A32, Water!$I$342:$I$366, 0), MATCH(Adjustment_WW!N$3&amp;RIGHT(Adjustment_WW!$B32,2), Water!$I$342:$BT$342, 0)), "")</f>
        <v>0</v>
      </c>
      <c r="O32" s="215" t="str">
        <f>IFERROR(INDEX(Water!$I$342:$BT$366, MATCH(Adjustment_WW!$A32, Water!$I$342:$I$366, 0), MATCH(Adjustment_WW!O$3&amp;RIGHT(Adjustment_WW!$B32,2), Water!$I$342:$BT$342, 0)), "")</f>
        <v/>
      </c>
      <c r="P32" s="215" t="str">
        <f>IFERROR(INDEX(Water!$I$342:$BT$366, MATCH(Adjustment_WW!$A32, Water!$I$342:$I$366, 0), MATCH(Adjustment_WW!P$3&amp;RIGHT(Adjustment_WW!$B32,2), Water!$I$342:$BT$342, 0)), "")</f>
        <v/>
      </c>
      <c r="Q32" s="215" t="str">
        <f>IFERROR(INDEX(Water!$I$342:$BT$366, MATCH(Adjustment_WW!$A32, Water!$I$342:$I$366, 0), MATCH(Adjustment_WW!Q$3&amp;RIGHT(Adjustment_WW!$B32,2), Water!$I$342:$BT$342, 0)), "")</f>
        <v/>
      </c>
      <c r="R32" s="215" t="str">
        <f>IFERROR(INDEX(Water!$I$342:$BT$366, MATCH(Adjustment_WW!$A32, Water!$I$342:$I$366, 0), MATCH(Adjustment_WW!R$3&amp;RIGHT(Adjustment_WW!$B32,2), Water!$I$342:$BT$342, 0)), "")</f>
        <v/>
      </c>
      <c r="S32" s="215">
        <f>IFERROR(INDEX(Water!$I$342:$BT$366, MATCH(Adjustment_WW!$A32, Water!$I$342:$I$366, 0), MATCH(Adjustment_WW!S$3&amp;RIGHT(Adjustment_WW!$B32,2), Water!$I$342:$BT$342, 0)), "")</f>
        <v>0</v>
      </c>
    </row>
    <row r="33" spans="1:19">
      <c r="A33" s="214" t="s">
        <v>63</v>
      </c>
      <c r="B33" s="214" t="s">
        <v>467</v>
      </c>
      <c r="C33" s="214" t="str">
        <f t="shared" si="0"/>
        <v>NES18</v>
      </c>
      <c r="D33" s="215">
        <f t="shared" si="1"/>
        <v>0</v>
      </c>
      <c r="E33" s="215">
        <f t="shared" si="6"/>
        <v>0</v>
      </c>
      <c r="F33" s="215">
        <f t="shared" si="7"/>
        <v>0</v>
      </c>
      <c r="G33" s="215">
        <f t="shared" si="8"/>
        <v>0</v>
      </c>
      <c r="H33" s="215">
        <f t="shared" si="9"/>
        <v>0</v>
      </c>
      <c r="K33" s="215" t="str">
        <f>IFERROR(INDEX(Water!$I$342:$BT$366, MATCH(Adjustment_WW!$A33, Water!$I$342:$I$366, 0), MATCH(Adjustment_WW!K$3&amp;RIGHT(Adjustment_WW!$B33,2), Water!$I$342:$BT$342, 0)), "")</f>
        <v/>
      </c>
      <c r="L33" s="215" t="str">
        <f>IFERROR(INDEX(Water!$I$342:$BT$366, MATCH(Adjustment_WW!$A33, Water!$I$342:$I$366, 0), MATCH(Adjustment_WW!L$3&amp;RIGHT(Adjustment_WW!$B33,2), Water!$I$342:$BT$342, 0)), "")</f>
        <v/>
      </c>
      <c r="M33" s="215">
        <f>IFERROR(INDEX(Water!$I$342:$BT$366, MATCH(Adjustment_WW!$A33, Water!$I$342:$I$366, 0), MATCH(Adjustment_WW!M$3&amp;RIGHT(Adjustment_WW!$B33,2), Water!$I$342:$BT$342, 0)), "")</f>
        <v>0</v>
      </c>
      <c r="N33" s="215">
        <f>IFERROR(INDEX(Water!$I$342:$BT$366, MATCH(Adjustment_WW!$A33, Water!$I$342:$I$366, 0), MATCH(Adjustment_WW!N$3&amp;RIGHT(Adjustment_WW!$B33,2), Water!$I$342:$BT$342, 0)), "")</f>
        <v>0</v>
      </c>
      <c r="O33" s="215">
        <f>IFERROR(INDEX(Water!$I$342:$BT$366, MATCH(Adjustment_WW!$A33, Water!$I$342:$I$366, 0), MATCH(Adjustment_WW!O$3&amp;RIGHT(Adjustment_WW!$B33,2), Water!$I$342:$BT$342, 0)), "")</f>
        <v>0</v>
      </c>
      <c r="P33" s="215">
        <f>IFERROR(INDEX(Water!$I$342:$BT$366, MATCH(Adjustment_WW!$A33, Water!$I$342:$I$366, 0), MATCH(Adjustment_WW!P$3&amp;RIGHT(Adjustment_WW!$B33,2), Water!$I$342:$BT$342, 0)), "")</f>
        <v>0</v>
      </c>
      <c r="Q33" s="215">
        <f>IFERROR(INDEX(Water!$I$342:$BT$366, MATCH(Adjustment_WW!$A33, Water!$I$342:$I$366, 0), MATCH(Adjustment_WW!Q$3&amp;RIGHT(Adjustment_WW!$B33,2), Water!$I$342:$BT$342, 0)), "")</f>
        <v>0</v>
      </c>
      <c r="R33" s="215">
        <f>IFERROR(INDEX(Water!$I$342:$BT$366, MATCH(Adjustment_WW!$A33, Water!$I$342:$I$366, 0), MATCH(Adjustment_WW!R$3&amp;RIGHT(Adjustment_WW!$B33,2), Water!$I$342:$BT$342, 0)), "")</f>
        <v>0</v>
      </c>
      <c r="S33" s="215">
        <f>IFERROR(INDEX(Water!$I$342:$BT$366, MATCH(Adjustment_WW!$A33, Water!$I$342:$I$366, 0), MATCH(Adjustment_WW!S$3&amp;RIGHT(Adjustment_WW!$B33,2), Water!$I$342:$BT$342, 0)), "")</f>
        <v>0</v>
      </c>
    </row>
    <row r="34" spans="1:19">
      <c r="A34" s="214" t="s">
        <v>63</v>
      </c>
      <c r="B34" s="214" t="s">
        <v>468</v>
      </c>
      <c r="C34" s="214" t="str">
        <f t="shared" si="0"/>
        <v>NES19</v>
      </c>
      <c r="D34" s="215">
        <f t="shared" si="1"/>
        <v>0</v>
      </c>
      <c r="E34" s="215">
        <f t="shared" si="6"/>
        <v>0</v>
      </c>
      <c r="F34" s="215">
        <f t="shared" si="7"/>
        <v>0</v>
      </c>
      <c r="G34" s="215">
        <f t="shared" si="8"/>
        <v>0</v>
      </c>
      <c r="H34" s="215">
        <f t="shared" si="9"/>
        <v>0</v>
      </c>
      <c r="K34" s="215" t="str">
        <f>IFERROR(INDEX(Water!$I$342:$BT$366, MATCH(Adjustment_WW!$A34, Water!$I$342:$I$366, 0), MATCH(Adjustment_WW!K$3&amp;RIGHT(Adjustment_WW!$B34,2), Water!$I$342:$BT$342, 0)), "")</f>
        <v/>
      </c>
      <c r="L34" s="215" t="str">
        <f>IFERROR(INDEX(Water!$I$342:$BT$366, MATCH(Adjustment_WW!$A34, Water!$I$342:$I$366, 0), MATCH(Adjustment_WW!L$3&amp;RIGHT(Adjustment_WW!$B34,2), Water!$I$342:$BT$342, 0)), "")</f>
        <v/>
      </c>
      <c r="M34" s="215">
        <f>IFERROR(INDEX(Water!$I$342:$BT$366, MATCH(Adjustment_WW!$A34, Water!$I$342:$I$366, 0), MATCH(Adjustment_WW!M$3&amp;RIGHT(Adjustment_WW!$B34,2), Water!$I$342:$BT$342, 0)), "")</f>
        <v>0</v>
      </c>
      <c r="N34" s="215">
        <f>IFERROR(INDEX(Water!$I$342:$BT$366, MATCH(Adjustment_WW!$A34, Water!$I$342:$I$366, 0), MATCH(Adjustment_WW!N$3&amp;RIGHT(Adjustment_WW!$B34,2), Water!$I$342:$BT$342, 0)), "")</f>
        <v>0</v>
      </c>
      <c r="O34" s="215">
        <f>IFERROR(INDEX(Water!$I$342:$BT$366, MATCH(Adjustment_WW!$A34, Water!$I$342:$I$366, 0), MATCH(Adjustment_WW!O$3&amp;RIGHT(Adjustment_WW!$B34,2), Water!$I$342:$BT$342, 0)), "")</f>
        <v>0</v>
      </c>
      <c r="P34" s="215">
        <f>IFERROR(INDEX(Water!$I$342:$BT$366, MATCH(Adjustment_WW!$A34, Water!$I$342:$I$366, 0), MATCH(Adjustment_WW!P$3&amp;RIGHT(Adjustment_WW!$B34,2), Water!$I$342:$BT$342, 0)), "")</f>
        <v>0</v>
      </c>
      <c r="Q34" s="215">
        <f>IFERROR(INDEX(Water!$I$342:$BT$366, MATCH(Adjustment_WW!$A34, Water!$I$342:$I$366, 0), MATCH(Adjustment_WW!Q$3&amp;RIGHT(Adjustment_WW!$B34,2), Water!$I$342:$BT$342, 0)), "")</f>
        <v>0</v>
      </c>
      <c r="R34" s="215">
        <f>IFERROR(INDEX(Water!$I$342:$BT$366, MATCH(Adjustment_WW!$A34, Water!$I$342:$I$366, 0), MATCH(Adjustment_WW!R$3&amp;RIGHT(Adjustment_WW!$B34,2), Water!$I$342:$BT$342, 0)), "")</f>
        <v>0</v>
      </c>
      <c r="S34" s="215">
        <f>IFERROR(INDEX(Water!$I$342:$BT$366, MATCH(Adjustment_WW!$A34, Water!$I$342:$I$366, 0), MATCH(Adjustment_WW!S$3&amp;RIGHT(Adjustment_WW!$B34,2), Water!$I$342:$BT$342, 0)), "")</f>
        <v>0</v>
      </c>
    </row>
    <row r="35" spans="1:19">
      <c r="A35" s="214" t="s">
        <v>63</v>
      </c>
      <c r="B35" s="214" t="s">
        <v>469</v>
      </c>
      <c r="C35" s="214" t="str">
        <f t="shared" si="0"/>
        <v>NES20</v>
      </c>
      <c r="D35" s="215">
        <f t="shared" si="1"/>
        <v>0</v>
      </c>
      <c r="E35" s="215">
        <f t="shared" si="6"/>
        <v>0</v>
      </c>
      <c r="F35" s="215">
        <f t="shared" si="7"/>
        <v>0</v>
      </c>
      <c r="G35" s="215">
        <f t="shared" si="8"/>
        <v>0</v>
      </c>
      <c r="H35" s="215">
        <f t="shared" si="9"/>
        <v>0</v>
      </c>
      <c r="K35" s="215" t="str">
        <f>IFERROR(INDEX(Water!$I$342:$BT$366, MATCH(Adjustment_WW!$A35, Water!$I$342:$I$366, 0), MATCH(Adjustment_WW!K$3&amp;RIGHT(Adjustment_WW!$B35,2), Water!$I$342:$BT$342, 0)), "")</f>
        <v/>
      </c>
      <c r="L35" s="215" t="str">
        <f>IFERROR(INDEX(Water!$I$342:$BT$366, MATCH(Adjustment_WW!$A35, Water!$I$342:$I$366, 0), MATCH(Adjustment_WW!L$3&amp;RIGHT(Adjustment_WW!$B35,2), Water!$I$342:$BT$342, 0)), "")</f>
        <v/>
      </c>
      <c r="M35" s="215">
        <f>IFERROR(INDEX(Water!$I$342:$BT$366, MATCH(Adjustment_WW!$A35, Water!$I$342:$I$366, 0), MATCH(Adjustment_WW!M$3&amp;RIGHT(Adjustment_WW!$B35,2), Water!$I$342:$BT$342, 0)), "")</f>
        <v>0</v>
      </c>
      <c r="N35" s="215">
        <f>IFERROR(INDEX(Water!$I$342:$BT$366, MATCH(Adjustment_WW!$A35, Water!$I$342:$I$366, 0), MATCH(Adjustment_WW!N$3&amp;RIGHT(Adjustment_WW!$B35,2), Water!$I$342:$BT$342, 0)), "")</f>
        <v>0</v>
      </c>
      <c r="O35" s="215">
        <f>IFERROR(INDEX(Water!$I$342:$BT$366, MATCH(Adjustment_WW!$A35, Water!$I$342:$I$366, 0), MATCH(Adjustment_WW!O$3&amp;RIGHT(Adjustment_WW!$B35,2), Water!$I$342:$BT$342, 0)), "")</f>
        <v>0</v>
      </c>
      <c r="P35" s="215">
        <f>IFERROR(INDEX(Water!$I$342:$BT$366, MATCH(Adjustment_WW!$A35, Water!$I$342:$I$366, 0), MATCH(Adjustment_WW!P$3&amp;RIGHT(Adjustment_WW!$B35,2), Water!$I$342:$BT$342, 0)), "")</f>
        <v>0</v>
      </c>
      <c r="Q35" s="215">
        <f>IFERROR(INDEX(Water!$I$342:$BT$366, MATCH(Adjustment_WW!$A35, Water!$I$342:$I$366, 0), MATCH(Adjustment_WW!Q$3&amp;RIGHT(Adjustment_WW!$B35,2), Water!$I$342:$BT$342, 0)), "")</f>
        <v>0</v>
      </c>
      <c r="R35" s="215">
        <f>IFERROR(INDEX(Water!$I$342:$BT$366, MATCH(Adjustment_WW!$A35, Water!$I$342:$I$366, 0), MATCH(Adjustment_WW!R$3&amp;RIGHT(Adjustment_WW!$B35,2), Water!$I$342:$BT$342, 0)), "")</f>
        <v>0</v>
      </c>
      <c r="S35" s="215">
        <f>IFERROR(INDEX(Water!$I$342:$BT$366, MATCH(Adjustment_WW!$A35, Water!$I$342:$I$366, 0), MATCH(Adjustment_WW!S$3&amp;RIGHT(Adjustment_WW!$B35,2), Water!$I$342:$BT$342, 0)), "")</f>
        <v>0</v>
      </c>
    </row>
    <row r="36" spans="1:19">
      <c r="A36" s="214" t="s">
        <v>63</v>
      </c>
      <c r="B36" s="214" t="s">
        <v>470</v>
      </c>
      <c r="C36" s="214" t="str">
        <f t="shared" si="0"/>
        <v>NES21</v>
      </c>
      <c r="D36" s="215">
        <f t="shared" si="1"/>
        <v>-0.158</v>
      </c>
      <c r="E36" s="215">
        <f t="shared" si="6"/>
        <v>-0.02</v>
      </c>
      <c r="F36" s="215">
        <f t="shared" si="7"/>
        <v>-0.751</v>
      </c>
      <c r="G36" s="215">
        <f t="shared" si="8"/>
        <v>-2.3330000000000002</v>
      </c>
      <c r="H36" s="215">
        <f t="shared" si="9"/>
        <v>-3.2620000000000005</v>
      </c>
      <c r="K36" s="215" t="str">
        <f>IFERROR(INDEX(Water!$I$342:$BT$366, MATCH(Adjustment_WW!$A36, Water!$I$342:$I$366, 0), MATCH(Adjustment_WW!K$3&amp;RIGHT(Adjustment_WW!$B36,2), Water!$I$342:$BT$342, 0)), "")</f>
        <v/>
      </c>
      <c r="L36" s="215" t="str">
        <f>IFERROR(INDEX(Water!$I$342:$BT$366, MATCH(Adjustment_WW!$A36, Water!$I$342:$I$366, 0), MATCH(Adjustment_WW!L$3&amp;RIGHT(Adjustment_WW!$B36,2), Water!$I$342:$BT$342, 0)), "")</f>
        <v/>
      </c>
      <c r="M36" s="215">
        <f>IFERROR(INDEX(Water!$I$342:$BT$366, MATCH(Adjustment_WW!$A36, Water!$I$342:$I$366, 0), MATCH(Adjustment_WW!M$3&amp;RIGHT(Adjustment_WW!$B36,2), Water!$I$342:$BT$342, 0)), "")</f>
        <v>-0.751</v>
      </c>
      <c r="N36" s="215">
        <f>IFERROR(INDEX(Water!$I$342:$BT$366, MATCH(Adjustment_WW!$A36, Water!$I$342:$I$366, 0), MATCH(Adjustment_WW!N$3&amp;RIGHT(Adjustment_WW!$B36,2), Water!$I$342:$BT$342, 0)), "")</f>
        <v>-2.3330000000000002</v>
      </c>
      <c r="O36" s="215" t="str">
        <f>IFERROR(INDEX(Water!$I$342:$BT$366, MATCH(Adjustment_WW!$A36, Water!$I$342:$I$366, 0), MATCH(Adjustment_WW!O$3&amp;RIGHT(Adjustment_WW!$B36,2), Water!$I$342:$BT$342, 0)), "")</f>
        <v/>
      </c>
      <c r="P36" s="215">
        <f>IFERROR(INDEX(Water!$I$342:$BT$366, MATCH(Adjustment_WW!$A36, Water!$I$342:$I$366, 0), MATCH(Adjustment_WW!P$3&amp;RIGHT(Adjustment_WW!$B36,2), Water!$I$342:$BT$342, 0)), "")</f>
        <v>-0.158</v>
      </c>
      <c r="Q36" s="215">
        <f>IFERROR(INDEX(Water!$I$342:$BT$366, MATCH(Adjustment_WW!$A36, Water!$I$342:$I$366, 0), MATCH(Adjustment_WW!Q$3&amp;RIGHT(Adjustment_WW!$B36,2), Water!$I$342:$BT$342, 0)), "")</f>
        <v>-1.2E-2</v>
      </c>
      <c r="R36" s="215">
        <f>IFERROR(INDEX(Water!$I$342:$BT$366, MATCH(Adjustment_WW!$A36, Water!$I$342:$I$366, 0), MATCH(Adjustment_WW!R$3&amp;RIGHT(Adjustment_WW!$B36,2), Water!$I$342:$BT$342, 0)), "")</f>
        <v>-8.0000000000000002E-3</v>
      </c>
      <c r="S36" s="215">
        <f>IFERROR(INDEX(Water!$I$342:$BT$366, MATCH(Adjustment_WW!$A36, Water!$I$342:$I$366, 0), MATCH(Adjustment_WW!S$3&amp;RIGHT(Adjustment_WW!$B36,2), Water!$I$342:$BT$342, 0)), "")</f>
        <v>-3.2620000000000005</v>
      </c>
    </row>
    <row r="37" spans="1:19">
      <c r="A37" s="214" t="s">
        <v>63</v>
      </c>
      <c r="B37" s="214" t="s">
        <v>580</v>
      </c>
      <c r="C37" s="214" t="str">
        <f t="shared" ref="C37" si="22">$A37&amp;RIGHT(B37,2)</f>
        <v>NES22</v>
      </c>
      <c r="D37" s="215">
        <f t="shared" ref="D37" si="23">IF($B37&lt;"2017-18", K37, IF(B37&lt;"2020-21", O37+P37, P37))</f>
        <v>0</v>
      </c>
      <c r="E37" s="215">
        <f t="shared" ref="E37" si="24">IF($B37&lt;"2017-18", L37, Q37+R37)</f>
        <v>0</v>
      </c>
      <c r="F37" s="215">
        <f t="shared" ref="F37" si="25">M37</f>
        <v>0</v>
      </c>
      <c r="G37" s="215">
        <f t="shared" ref="G37" si="26">N37</f>
        <v>0</v>
      </c>
      <c r="H37" s="215">
        <f t="shared" ref="H37" si="27">S37</f>
        <v>0</v>
      </c>
      <c r="K37" s="215" t="str">
        <f>IFERROR(INDEX(Water!$I$342:$BT$366, MATCH(Adjustment_WW!$A37, Water!$I$342:$I$366, 0), MATCH(Adjustment_WW!K$3&amp;RIGHT(Adjustment_WW!$B37,2), Water!$I$342:$BT$342, 0)), "")</f>
        <v/>
      </c>
      <c r="L37" s="215" t="str">
        <f>IFERROR(INDEX(Water!$I$342:$BT$366, MATCH(Adjustment_WW!$A37, Water!$I$342:$I$366, 0), MATCH(Adjustment_WW!L$3&amp;RIGHT(Adjustment_WW!$B37,2), Water!$I$342:$BT$342, 0)), "")</f>
        <v/>
      </c>
      <c r="M37" s="215">
        <f>IFERROR(INDEX(Water!$I$342:$BT$366, MATCH(Adjustment_WW!$A37, Water!$I$342:$I$366, 0), MATCH(Adjustment_WW!M$3&amp;RIGHT(Adjustment_WW!$B37,2), Water!$I$342:$BT$342, 0)), "")</f>
        <v>0</v>
      </c>
      <c r="N37" s="215">
        <f>IFERROR(INDEX(Water!$I$342:$BT$366, MATCH(Adjustment_WW!$A37, Water!$I$342:$I$366, 0), MATCH(Adjustment_WW!N$3&amp;RIGHT(Adjustment_WW!$B37,2), Water!$I$342:$BT$342, 0)), "")</f>
        <v>0</v>
      </c>
      <c r="O37" s="215" t="str">
        <f>IFERROR(INDEX(Water!$I$342:$BT$366, MATCH(Adjustment_WW!$A37, Water!$I$342:$I$366, 0), MATCH(Adjustment_WW!O$3&amp;RIGHT(Adjustment_WW!$B37,2), Water!$I$342:$BT$342, 0)), "")</f>
        <v/>
      </c>
      <c r="P37" s="215">
        <f>IFERROR(INDEX(Water!$I$342:$BT$366, MATCH(Adjustment_WW!$A37, Water!$I$342:$I$366, 0), MATCH(Adjustment_WW!P$3&amp;RIGHT(Adjustment_WW!$B37,2), Water!$I$342:$BT$342, 0)), "")</f>
        <v>0</v>
      </c>
      <c r="Q37" s="215">
        <f>IFERROR(INDEX(Water!$I$342:$BT$366, MATCH(Adjustment_WW!$A37, Water!$I$342:$I$366, 0), MATCH(Adjustment_WW!Q$3&amp;RIGHT(Adjustment_WW!$B37,2), Water!$I$342:$BT$342, 0)), "")</f>
        <v>0</v>
      </c>
      <c r="R37" s="215">
        <f>IFERROR(INDEX(Water!$I$342:$BT$366, MATCH(Adjustment_WW!$A37, Water!$I$342:$I$366, 0), MATCH(Adjustment_WW!R$3&amp;RIGHT(Adjustment_WW!$B37,2), Water!$I$342:$BT$342, 0)), "")</f>
        <v>0</v>
      </c>
      <c r="S37" s="215">
        <f>IFERROR(INDEX(Water!$I$342:$BT$366, MATCH(Adjustment_WW!$A37, Water!$I$342:$I$366, 0), MATCH(Adjustment_WW!S$3&amp;RIGHT(Adjustment_WW!$B37,2), Water!$I$342:$BT$342, 0)), "")</f>
        <v>0</v>
      </c>
    </row>
    <row r="38" spans="1:19">
      <c r="A38" s="214" t="s">
        <v>98</v>
      </c>
      <c r="B38" s="214" t="s">
        <v>461</v>
      </c>
      <c r="C38" s="214" t="str">
        <f t="shared" si="0"/>
        <v>NWT12</v>
      </c>
      <c r="D38" s="215">
        <f t="shared" si="1"/>
        <v>0</v>
      </c>
      <c r="E38" s="215">
        <f t="shared" si="6"/>
        <v>0</v>
      </c>
      <c r="F38" s="215">
        <f t="shared" si="7"/>
        <v>0</v>
      </c>
      <c r="G38" s="215">
        <f t="shared" si="8"/>
        <v>0</v>
      </c>
      <c r="H38" s="215">
        <f t="shared" si="9"/>
        <v>0</v>
      </c>
      <c r="K38" s="215">
        <f>IFERROR(INDEX(Water!$I$342:$BT$366, MATCH(Adjustment_WW!$A38, Water!$I$342:$I$366, 0), MATCH(Adjustment_WW!K$3&amp;RIGHT(Adjustment_WW!$B38,2), Water!$I$342:$BT$342, 0)), "")</f>
        <v>0</v>
      </c>
      <c r="L38" s="215">
        <f>IFERROR(INDEX(Water!$I$342:$BT$366, MATCH(Adjustment_WW!$A38, Water!$I$342:$I$366, 0), MATCH(Adjustment_WW!L$3&amp;RIGHT(Adjustment_WW!$B38,2), Water!$I$342:$BT$342, 0)), "")</f>
        <v>0</v>
      </c>
      <c r="M38" s="215">
        <f>IFERROR(INDEX(Water!$I$342:$BT$366, MATCH(Adjustment_WW!$A38, Water!$I$342:$I$366, 0), MATCH(Adjustment_WW!M$3&amp;RIGHT(Adjustment_WW!$B38,2), Water!$I$342:$BT$342, 0)), "")</f>
        <v>0</v>
      </c>
      <c r="N38" s="215">
        <f>IFERROR(INDEX(Water!$I$342:$BT$366, MATCH(Adjustment_WW!$A38, Water!$I$342:$I$366, 0), MATCH(Adjustment_WW!N$3&amp;RIGHT(Adjustment_WW!$B38,2), Water!$I$342:$BT$342, 0)), "")</f>
        <v>0</v>
      </c>
      <c r="O38" s="215" t="str">
        <f>IFERROR(INDEX(Water!$I$342:$BT$366, MATCH(Adjustment_WW!$A38, Water!$I$342:$I$366, 0), MATCH(Adjustment_WW!O$3&amp;RIGHT(Adjustment_WW!$B38,2), Water!$I$342:$BT$342, 0)), "")</f>
        <v/>
      </c>
      <c r="P38" s="215" t="str">
        <f>IFERROR(INDEX(Water!$I$342:$BT$366, MATCH(Adjustment_WW!$A38, Water!$I$342:$I$366, 0), MATCH(Adjustment_WW!P$3&amp;RIGHT(Adjustment_WW!$B38,2), Water!$I$342:$BT$342, 0)), "")</f>
        <v/>
      </c>
      <c r="Q38" s="215" t="str">
        <f>IFERROR(INDEX(Water!$I$342:$BT$366, MATCH(Adjustment_WW!$A38, Water!$I$342:$I$366, 0), MATCH(Adjustment_WW!Q$3&amp;RIGHT(Adjustment_WW!$B38,2), Water!$I$342:$BT$342, 0)), "")</f>
        <v/>
      </c>
      <c r="R38" s="215" t="str">
        <f>IFERROR(INDEX(Water!$I$342:$BT$366, MATCH(Adjustment_WW!$A38, Water!$I$342:$I$366, 0), MATCH(Adjustment_WW!R$3&amp;RIGHT(Adjustment_WW!$B38,2), Water!$I$342:$BT$342, 0)), "")</f>
        <v/>
      </c>
      <c r="S38" s="215">
        <f>IFERROR(INDEX(Water!$I$342:$BT$366, MATCH(Adjustment_WW!$A38, Water!$I$342:$I$366, 0), MATCH(Adjustment_WW!S$3&amp;RIGHT(Adjustment_WW!$B38,2), Water!$I$342:$BT$342, 0)), "")</f>
        <v>0</v>
      </c>
    </row>
    <row r="39" spans="1:19">
      <c r="A39" s="214" t="s">
        <v>98</v>
      </c>
      <c r="B39" s="214" t="s">
        <v>462</v>
      </c>
      <c r="C39" s="214" t="str">
        <f t="shared" si="0"/>
        <v>NWT13</v>
      </c>
      <c r="D39" s="215">
        <f t="shared" si="1"/>
        <v>0</v>
      </c>
      <c r="E39" s="215">
        <f t="shared" si="6"/>
        <v>0</v>
      </c>
      <c r="F39" s="215">
        <f t="shared" si="7"/>
        <v>0</v>
      </c>
      <c r="G39" s="215">
        <f t="shared" si="8"/>
        <v>0</v>
      </c>
      <c r="H39" s="215">
        <f t="shared" si="9"/>
        <v>0</v>
      </c>
      <c r="K39" s="215">
        <f>IFERROR(INDEX(Water!$I$342:$BT$366, MATCH(Adjustment_WW!$A39, Water!$I$342:$I$366, 0), MATCH(Adjustment_WW!K$3&amp;RIGHT(Adjustment_WW!$B39,2), Water!$I$342:$BT$342, 0)), "")</f>
        <v>0</v>
      </c>
      <c r="L39" s="215">
        <f>IFERROR(INDEX(Water!$I$342:$BT$366, MATCH(Adjustment_WW!$A39, Water!$I$342:$I$366, 0), MATCH(Adjustment_WW!L$3&amp;RIGHT(Adjustment_WW!$B39,2), Water!$I$342:$BT$342, 0)), "")</f>
        <v>0</v>
      </c>
      <c r="M39" s="215">
        <f>IFERROR(INDEX(Water!$I$342:$BT$366, MATCH(Adjustment_WW!$A39, Water!$I$342:$I$366, 0), MATCH(Adjustment_WW!M$3&amp;RIGHT(Adjustment_WW!$B39,2), Water!$I$342:$BT$342, 0)), "")</f>
        <v>0</v>
      </c>
      <c r="N39" s="215">
        <f>IFERROR(INDEX(Water!$I$342:$BT$366, MATCH(Adjustment_WW!$A39, Water!$I$342:$I$366, 0), MATCH(Adjustment_WW!N$3&amp;RIGHT(Adjustment_WW!$B39,2), Water!$I$342:$BT$342, 0)), "")</f>
        <v>0</v>
      </c>
      <c r="O39" s="215" t="str">
        <f>IFERROR(INDEX(Water!$I$342:$BT$366, MATCH(Adjustment_WW!$A39, Water!$I$342:$I$366, 0), MATCH(Adjustment_WW!O$3&amp;RIGHT(Adjustment_WW!$B39,2), Water!$I$342:$BT$342, 0)), "")</f>
        <v/>
      </c>
      <c r="P39" s="215" t="str">
        <f>IFERROR(INDEX(Water!$I$342:$BT$366, MATCH(Adjustment_WW!$A39, Water!$I$342:$I$366, 0), MATCH(Adjustment_WW!P$3&amp;RIGHT(Adjustment_WW!$B39,2), Water!$I$342:$BT$342, 0)), "")</f>
        <v/>
      </c>
      <c r="Q39" s="215" t="str">
        <f>IFERROR(INDEX(Water!$I$342:$BT$366, MATCH(Adjustment_WW!$A39, Water!$I$342:$I$366, 0), MATCH(Adjustment_WW!Q$3&amp;RIGHT(Adjustment_WW!$B39,2), Water!$I$342:$BT$342, 0)), "")</f>
        <v/>
      </c>
      <c r="R39" s="215" t="str">
        <f>IFERROR(INDEX(Water!$I$342:$BT$366, MATCH(Adjustment_WW!$A39, Water!$I$342:$I$366, 0), MATCH(Adjustment_WW!R$3&amp;RIGHT(Adjustment_WW!$B39,2), Water!$I$342:$BT$342, 0)), "")</f>
        <v/>
      </c>
      <c r="S39" s="215">
        <f>IFERROR(INDEX(Water!$I$342:$BT$366, MATCH(Adjustment_WW!$A39, Water!$I$342:$I$366, 0), MATCH(Adjustment_WW!S$3&amp;RIGHT(Adjustment_WW!$B39,2), Water!$I$342:$BT$342, 0)), "")</f>
        <v>0</v>
      </c>
    </row>
    <row r="40" spans="1:19">
      <c r="A40" s="214" t="s">
        <v>98</v>
      </c>
      <c r="B40" s="214" t="s">
        <v>463</v>
      </c>
      <c r="C40" s="214" t="str">
        <f t="shared" si="0"/>
        <v>NWT14</v>
      </c>
      <c r="D40" s="215">
        <f t="shared" si="1"/>
        <v>0</v>
      </c>
      <c r="E40" s="215">
        <f t="shared" si="6"/>
        <v>0</v>
      </c>
      <c r="F40" s="215">
        <f t="shared" si="7"/>
        <v>0</v>
      </c>
      <c r="G40" s="215">
        <f t="shared" si="8"/>
        <v>0</v>
      </c>
      <c r="H40" s="215">
        <f t="shared" si="9"/>
        <v>0</v>
      </c>
      <c r="K40" s="215">
        <f>IFERROR(INDEX(Water!$I$342:$BT$366, MATCH(Adjustment_WW!$A40, Water!$I$342:$I$366, 0), MATCH(Adjustment_WW!K$3&amp;RIGHT(Adjustment_WW!$B40,2), Water!$I$342:$BT$342, 0)), "")</f>
        <v>0</v>
      </c>
      <c r="L40" s="215">
        <f>IFERROR(INDEX(Water!$I$342:$BT$366, MATCH(Adjustment_WW!$A40, Water!$I$342:$I$366, 0), MATCH(Adjustment_WW!L$3&amp;RIGHT(Adjustment_WW!$B40,2), Water!$I$342:$BT$342, 0)), "")</f>
        <v>0</v>
      </c>
      <c r="M40" s="215">
        <f>IFERROR(INDEX(Water!$I$342:$BT$366, MATCH(Adjustment_WW!$A40, Water!$I$342:$I$366, 0), MATCH(Adjustment_WW!M$3&amp;RIGHT(Adjustment_WW!$B40,2), Water!$I$342:$BT$342, 0)), "")</f>
        <v>0</v>
      </c>
      <c r="N40" s="215">
        <f>IFERROR(INDEX(Water!$I$342:$BT$366, MATCH(Adjustment_WW!$A40, Water!$I$342:$I$366, 0), MATCH(Adjustment_WW!N$3&amp;RIGHT(Adjustment_WW!$B40,2), Water!$I$342:$BT$342, 0)), "")</f>
        <v>0</v>
      </c>
      <c r="O40" s="215" t="str">
        <f>IFERROR(INDEX(Water!$I$342:$BT$366, MATCH(Adjustment_WW!$A40, Water!$I$342:$I$366, 0), MATCH(Adjustment_WW!O$3&amp;RIGHT(Adjustment_WW!$B40,2), Water!$I$342:$BT$342, 0)), "")</f>
        <v/>
      </c>
      <c r="P40" s="215" t="str">
        <f>IFERROR(INDEX(Water!$I$342:$BT$366, MATCH(Adjustment_WW!$A40, Water!$I$342:$I$366, 0), MATCH(Adjustment_WW!P$3&amp;RIGHT(Adjustment_WW!$B40,2), Water!$I$342:$BT$342, 0)), "")</f>
        <v/>
      </c>
      <c r="Q40" s="215" t="str">
        <f>IFERROR(INDEX(Water!$I$342:$BT$366, MATCH(Adjustment_WW!$A40, Water!$I$342:$I$366, 0), MATCH(Adjustment_WW!Q$3&amp;RIGHT(Adjustment_WW!$B40,2), Water!$I$342:$BT$342, 0)), "")</f>
        <v/>
      </c>
      <c r="R40" s="215" t="str">
        <f>IFERROR(INDEX(Water!$I$342:$BT$366, MATCH(Adjustment_WW!$A40, Water!$I$342:$I$366, 0), MATCH(Adjustment_WW!R$3&amp;RIGHT(Adjustment_WW!$B40,2), Water!$I$342:$BT$342, 0)), "")</f>
        <v/>
      </c>
      <c r="S40" s="215">
        <f>IFERROR(INDEX(Water!$I$342:$BT$366, MATCH(Adjustment_WW!$A40, Water!$I$342:$I$366, 0), MATCH(Adjustment_WW!S$3&amp;RIGHT(Adjustment_WW!$B40,2), Water!$I$342:$BT$342, 0)), "")</f>
        <v>0</v>
      </c>
    </row>
    <row r="41" spans="1:19">
      <c r="A41" s="214" t="s">
        <v>98</v>
      </c>
      <c r="B41" s="214" t="s">
        <v>464</v>
      </c>
      <c r="C41" s="214" t="str">
        <f t="shared" si="0"/>
        <v>NWT15</v>
      </c>
      <c r="D41" s="215">
        <f t="shared" si="1"/>
        <v>0</v>
      </c>
      <c r="E41" s="215">
        <f t="shared" si="6"/>
        <v>0</v>
      </c>
      <c r="F41" s="215">
        <f t="shared" si="7"/>
        <v>0</v>
      </c>
      <c r="G41" s="215">
        <f t="shared" si="8"/>
        <v>0</v>
      </c>
      <c r="H41" s="215">
        <f t="shared" si="9"/>
        <v>0</v>
      </c>
      <c r="K41" s="215">
        <f>IFERROR(INDEX(Water!$I$342:$BT$366, MATCH(Adjustment_WW!$A41, Water!$I$342:$I$366, 0), MATCH(Adjustment_WW!K$3&amp;RIGHT(Adjustment_WW!$B41,2), Water!$I$342:$BT$342, 0)), "")</f>
        <v>0</v>
      </c>
      <c r="L41" s="215">
        <f>IFERROR(INDEX(Water!$I$342:$BT$366, MATCH(Adjustment_WW!$A41, Water!$I$342:$I$366, 0), MATCH(Adjustment_WW!L$3&amp;RIGHT(Adjustment_WW!$B41,2), Water!$I$342:$BT$342, 0)), "")</f>
        <v>0</v>
      </c>
      <c r="M41" s="215">
        <f>IFERROR(INDEX(Water!$I$342:$BT$366, MATCH(Adjustment_WW!$A41, Water!$I$342:$I$366, 0), MATCH(Adjustment_WW!M$3&amp;RIGHT(Adjustment_WW!$B41,2), Water!$I$342:$BT$342, 0)), "")</f>
        <v>0</v>
      </c>
      <c r="N41" s="215">
        <f>IFERROR(INDEX(Water!$I$342:$BT$366, MATCH(Adjustment_WW!$A41, Water!$I$342:$I$366, 0), MATCH(Adjustment_WW!N$3&amp;RIGHT(Adjustment_WW!$B41,2), Water!$I$342:$BT$342, 0)), "")</f>
        <v>0</v>
      </c>
      <c r="O41" s="215" t="str">
        <f>IFERROR(INDEX(Water!$I$342:$BT$366, MATCH(Adjustment_WW!$A41, Water!$I$342:$I$366, 0), MATCH(Adjustment_WW!O$3&amp;RIGHT(Adjustment_WW!$B41,2), Water!$I$342:$BT$342, 0)), "")</f>
        <v/>
      </c>
      <c r="P41" s="215" t="str">
        <f>IFERROR(INDEX(Water!$I$342:$BT$366, MATCH(Adjustment_WW!$A41, Water!$I$342:$I$366, 0), MATCH(Adjustment_WW!P$3&amp;RIGHT(Adjustment_WW!$B41,2), Water!$I$342:$BT$342, 0)), "")</f>
        <v/>
      </c>
      <c r="Q41" s="215" t="str">
        <f>IFERROR(INDEX(Water!$I$342:$BT$366, MATCH(Adjustment_WW!$A41, Water!$I$342:$I$366, 0), MATCH(Adjustment_WW!Q$3&amp;RIGHT(Adjustment_WW!$B41,2), Water!$I$342:$BT$342, 0)), "")</f>
        <v/>
      </c>
      <c r="R41" s="215" t="str">
        <f>IFERROR(INDEX(Water!$I$342:$BT$366, MATCH(Adjustment_WW!$A41, Water!$I$342:$I$366, 0), MATCH(Adjustment_WW!R$3&amp;RIGHT(Adjustment_WW!$B41,2), Water!$I$342:$BT$342, 0)), "")</f>
        <v/>
      </c>
      <c r="S41" s="215">
        <f>IFERROR(INDEX(Water!$I$342:$BT$366, MATCH(Adjustment_WW!$A41, Water!$I$342:$I$366, 0), MATCH(Adjustment_WW!S$3&amp;RIGHT(Adjustment_WW!$B41,2), Water!$I$342:$BT$342, 0)), "")</f>
        <v>0</v>
      </c>
    </row>
    <row r="42" spans="1:19">
      <c r="A42" s="214" t="s">
        <v>98</v>
      </c>
      <c r="B42" s="214" t="s">
        <v>465</v>
      </c>
      <c r="C42" s="214" t="str">
        <f t="shared" si="0"/>
        <v>NWT16</v>
      </c>
      <c r="D42" s="215">
        <f t="shared" si="1"/>
        <v>0</v>
      </c>
      <c r="E42" s="215">
        <f t="shared" si="6"/>
        <v>0</v>
      </c>
      <c r="F42" s="215">
        <f t="shared" si="7"/>
        <v>3.2722856432989249</v>
      </c>
      <c r="G42" s="215">
        <f t="shared" si="8"/>
        <v>-0.6783413717306862</v>
      </c>
      <c r="H42" s="215">
        <f t="shared" si="9"/>
        <v>2.5939442715682386</v>
      </c>
      <c r="K42" s="215">
        <f>IFERROR(INDEX(Water!$I$342:$BT$366, MATCH(Adjustment_WW!$A42, Water!$I$342:$I$366, 0), MATCH(Adjustment_WW!K$3&amp;RIGHT(Adjustment_WW!$B42,2), Water!$I$342:$BT$342, 0)), "")</f>
        <v>0</v>
      </c>
      <c r="L42" s="215">
        <f>IFERROR(INDEX(Water!$I$342:$BT$366, MATCH(Adjustment_WW!$A42, Water!$I$342:$I$366, 0), MATCH(Adjustment_WW!L$3&amp;RIGHT(Adjustment_WW!$B42,2), Water!$I$342:$BT$342, 0)), "")</f>
        <v>0</v>
      </c>
      <c r="M42" s="215">
        <f>IFERROR(INDEX(Water!$I$342:$BT$366, MATCH(Adjustment_WW!$A42, Water!$I$342:$I$366, 0), MATCH(Adjustment_WW!M$3&amp;RIGHT(Adjustment_WW!$B42,2), Water!$I$342:$BT$342, 0)), "")</f>
        <v>3.2722856432989249</v>
      </c>
      <c r="N42" s="215">
        <f>IFERROR(INDEX(Water!$I$342:$BT$366, MATCH(Adjustment_WW!$A42, Water!$I$342:$I$366, 0), MATCH(Adjustment_WW!N$3&amp;RIGHT(Adjustment_WW!$B42,2), Water!$I$342:$BT$342, 0)), "")</f>
        <v>-0.6783413717306862</v>
      </c>
      <c r="O42" s="215" t="str">
        <f>IFERROR(INDEX(Water!$I$342:$BT$366, MATCH(Adjustment_WW!$A42, Water!$I$342:$I$366, 0), MATCH(Adjustment_WW!O$3&amp;RIGHT(Adjustment_WW!$B42,2), Water!$I$342:$BT$342, 0)), "")</f>
        <v/>
      </c>
      <c r="P42" s="215" t="str">
        <f>IFERROR(INDEX(Water!$I$342:$BT$366, MATCH(Adjustment_WW!$A42, Water!$I$342:$I$366, 0), MATCH(Adjustment_WW!P$3&amp;RIGHT(Adjustment_WW!$B42,2), Water!$I$342:$BT$342, 0)), "")</f>
        <v/>
      </c>
      <c r="Q42" s="215" t="str">
        <f>IFERROR(INDEX(Water!$I$342:$BT$366, MATCH(Adjustment_WW!$A42, Water!$I$342:$I$366, 0), MATCH(Adjustment_WW!Q$3&amp;RIGHT(Adjustment_WW!$B42,2), Water!$I$342:$BT$342, 0)), "")</f>
        <v/>
      </c>
      <c r="R42" s="215" t="str">
        <f>IFERROR(INDEX(Water!$I$342:$BT$366, MATCH(Adjustment_WW!$A42, Water!$I$342:$I$366, 0), MATCH(Adjustment_WW!R$3&amp;RIGHT(Adjustment_WW!$B42,2), Water!$I$342:$BT$342, 0)), "")</f>
        <v/>
      </c>
      <c r="S42" s="215">
        <f>IFERROR(INDEX(Water!$I$342:$BT$366, MATCH(Adjustment_WW!$A42, Water!$I$342:$I$366, 0), MATCH(Adjustment_WW!S$3&amp;RIGHT(Adjustment_WW!$B42,2), Water!$I$342:$BT$342, 0)), "")</f>
        <v>2.5939442715682386</v>
      </c>
    </row>
    <row r="43" spans="1:19">
      <c r="A43" s="214" t="s">
        <v>98</v>
      </c>
      <c r="B43" s="214" t="s">
        <v>466</v>
      </c>
      <c r="C43" s="214" t="str">
        <f t="shared" si="0"/>
        <v>NWT17</v>
      </c>
      <c r="D43" s="215">
        <f t="shared" si="1"/>
        <v>2.4538343400000007</v>
      </c>
      <c r="E43" s="215">
        <f t="shared" si="6"/>
        <v>0.76183721891261968</v>
      </c>
      <c r="F43" s="215">
        <f t="shared" si="7"/>
        <v>-0.30506602944419953</v>
      </c>
      <c r="G43" s="215">
        <f t="shared" si="8"/>
        <v>0.46162973029674625</v>
      </c>
      <c r="H43" s="215">
        <f t="shared" si="9"/>
        <v>3.372235259765167</v>
      </c>
      <c r="K43" s="215">
        <f>IFERROR(INDEX(Water!$I$342:$BT$366, MATCH(Adjustment_WW!$A43, Water!$I$342:$I$366, 0), MATCH(Adjustment_WW!K$3&amp;RIGHT(Adjustment_WW!$B43,2), Water!$I$342:$BT$342, 0)), "")</f>
        <v>2.4538343400000007</v>
      </c>
      <c r="L43" s="215">
        <f>IFERROR(INDEX(Water!$I$342:$BT$366, MATCH(Adjustment_WW!$A43, Water!$I$342:$I$366, 0), MATCH(Adjustment_WW!L$3&amp;RIGHT(Adjustment_WW!$B43,2), Water!$I$342:$BT$342, 0)), "")</f>
        <v>0.76183721891261968</v>
      </c>
      <c r="M43" s="215">
        <f>IFERROR(INDEX(Water!$I$342:$BT$366, MATCH(Adjustment_WW!$A43, Water!$I$342:$I$366, 0), MATCH(Adjustment_WW!M$3&amp;RIGHT(Adjustment_WW!$B43,2), Water!$I$342:$BT$342, 0)), "")</f>
        <v>-0.30506602944419953</v>
      </c>
      <c r="N43" s="215">
        <f>IFERROR(INDEX(Water!$I$342:$BT$366, MATCH(Adjustment_WW!$A43, Water!$I$342:$I$366, 0), MATCH(Adjustment_WW!N$3&amp;RIGHT(Adjustment_WW!$B43,2), Water!$I$342:$BT$342, 0)), "")</f>
        <v>0.46162973029674625</v>
      </c>
      <c r="O43" s="215" t="str">
        <f>IFERROR(INDEX(Water!$I$342:$BT$366, MATCH(Adjustment_WW!$A43, Water!$I$342:$I$366, 0), MATCH(Adjustment_WW!O$3&amp;RIGHT(Adjustment_WW!$B43,2), Water!$I$342:$BT$342, 0)), "")</f>
        <v/>
      </c>
      <c r="P43" s="215" t="str">
        <f>IFERROR(INDEX(Water!$I$342:$BT$366, MATCH(Adjustment_WW!$A43, Water!$I$342:$I$366, 0), MATCH(Adjustment_WW!P$3&amp;RIGHT(Adjustment_WW!$B43,2), Water!$I$342:$BT$342, 0)), "")</f>
        <v/>
      </c>
      <c r="Q43" s="215" t="str">
        <f>IFERROR(INDEX(Water!$I$342:$BT$366, MATCH(Adjustment_WW!$A43, Water!$I$342:$I$366, 0), MATCH(Adjustment_WW!Q$3&amp;RIGHT(Adjustment_WW!$B43,2), Water!$I$342:$BT$342, 0)), "")</f>
        <v/>
      </c>
      <c r="R43" s="215" t="str">
        <f>IFERROR(INDEX(Water!$I$342:$BT$366, MATCH(Adjustment_WW!$A43, Water!$I$342:$I$366, 0), MATCH(Adjustment_WW!R$3&amp;RIGHT(Adjustment_WW!$B43,2), Water!$I$342:$BT$342, 0)), "")</f>
        <v/>
      </c>
      <c r="S43" s="215">
        <f>IFERROR(INDEX(Water!$I$342:$BT$366, MATCH(Adjustment_WW!$A43, Water!$I$342:$I$366, 0), MATCH(Adjustment_WW!S$3&amp;RIGHT(Adjustment_WW!$B43,2), Water!$I$342:$BT$342, 0)), "")</f>
        <v>3.372235259765167</v>
      </c>
    </row>
    <row r="44" spans="1:19">
      <c r="A44" s="214" t="s">
        <v>98</v>
      </c>
      <c r="B44" s="214" t="s">
        <v>467</v>
      </c>
      <c r="C44" s="214" t="str">
        <f t="shared" si="0"/>
        <v>NWT18</v>
      </c>
      <c r="D44" s="215">
        <f t="shared" si="1"/>
        <v>1.35</v>
      </c>
      <c r="E44" s="215">
        <f t="shared" si="6"/>
        <v>0</v>
      </c>
      <c r="F44" s="215">
        <f t="shared" si="7"/>
        <v>-5.3333509999999924E-2</v>
      </c>
      <c r="G44" s="215">
        <f t="shared" si="8"/>
        <v>0.45782332000000003</v>
      </c>
      <c r="H44" s="215">
        <f t="shared" si="9"/>
        <v>1.7544898100000004</v>
      </c>
      <c r="K44" s="215" t="str">
        <f>IFERROR(INDEX(Water!$I$342:$BT$366, MATCH(Adjustment_WW!$A44, Water!$I$342:$I$366, 0), MATCH(Adjustment_WW!K$3&amp;RIGHT(Adjustment_WW!$B44,2), Water!$I$342:$BT$342, 0)), "")</f>
        <v/>
      </c>
      <c r="L44" s="215" t="str">
        <f>IFERROR(INDEX(Water!$I$342:$BT$366, MATCH(Adjustment_WW!$A44, Water!$I$342:$I$366, 0), MATCH(Adjustment_WW!L$3&amp;RIGHT(Adjustment_WW!$B44,2), Water!$I$342:$BT$342, 0)), "")</f>
        <v/>
      </c>
      <c r="M44" s="215">
        <f>IFERROR(INDEX(Water!$I$342:$BT$366, MATCH(Adjustment_WW!$A44, Water!$I$342:$I$366, 0), MATCH(Adjustment_WW!M$3&amp;RIGHT(Adjustment_WW!$B44,2), Water!$I$342:$BT$342, 0)), "")</f>
        <v>-5.3333509999999924E-2</v>
      </c>
      <c r="N44" s="215">
        <f>IFERROR(INDEX(Water!$I$342:$BT$366, MATCH(Adjustment_WW!$A44, Water!$I$342:$I$366, 0), MATCH(Adjustment_WW!N$3&amp;RIGHT(Adjustment_WW!$B44,2), Water!$I$342:$BT$342, 0)), "")</f>
        <v>0.45782332000000003</v>
      </c>
      <c r="O44" s="215">
        <f>IFERROR(INDEX(Water!$I$342:$BT$366, MATCH(Adjustment_WW!$A44, Water!$I$342:$I$366, 0), MATCH(Adjustment_WW!O$3&amp;RIGHT(Adjustment_WW!$B44,2), Water!$I$342:$BT$342, 0)), "")</f>
        <v>0</v>
      </c>
      <c r="P44" s="215">
        <f>IFERROR(INDEX(Water!$I$342:$BT$366, MATCH(Adjustment_WW!$A44, Water!$I$342:$I$366, 0), MATCH(Adjustment_WW!P$3&amp;RIGHT(Adjustment_WW!$B44,2), Water!$I$342:$BT$342, 0)), "")</f>
        <v>1.35</v>
      </c>
      <c r="Q44" s="215">
        <f>IFERROR(INDEX(Water!$I$342:$BT$366, MATCH(Adjustment_WW!$A44, Water!$I$342:$I$366, 0), MATCH(Adjustment_WW!Q$3&amp;RIGHT(Adjustment_WW!$B44,2), Water!$I$342:$BT$342, 0)), "")</f>
        <v>0</v>
      </c>
      <c r="R44" s="215">
        <f>IFERROR(INDEX(Water!$I$342:$BT$366, MATCH(Adjustment_WW!$A44, Water!$I$342:$I$366, 0), MATCH(Adjustment_WW!R$3&amp;RIGHT(Adjustment_WW!$B44,2), Water!$I$342:$BT$342, 0)), "")</f>
        <v>0</v>
      </c>
      <c r="S44" s="215">
        <f>IFERROR(INDEX(Water!$I$342:$BT$366, MATCH(Adjustment_WW!$A44, Water!$I$342:$I$366, 0), MATCH(Adjustment_WW!S$3&amp;RIGHT(Adjustment_WW!$B44,2), Water!$I$342:$BT$342, 0)), "")</f>
        <v>1.7544898100000004</v>
      </c>
    </row>
    <row r="45" spans="1:19">
      <c r="A45" s="214" t="s">
        <v>98</v>
      </c>
      <c r="B45" s="214" t="s">
        <v>468</v>
      </c>
      <c r="C45" s="214" t="str">
        <f t="shared" si="0"/>
        <v>NWT19</v>
      </c>
      <c r="D45" s="215">
        <f t="shared" si="1"/>
        <v>13.455433236526078</v>
      </c>
      <c r="E45" s="215">
        <f t="shared" si="6"/>
        <v>0.73464796169885049</v>
      </c>
      <c r="F45" s="215">
        <f t="shared" si="7"/>
        <v>27.476396308002695</v>
      </c>
      <c r="G45" s="215">
        <f t="shared" si="8"/>
        <v>26.533603033772366</v>
      </c>
      <c r="H45" s="215">
        <f t="shared" si="9"/>
        <v>68.200080540000002</v>
      </c>
      <c r="K45" s="215" t="str">
        <f>IFERROR(INDEX(Water!$I$342:$BT$366, MATCH(Adjustment_WW!$A45, Water!$I$342:$I$366, 0), MATCH(Adjustment_WW!K$3&amp;RIGHT(Adjustment_WW!$B45,2), Water!$I$342:$BT$342, 0)), "")</f>
        <v/>
      </c>
      <c r="L45" s="215" t="str">
        <f>IFERROR(INDEX(Water!$I$342:$BT$366, MATCH(Adjustment_WW!$A45, Water!$I$342:$I$366, 0), MATCH(Adjustment_WW!L$3&amp;RIGHT(Adjustment_WW!$B45,2), Water!$I$342:$BT$342, 0)), "")</f>
        <v/>
      </c>
      <c r="M45" s="215">
        <f>IFERROR(INDEX(Water!$I$342:$BT$366, MATCH(Adjustment_WW!$A45, Water!$I$342:$I$366, 0), MATCH(Adjustment_WW!M$3&amp;RIGHT(Adjustment_WW!$B45,2), Water!$I$342:$BT$342, 0)), "")</f>
        <v>27.476396308002695</v>
      </c>
      <c r="N45" s="215">
        <f>IFERROR(INDEX(Water!$I$342:$BT$366, MATCH(Adjustment_WW!$A45, Water!$I$342:$I$366, 0), MATCH(Adjustment_WW!N$3&amp;RIGHT(Adjustment_WW!$B45,2), Water!$I$342:$BT$342, 0)), "")</f>
        <v>26.533603033772366</v>
      </c>
      <c r="O45" s="215">
        <f>IFERROR(INDEX(Water!$I$342:$BT$366, MATCH(Adjustment_WW!$A45, Water!$I$342:$I$366, 0), MATCH(Adjustment_WW!O$3&amp;RIGHT(Adjustment_WW!$B45,2), Water!$I$342:$BT$342, 0)), "")</f>
        <v>0</v>
      </c>
      <c r="P45" s="215">
        <f>IFERROR(INDEX(Water!$I$342:$BT$366, MATCH(Adjustment_WW!$A45, Water!$I$342:$I$366, 0), MATCH(Adjustment_WW!P$3&amp;RIGHT(Adjustment_WW!$B45,2), Water!$I$342:$BT$342, 0)), "")</f>
        <v>13.455433236526078</v>
      </c>
      <c r="Q45" s="215">
        <f>IFERROR(INDEX(Water!$I$342:$BT$366, MATCH(Adjustment_WW!$A45, Water!$I$342:$I$366, 0), MATCH(Adjustment_WW!Q$3&amp;RIGHT(Adjustment_WW!$B45,2), Water!$I$342:$BT$342, 0)), "")</f>
        <v>0.71785150990832303</v>
      </c>
      <c r="R45" s="215">
        <f>IFERROR(INDEX(Water!$I$342:$BT$366, MATCH(Adjustment_WW!$A45, Water!$I$342:$I$366, 0), MATCH(Adjustment_WW!R$3&amp;RIGHT(Adjustment_WW!$B45,2), Water!$I$342:$BT$342, 0)), "")</f>
        <v>1.6796451790527449E-2</v>
      </c>
      <c r="S45" s="215">
        <f>IFERROR(INDEX(Water!$I$342:$BT$366, MATCH(Adjustment_WW!$A45, Water!$I$342:$I$366, 0), MATCH(Adjustment_WW!S$3&amp;RIGHT(Adjustment_WW!$B45,2), Water!$I$342:$BT$342, 0)), "")</f>
        <v>68.200080540000002</v>
      </c>
    </row>
    <row r="46" spans="1:19">
      <c r="A46" s="214" t="s">
        <v>98</v>
      </c>
      <c r="B46" s="214" t="s">
        <v>469</v>
      </c>
      <c r="C46" s="214" t="str">
        <f t="shared" si="0"/>
        <v>NWT20</v>
      </c>
      <c r="D46" s="215">
        <f t="shared" si="1"/>
        <v>1.7537460000000001E-2</v>
      </c>
      <c r="E46" s="215">
        <f t="shared" si="6"/>
        <v>0</v>
      </c>
      <c r="F46" s="215">
        <f t="shared" si="7"/>
        <v>8.0779366800000041</v>
      </c>
      <c r="G46" s="215">
        <f t="shared" si="8"/>
        <v>4.8902749000000005</v>
      </c>
      <c r="H46" s="215">
        <f t="shared" si="9"/>
        <v>12.985749040000005</v>
      </c>
      <c r="K46" s="215" t="str">
        <f>IFERROR(INDEX(Water!$I$342:$BT$366, MATCH(Adjustment_WW!$A46, Water!$I$342:$I$366, 0), MATCH(Adjustment_WW!K$3&amp;RIGHT(Adjustment_WW!$B46,2), Water!$I$342:$BT$342, 0)), "")</f>
        <v/>
      </c>
      <c r="L46" s="215" t="str">
        <f>IFERROR(INDEX(Water!$I$342:$BT$366, MATCH(Adjustment_WW!$A46, Water!$I$342:$I$366, 0), MATCH(Adjustment_WW!L$3&amp;RIGHT(Adjustment_WW!$B46,2), Water!$I$342:$BT$342, 0)), "")</f>
        <v/>
      </c>
      <c r="M46" s="215">
        <f>IFERROR(INDEX(Water!$I$342:$BT$366, MATCH(Adjustment_WW!$A46, Water!$I$342:$I$366, 0), MATCH(Adjustment_WW!M$3&amp;RIGHT(Adjustment_WW!$B46,2), Water!$I$342:$BT$342, 0)), "")</f>
        <v>8.0779366800000041</v>
      </c>
      <c r="N46" s="215">
        <f>IFERROR(INDEX(Water!$I$342:$BT$366, MATCH(Adjustment_WW!$A46, Water!$I$342:$I$366, 0), MATCH(Adjustment_WW!N$3&amp;RIGHT(Adjustment_WW!$B46,2), Water!$I$342:$BT$342, 0)), "")</f>
        <v>4.8902749000000005</v>
      </c>
      <c r="O46" s="215">
        <f>IFERROR(INDEX(Water!$I$342:$BT$366, MATCH(Adjustment_WW!$A46, Water!$I$342:$I$366, 0), MATCH(Adjustment_WW!O$3&amp;RIGHT(Adjustment_WW!$B46,2), Water!$I$342:$BT$342, 0)), "")</f>
        <v>0</v>
      </c>
      <c r="P46" s="215">
        <f>IFERROR(INDEX(Water!$I$342:$BT$366, MATCH(Adjustment_WW!$A46, Water!$I$342:$I$366, 0), MATCH(Adjustment_WW!P$3&amp;RIGHT(Adjustment_WW!$B46,2), Water!$I$342:$BT$342, 0)), "")</f>
        <v>1.7537460000000001E-2</v>
      </c>
      <c r="Q46" s="215">
        <f>IFERROR(INDEX(Water!$I$342:$BT$366, MATCH(Adjustment_WW!$A46, Water!$I$342:$I$366, 0), MATCH(Adjustment_WW!Q$3&amp;RIGHT(Adjustment_WW!$B46,2), Water!$I$342:$BT$342, 0)), "")</f>
        <v>0</v>
      </c>
      <c r="R46" s="215">
        <f>IFERROR(INDEX(Water!$I$342:$BT$366, MATCH(Adjustment_WW!$A46, Water!$I$342:$I$366, 0), MATCH(Adjustment_WW!R$3&amp;RIGHT(Adjustment_WW!$B46,2), Water!$I$342:$BT$342, 0)), "")</f>
        <v>0</v>
      </c>
      <c r="S46" s="215">
        <f>IFERROR(INDEX(Water!$I$342:$BT$366, MATCH(Adjustment_WW!$A46, Water!$I$342:$I$366, 0), MATCH(Adjustment_WW!S$3&amp;RIGHT(Adjustment_WW!$B46,2), Water!$I$342:$BT$342, 0)), "")</f>
        <v>12.985749040000005</v>
      </c>
    </row>
    <row r="47" spans="1:19">
      <c r="A47" s="214" t="s">
        <v>98</v>
      </c>
      <c r="B47" s="214" t="s">
        <v>470</v>
      </c>
      <c r="C47" s="214" t="str">
        <f t="shared" si="0"/>
        <v>NWT21</v>
      </c>
      <c r="D47" s="215">
        <f t="shared" si="1"/>
        <v>0</v>
      </c>
      <c r="E47" s="215">
        <f t="shared" si="6"/>
        <v>0</v>
      </c>
      <c r="F47" s="215">
        <f t="shared" si="7"/>
        <v>0</v>
      </c>
      <c r="G47" s="215">
        <f t="shared" si="8"/>
        <v>0</v>
      </c>
      <c r="H47" s="215">
        <f t="shared" si="9"/>
        <v>0</v>
      </c>
      <c r="K47" s="215" t="str">
        <f>IFERROR(INDEX(Water!$I$342:$BT$366, MATCH(Adjustment_WW!$A47, Water!$I$342:$I$366, 0), MATCH(Adjustment_WW!K$3&amp;RIGHT(Adjustment_WW!$B47,2), Water!$I$342:$BT$342, 0)), "")</f>
        <v/>
      </c>
      <c r="L47" s="215" t="str">
        <f>IFERROR(INDEX(Water!$I$342:$BT$366, MATCH(Adjustment_WW!$A47, Water!$I$342:$I$366, 0), MATCH(Adjustment_WW!L$3&amp;RIGHT(Adjustment_WW!$B47,2), Water!$I$342:$BT$342, 0)), "")</f>
        <v/>
      </c>
      <c r="M47" s="215">
        <f>IFERROR(INDEX(Water!$I$342:$BT$366, MATCH(Adjustment_WW!$A47, Water!$I$342:$I$366, 0), MATCH(Adjustment_WW!M$3&amp;RIGHT(Adjustment_WW!$B47,2), Water!$I$342:$BT$342, 0)), "")</f>
        <v>0</v>
      </c>
      <c r="N47" s="215">
        <f>IFERROR(INDEX(Water!$I$342:$BT$366, MATCH(Adjustment_WW!$A47, Water!$I$342:$I$366, 0), MATCH(Adjustment_WW!N$3&amp;RIGHT(Adjustment_WW!$B47,2), Water!$I$342:$BT$342, 0)), "")</f>
        <v>0</v>
      </c>
      <c r="O47" s="215" t="str">
        <f>IFERROR(INDEX(Water!$I$342:$BT$366, MATCH(Adjustment_WW!$A47, Water!$I$342:$I$366, 0), MATCH(Adjustment_WW!O$3&amp;RIGHT(Adjustment_WW!$B47,2), Water!$I$342:$BT$342, 0)), "")</f>
        <v/>
      </c>
      <c r="P47" s="215">
        <f>IFERROR(INDEX(Water!$I$342:$BT$366, MATCH(Adjustment_WW!$A47, Water!$I$342:$I$366, 0), MATCH(Adjustment_WW!P$3&amp;RIGHT(Adjustment_WW!$B47,2), Water!$I$342:$BT$342, 0)), "")</f>
        <v>0</v>
      </c>
      <c r="Q47" s="215">
        <f>IFERROR(INDEX(Water!$I$342:$BT$366, MATCH(Adjustment_WW!$A47, Water!$I$342:$I$366, 0), MATCH(Adjustment_WW!Q$3&amp;RIGHT(Adjustment_WW!$B47,2), Water!$I$342:$BT$342, 0)), "")</f>
        <v>0</v>
      </c>
      <c r="R47" s="215">
        <f>IFERROR(INDEX(Water!$I$342:$BT$366, MATCH(Adjustment_WW!$A47, Water!$I$342:$I$366, 0), MATCH(Adjustment_WW!R$3&amp;RIGHT(Adjustment_WW!$B47,2), Water!$I$342:$BT$342, 0)), "")</f>
        <v>0</v>
      </c>
      <c r="S47" s="215">
        <f>IFERROR(INDEX(Water!$I$342:$BT$366, MATCH(Adjustment_WW!$A47, Water!$I$342:$I$366, 0), MATCH(Adjustment_WW!S$3&amp;RIGHT(Adjustment_WW!$B47,2), Water!$I$342:$BT$342, 0)), "")</f>
        <v>0</v>
      </c>
    </row>
    <row r="48" spans="1:19">
      <c r="A48" s="214" t="s">
        <v>98</v>
      </c>
      <c r="B48" s="214" t="s">
        <v>580</v>
      </c>
      <c r="C48" s="214" t="str">
        <f t="shared" ref="C48" si="28">$A48&amp;RIGHT(B48,2)</f>
        <v>NWT22</v>
      </c>
      <c r="D48" s="215">
        <f t="shared" ref="D48" si="29">IF($B48&lt;"2017-18", K48, IF(B48&lt;"2020-21", O48+P48, P48))</f>
        <v>0</v>
      </c>
      <c r="E48" s="215">
        <f t="shared" ref="E48" si="30">IF($B48&lt;"2017-18", L48, Q48+R48)</f>
        <v>0</v>
      </c>
      <c r="F48" s="215">
        <f t="shared" ref="F48" si="31">M48</f>
        <v>0</v>
      </c>
      <c r="G48" s="215">
        <f t="shared" ref="G48" si="32">N48</f>
        <v>0</v>
      </c>
      <c r="H48" s="215">
        <f t="shared" ref="H48" si="33">S48</f>
        <v>0</v>
      </c>
      <c r="K48" s="215" t="str">
        <f>IFERROR(INDEX(Water!$I$342:$BT$366, MATCH(Adjustment_WW!$A48, Water!$I$342:$I$366, 0), MATCH(Adjustment_WW!K$3&amp;RIGHT(Adjustment_WW!$B48,2), Water!$I$342:$BT$342, 0)), "")</f>
        <v/>
      </c>
      <c r="L48" s="215" t="str">
        <f>IFERROR(INDEX(Water!$I$342:$BT$366, MATCH(Adjustment_WW!$A48, Water!$I$342:$I$366, 0), MATCH(Adjustment_WW!L$3&amp;RIGHT(Adjustment_WW!$B48,2), Water!$I$342:$BT$342, 0)), "")</f>
        <v/>
      </c>
      <c r="M48" s="215">
        <f>IFERROR(INDEX(Water!$I$342:$BT$366, MATCH(Adjustment_WW!$A48, Water!$I$342:$I$366, 0), MATCH(Adjustment_WW!M$3&amp;RIGHT(Adjustment_WW!$B48,2), Water!$I$342:$BT$342, 0)), "")</f>
        <v>0</v>
      </c>
      <c r="N48" s="215">
        <f>IFERROR(INDEX(Water!$I$342:$BT$366, MATCH(Adjustment_WW!$A48, Water!$I$342:$I$366, 0), MATCH(Adjustment_WW!N$3&amp;RIGHT(Adjustment_WW!$B48,2), Water!$I$342:$BT$342, 0)), "")</f>
        <v>0</v>
      </c>
      <c r="O48" s="215" t="str">
        <f>IFERROR(INDEX(Water!$I$342:$BT$366, MATCH(Adjustment_WW!$A48, Water!$I$342:$I$366, 0), MATCH(Adjustment_WW!O$3&amp;RIGHT(Adjustment_WW!$B48,2), Water!$I$342:$BT$342, 0)), "")</f>
        <v/>
      </c>
      <c r="P48" s="215">
        <f>IFERROR(INDEX(Water!$I$342:$BT$366, MATCH(Adjustment_WW!$A48, Water!$I$342:$I$366, 0), MATCH(Adjustment_WW!P$3&amp;RIGHT(Adjustment_WW!$B48,2), Water!$I$342:$BT$342, 0)), "")</f>
        <v>0</v>
      </c>
      <c r="Q48" s="215">
        <f>IFERROR(INDEX(Water!$I$342:$BT$366, MATCH(Adjustment_WW!$A48, Water!$I$342:$I$366, 0), MATCH(Adjustment_WW!Q$3&amp;RIGHT(Adjustment_WW!$B48,2), Water!$I$342:$BT$342, 0)), "")</f>
        <v>0</v>
      </c>
      <c r="R48" s="215">
        <f>IFERROR(INDEX(Water!$I$342:$BT$366, MATCH(Adjustment_WW!$A48, Water!$I$342:$I$366, 0), MATCH(Adjustment_WW!R$3&amp;RIGHT(Adjustment_WW!$B48,2), Water!$I$342:$BT$342, 0)), "")</f>
        <v>0</v>
      </c>
      <c r="S48" s="215">
        <f>IFERROR(INDEX(Water!$I$342:$BT$366, MATCH(Adjustment_WW!$A48, Water!$I$342:$I$366, 0), MATCH(Adjustment_WW!S$3&amp;RIGHT(Adjustment_WW!$B48,2), Water!$I$342:$BT$342, 0)), "")</f>
        <v>0</v>
      </c>
    </row>
    <row r="49" spans="1:19">
      <c r="A49" s="214" t="s">
        <v>68</v>
      </c>
      <c r="B49" s="214" t="s">
        <v>461</v>
      </c>
      <c r="C49" s="214" t="str">
        <f t="shared" si="0"/>
        <v>SVT12</v>
      </c>
      <c r="D49" s="215">
        <f t="shared" si="1"/>
        <v>0.2619820170176575</v>
      </c>
      <c r="E49" s="215">
        <f t="shared" si="6"/>
        <v>7.3217108306038699E-3</v>
      </c>
      <c r="F49" s="215">
        <f t="shared" si="7"/>
        <v>0.45331847125808589</v>
      </c>
      <c r="G49" s="215">
        <f t="shared" si="8"/>
        <v>0.63599436047532654</v>
      </c>
      <c r="H49" s="215">
        <f t="shared" si="9"/>
        <v>1.3586165595816739</v>
      </c>
      <c r="K49" s="215">
        <f>IFERROR(INDEX(Water!$I$342:$BT$366, MATCH(Adjustment_WW!$A49, Water!$I$342:$I$366, 0), MATCH(Adjustment_WW!K$3&amp;RIGHT(Adjustment_WW!$B49,2), Water!$I$342:$BT$342, 0)), "")</f>
        <v>0.2619820170176575</v>
      </c>
      <c r="L49" s="215">
        <f>IFERROR(INDEX(Water!$I$342:$BT$366, MATCH(Adjustment_WW!$A49, Water!$I$342:$I$366, 0), MATCH(Adjustment_WW!L$3&amp;RIGHT(Adjustment_WW!$B49,2), Water!$I$342:$BT$342, 0)), "")</f>
        <v>7.3217108306038699E-3</v>
      </c>
      <c r="M49" s="215">
        <f>IFERROR(INDEX(Water!$I$342:$BT$366, MATCH(Adjustment_WW!$A49, Water!$I$342:$I$366, 0), MATCH(Adjustment_WW!M$3&amp;RIGHT(Adjustment_WW!$B49,2), Water!$I$342:$BT$342, 0)), "")</f>
        <v>0.45331847125808589</v>
      </c>
      <c r="N49" s="215">
        <f>IFERROR(INDEX(Water!$I$342:$BT$366, MATCH(Adjustment_WW!$A49, Water!$I$342:$I$366, 0), MATCH(Adjustment_WW!N$3&amp;RIGHT(Adjustment_WW!$B49,2), Water!$I$342:$BT$342, 0)), "")</f>
        <v>0.63599436047532654</v>
      </c>
      <c r="O49" s="215" t="str">
        <f>IFERROR(INDEX(Water!$I$342:$BT$366, MATCH(Adjustment_WW!$A49, Water!$I$342:$I$366, 0), MATCH(Adjustment_WW!O$3&amp;RIGHT(Adjustment_WW!$B49,2), Water!$I$342:$BT$342, 0)), "")</f>
        <v/>
      </c>
      <c r="P49" s="215" t="str">
        <f>IFERROR(INDEX(Water!$I$342:$BT$366, MATCH(Adjustment_WW!$A49, Water!$I$342:$I$366, 0), MATCH(Adjustment_WW!P$3&amp;RIGHT(Adjustment_WW!$B49,2), Water!$I$342:$BT$342, 0)), "")</f>
        <v/>
      </c>
      <c r="Q49" s="215" t="str">
        <f>IFERROR(INDEX(Water!$I$342:$BT$366, MATCH(Adjustment_WW!$A49, Water!$I$342:$I$366, 0), MATCH(Adjustment_WW!Q$3&amp;RIGHT(Adjustment_WW!$B49,2), Water!$I$342:$BT$342, 0)), "")</f>
        <v/>
      </c>
      <c r="R49" s="215" t="str">
        <f>IFERROR(INDEX(Water!$I$342:$BT$366, MATCH(Adjustment_WW!$A49, Water!$I$342:$I$366, 0), MATCH(Adjustment_WW!R$3&amp;RIGHT(Adjustment_WW!$B49,2), Water!$I$342:$BT$342, 0)), "")</f>
        <v/>
      </c>
      <c r="S49" s="215">
        <f>IFERROR(INDEX(Water!$I$342:$BT$366, MATCH(Adjustment_WW!$A49, Water!$I$342:$I$366, 0), MATCH(Adjustment_WW!S$3&amp;RIGHT(Adjustment_WW!$B49,2), Water!$I$342:$BT$342, 0)), "")</f>
        <v>1.3586165595816739</v>
      </c>
    </row>
    <row r="50" spans="1:19">
      <c r="A50" s="214" t="s">
        <v>68</v>
      </c>
      <c r="B50" s="214" t="s">
        <v>462</v>
      </c>
      <c r="C50" s="214" t="str">
        <f t="shared" si="0"/>
        <v>SVT13</v>
      </c>
      <c r="D50" s="215">
        <f t="shared" si="1"/>
        <v>0</v>
      </c>
      <c r="E50" s="215">
        <f t="shared" si="6"/>
        <v>0</v>
      </c>
      <c r="F50" s="215">
        <f t="shared" si="7"/>
        <v>0</v>
      </c>
      <c r="G50" s="215">
        <f t="shared" si="8"/>
        <v>0</v>
      </c>
      <c r="H50" s="215">
        <f t="shared" si="9"/>
        <v>0</v>
      </c>
      <c r="K50" s="215">
        <f>IFERROR(INDEX(Water!$I$342:$BT$366, MATCH(Adjustment_WW!$A50, Water!$I$342:$I$366, 0), MATCH(Adjustment_WW!K$3&amp;RIGHT(Adjustment_WW!$B50,2), Water!$I$342:$BT$342, 0)), "")</f>
        <v>0</v>
      </c>
      <c r="L50" s="215">
        <f>IFERROR(INDEX(Water!$I$342:$BT$366, MATCH(Adjustment_WW!$A50, Water!$I$342:$I$366, 0), MATCH(Adjustment_WW!L$3&amp;RIGHT(Adjustment_WW!$B50,2), Water!$I$342:$BT$342, 0)), "")</f>
        <v>0</v>
      </c>
      <c r="M50" s="215">
        <f>IFERROR(INDEX(Water!$I$342:$BT$366, MATCH(Adjustment_WW!$A50, Water!$I$342:$I$366, 0), MATCH(Adjustment_WW!M$3&amp;RIGHT(Adjustment_WW!$B50,2), Water!$I$342:$BT$342, 0)), "")</f>
        <v>0</v>
      </c>
      <c r="N50" s="215">
        <f>IFERROR(INDEX(Water!$I$342:$BT$366, MATCH(Adjustment_WW!$A50, Water!$I$342:$I$366, 0), MATCH(Adjustment_WW!N$3&amp;RIGHT(Adjustment_WW!$B50,2), Water!$I$342:$BT$342, 0)), "")</f>
        <v>0</v>
      </c>
      <c r="O50" s="215" t="str">
        <f>IFERROR(INDEX(Water!$I$342:$BT$366, MATCH(Adjustment_WW!$A50, Water!$I$342:$I$366, 0), MATCH(Adjustment_WW!O$3&amp;RIGHT(Adjustment_WW!$B50,2), Water!$I$342:$BT$342, 0)), "")</f>
        <v/>
      </c>
      <c r="P50" s="215" t="str">
        <f>IFERROR(INDEX(Water!$I$342:$BT$366, MATCH(Adjustment_WW!$A50, Water!$I$342:$I$366, 0), MATCH(Adjustment_WW!P$3&amp;RIGHT(Adjustment_WW!$B50,2), Water!$I$342:$BT$342, 0)), "")</f>
        <v/>
      </c>
      <c r="Q50" s="215" t="str">
        <f>IFERROR(INDEX(Water!$I$342:$BT$366, MATCH(Adjustment_WW!$A50, Water!$I$342:$I$366, 0), MATCH(Adjustment_WW!Q$3&amp;RIGHT(Adjustment_WW!$B50,2), Water!$I$342:$BT$342, 0)), "")</f>
        <v/>
      </c>
      <c r="R50" s="215" t="str">
        <f>IFERROR(INDEX(Water!$I$342:$BT$366, MATCH(Adjustment_WW!$A50, Water!$I$342:$I$366, 0), MATCH(Adjustment_WW!R$3&amp;RIGHT(Adjustment_WW!$B50,2), Water!$I$342:$BT$342, 0)), "")</f>
        <v/>
      </c>
      <c r="S50" s="215">
        <f>IFERROR(INDEX(Water!$I$342:$BT$366, MATCH(Adjustment_WW!$A50, Water!$I$342:$I$366, 0), MATCH(Adjustment_WW!S$3&amp;RIGHT(Adjustment_WW!$B50,2), Water!$I$342:$BT$342, 0)), "")</f>
        <v>0</v>
      </c>
    </row>
    <row r="51" spans="1:19">
      <c r="A51" s="214" t="s">
        <v>68</v>
      </c>
      <c r="B51" s="214" t="s">
        <v>463</v>
      </c>
      <c r="C51" s="214" t="str">
        <f t="shared" si="0"/>
        <v>SVT14</v>
      </c>
      <c r="D51" s="215">
        <f t="shared" si="1"/>
        <v>0</v>
      </c>
      <c r="E51" s="215">
        <f t="shared" si="6"/>
        <v>0</v>
      </c>
      <c r="F51" s="215">
        <f t="shared" si="7"/>
        <v>0</v>
      </c>
      <c r="G51" s="215">
        <f t="shared" si="8"/>
        <v>0</v>
      </c>
      <c r="H51" s="215">
        <f t="shared" si="9"/>
        <v>0</v>
      </c>
      <c r="K51" s="215">
        <f>IFERROR(INDEX(Water!$I$342:$BT$366, MATCH(Adjustment_WW!$A51, Water!$I$342:$I$366, 0), MATCH(Adjustment_WW!K$3&amp;RIGHT(Adjustment_WW!$B51,2), Water!$I$342:$BT$342, 0)), "")</f>
        <v>0</v>
      </c>
      <c r="L51" s="215">
        <f>IFERROR(INDEX(Water!$I$342:$BT$366, MATCH(Adjustment_WW!$A51, Water!$I$342:$I$366, 0), MATCH(Adjustment_WW!L$3&amp;RIGHT(Adjustment_WW!$B51,2), Water!$I$342:$BT$342, 0)), "")</f>
        <v>0</v>
      </c>
      <c r="M51" s="215">
        <f>IFERROR(INDEX(Water!$I$342:$BT$366, MATCH(Adjustment_WW!$A51, Water!$I$342:$I$366, 0), MATCH(Adjustment_WW!M$3&amp;RIGHT(Adjustment_WW!$B51,2), Water!$I$342:$BT$342, 0)), "")</f>
        <v>0</v>
      </c>
      <c r="N51" s="215">
        <f>IFERROR(INDEX(Water!$I$342:$BT$366, MATCH(Adjustment_WW!$A51, Water!$I$342:$I$366, 0), MATCH(Adjustment_WW!N$3&amp;RIGHT(Adjustment_WW!$B51,2), Water!$I$342:$BT$342, 0)), "")</f>
        <v>0</v>
      </c>
      <c r="O51" s="215" t="str">
        <f>IFERROR(INDEX(Water!$I$342:$BT$366, MATCH(Adjustment_WW!$A51, Water!$I$342:$I$366, 0), MATCH(Adjustment_WW!O$3&amp;RIGHT(Adjustment_WW!$B51,2), Water!$I$342:$BT$342, 0)), "")</f>
        <v/>
      </c>
      <c r="P51" s="215" t="str">
        <f>IFERROR(INDEX(Water!$I$342:$BT$366, MATCH(Adjustment_WW!$A51, Water!$I$342:$I$366, 0), MATCH(Adjustment_WW!P$3&amp;RIGHT(Adjustment_WW!$B51,2), Water!$I$342:$BT$342, 0)), "")</f>
        <v/>
      </c>
      <c r="Q51" s="215" t="str">
        <f>IFERROR(INDEX(Water!$I$342:$BT$366, MATCH(Adjustment_WW!$A51, Water!$I$342:$I$366, 0), MATCH(Adjustment_WW!Q$3&amp;RIGHT(Adjustment_WW!$B51,2), Water!$I$342:$BT$342, 0)), "")</f>
        <v/>
      </c>
      <c r="R51" s="215" t="str">
        <f>IFERROR(INDEX(Water!$I$342:$BT$366, MATCH(Adjustment_WW!$A51, Water!$I$342:$I$366, 0), MATCH(Adjustment_WW!R$3&amp;RIGHT(Adjustment_WW!$B51,2), Water!$I$342:$BT$342, 0)), "")</f>
        <v/>
      </c>
      <c r="S51" s="215">
        <f>IFERROR(INDEX(Water!$I$342:$BT$366, MATCH(Adjustment_WW!$A51, Water!$I$342:$I$366, 0), MATCH(Adjustment_WW!S$3&amp;RIGHT(Adjustment_WW!$B51,2), Water!$I$342:$BT$342, 0)), "")</f>
        <v>0</v>
      </c>
    </row>
    <row r="52" spans="1:19">
      <c r="A52" s="214" t="s">
        <v>68</v>
      </c>
      <c r="B52" s="214" t="s">
        <v>464</v>
      </c>
      <c r="C52" s="214" t="str">
        <f t="shared" si="0"/>
        <v>SVT15</v>
      </c>
      <c r="D52" s="215">
        <f t="shared" si="1"/>
        <v>1.568393323667252</v>
      </c>
      <c r="E52" s="215">
        <f t="shared" si="6"/>
        <v>0.22703989417010617</v>
      </c>
      <c r="F52" s="215">
        <f t="shared" si="7"/>
        <v>5.3685284995919549</v>
      </c>
      <c r="G52" s="215">
        <f t="shared" si="8"/>
        <v>7.4140172825706863</v>
      </c>
      <c r="H52" s="215">
        <f t="shared" si="9"/>
        <v>14.577978999999999</v>
      </c>
      <c r="K52" s="215">
        <f>IFERROR(INDEX(Water!$I$342:$BT$366, MATCH(Adjustment_WW!$A52, Water!$I$342:$I$366, 0), MATCH(Adjustment_WW!K$3&amp;RIGHT(Adjustment_WW!$B52,2), Water!$I$342:$BT$342, 0)), "")</f>
        <v>1.568393323667252</v>
      </c>
      <c r="L52" s="215">
        <f>IFERROR(INDEX(Water!$I$342:$BT$366, MATCH(Adjustment_WW!$A52, Water!$I$342:$I$366, 0), MATCH(Adjustment_WW!L$3&amp;RIGHT(Adjustment_WW!$B52,2), Water!$I$342:$BT$342, 0)), "")</f>
        <v>0.22703989417010617</v>
      </c>
      <c r="M52" s="215">
        <f>IFERROR(INDEX(Water!$I$342:$BT$366, MATCH(Adjustment_WW!$A52, Water!$I$342:$I$366, 0), MATCH(Adjustment_WW!M$3&amp;RIGHT(Adjustment_WW!$B52,2), Water!$I$342:$BT$342, 0)), "")</f>
        <v>5.3685284995919549</v>
      </c>
      <c r="N52" s="215">
        <f>IFERROR(INDEX(Water!$I$342:$BT$366, MATCH(Adjustment_WW!$A52, Water!$I$342:$I$366, 0), MATCH(Adjustment_WW!N$3&amp;RIGHT(Adjustment_WW!$B52,2), Water!$I$342:$BT$342, 0)), "")</f>
        <v>7.4140172825706863</v>
      </c>
      <c r="O52" s="215" t="str">
        <f>IFERROR(INDEX(Water!$I$342:$BT$366, MATCH(Adjustment_WW!$A52, Water!$I$342:$I$366, 0), MATCH(Adjustment_WW!O$3&amp;RIGHT(Adjustment_WW!$B52,2), Water!$I$342:$BT$342, 0)), "")</f>
        <v/>
      </c>
      <c r="P52" s="215" t="str">
        <f>IFERROR(INDEX(Water!$I$342:$BT$366, MATCH(Adjustment_WW!$A52, Water!$I$342:$I$366, 0), MATCH(Adjustment_WW!P$3&amp;RIGHT(Adjustment_WW!$B52,2), Water!$I$342:$BT$342, 0)), "")</f>
        <v/>
      </c>
      <c r="Q52" s="215" t="str">
        <f>IFERROR(INDEX(Water!$I$342:$BT$366, MATCH(Adjustment_WW!$A52, Water!$I$342:$I$366, 0), MATCH(Adjustment_WW!Q$3&amp;RIGHT(Adjustment_WW!$B52,2), Water!$I$342:$BT$342, 0)), "")</f>
        <v/>
      </c>
      <c r="R52" s="215" t="str">
        <f>IFERROR(INDEX(Water!$I$342:$BT$366, MATCH(Adjustment_WW!$A52, Water!$I$342:$I$366, 0), MATCH(Adjustment_WW!R$3&amp;RIGHT(Adjustment_WW!$B52,2), Water!$I$342:$BT$342, 0)), "")</f>
        <v/>
      </c>
      <c r="S52" s="215">
        <f>IFERROR(INDEX(Water!$I$342:$BT$366, MATCH(Adjustment_WW!$A52, Water!$I$342:$I$366, 0), MATCH(Adjustment_WW!S$3&amp;RIGHT(Adjustment_WW!$B52,2), Water!$I$342:$BT$342, 0)), "")</f>
        <v>14.577978999999999</v>
      </c>
    </row>
    <row r="53" spans="1:19">
      <c r="A53" s="214" t="s">
        <v>68</v>
      </c>
      <c r="B53" s="214" t="s">
        <v>465</v>
      </c>
      <c r="C53" s="214" t="str">
        <f t="shared" si="0"/>
        <v>SVT16</v>
      </c>
      <c r="D53" s="215">
        <f t="shared" si="1"/>
        <v>-6.5435915858223392E-2</v>
      </c>
      <c r="E53" s="215">
        <f t="shared" si="6"/>
        <v>-7.7053426853408912E-3</v>
      </c>
      <c r="F53" s="215">
        <f t="shared" si="7"/>
        <v>-0.14949601954597505</v>
      </c>
      <c r="G53" s="215">
        <f t="shared" si="8"/>
        <v>-0.15271710835398516</v>
      </c>
      <c r="H53" s="215">
        <f t="shared" si="9"/>
        <v>-0.37535438644352448</v>
      </c>
      <c r="K53" s="215">
        <f>IFERROR(INDEX(Water!$I$342:$BT$366, MATCH(Adjustment_WW!$A53, Water!$I$342:$I$366, 0), MATCH(Adjustment_WW!K$3&amp;RIGHT(Adjustment_WW!$B53,2), Water!$I$342:$BT$342, 0)), "")</f>
        <v>-6.5435915858223392E-2</v>
      </c>
      <c r="L53" s="215">
        <f>IFERROR(INDEX(Water!$I$342:$BT$366, MATCH(Adjustment_WW!$A53, Water!$I$342:$I$366, 0), MATCH(Adjustment_WW!L$3&amp;RIGHT(Adjustment_WW!$B53,2), Water!$I$342:$BT$342, 0)), "")</f>
        <v>-7.7053426853408912E-3</v>
      </c>
      <c r="M53" s="215">
        <f>IFERROR(INDEX(Water!$I$342:$BT$366, MATCH(Adjustment_WW!$A53, Water!$I$342:$I$366, 0), MATCH(Adjustment_WW!M$3&amp;RIGHT(Adjustment_WW!$B53,2), Water!$I$342:$BT$342, 0)), "")</f>
        <v>-0.14949601954597505</v>
      </c>
      <c r="N53" s="215">
        <f>IFERROR(INDEX(Water!$I$342:$BT$366, MATCH(Adjustment_WW!$A53, Water!$I$342:$I$366, 0), MATCH(Adjustment_WW!N$3&amp;RIGHT(Adjustment_WW!$B53,2), Water!$I$342:$BT$342, 0)), "")</f>
        <v>-0.15271710835398516</v>
      </c>
      <c r="O53" s="215" t="str">
        <f>IFERROR(INDEX(Water!$I$342:$BT$366, MATCH(Adjustment_WW!$A53, Water!$I$342:$I$366, 0), MATCH(Adjustment_WW!O$3&amp;RIGHT(Adjustment_WW!$B53,2), Water!$I$342:$BT$342, 0)), "")</f>
        <v/>
      </c>
      <c r="P53" s="215" t="str">
        <f>IFERROR(INDEX(Water!$I$342:$BT$366, MATCH(Adjustment_WW!$A53, Water!$I$342:$I$366, 0), MATCH(Adjustment_WW!P$3&amp;RIGHT(Adjustment_WW!$B53,2), Water!$I$342:$BT$342, 0)), "")</f>
        <v/>
      </c>
      <c r="Q53" s="215" t="str">
        <f>IFERROR(INDEX(Water!$I$342:$BT$366, MATCH(Adjustment_WW!$A53, Water!$I$342:$I$366, 0), MATCH(Adjustment_WW!Q$3&amp;RIGHT(Adjustment_WW!$B53,2), Water!$I$342:$BT$342, 0)), "")</f>
        <v/>
      </c>
      <c r="R53" s="215" t="str">
        <f>IFERROR(INDEX(Water!$I$342:$BT$366, MATCH(Adjustment_WW!$A53, Water!$I$342:$I$366, 0), MATCH(Adjustment_WW!R$3&amp;RIGHT(Adjustment_WW!$B53,2), Water!$I$342:$BT$342, 0)), "")</f>
        <v/>
      </c>
      <c r="S53" s="215">
        <f>IFERROR(INDEX(Water!$I$342:$BT$366, MATCH(Adjustment_WW!$A53, Water!$I$342:$I$366, 0), MATCH(Adjustment_WW!S$3&amp;RIGHT(Adjustment_WW!$B53,2), Water!$I$342:$BT$342, 0)), "")</f>
        <v>-0.37535438644352448</v>
      </c>
    </row>
    <row r="54" spans="1:19">
      <c r="A54" s="214" t="s">
        <v>68</v>
      </c>
      <c r="B54" s="214" t="s">
        <v>466</v>
      </c>
      <c r="C54" s="214" t="str">
        <f t="shared" si="0"/>
        <v>SVT17</v>
      </c>
      <c r="D54" s="215">
        <f t="shared" si="1"/>
        <v>0</v>
      </c>
      <c r="E54" s="215">
        <f t="shared" si="6"/>
        <v>0</v>
      </c>
      <c r="F54" s="215">
        <f t="shared" si="7"/>
        <v>0</v>
      </c>
      <c r="G54" s="215">
        <f t="shared" si="8"/>
        <v>0</v>
      </c>
      <c r="H54" s="215">
        <f t="shared" si="9"/>
        <v>0</v>
      </c>
      <c r="K54" s="215">
        <f>IFERROR(INDEX(Water!$I$342:$BT$366, MATCH(Adjustment_WW!$A54, Water!$I$342:$I$366, 0), MATCH(Adjustment_WW!K$3&amp;RIGHT(Adjustment_WW!$B54,2), Water!$I$342:$BT$342, 0)), "")</f>
        <v>0</v>
      </c>
      <c r="L54" s="215">
        <f>IFERROR(INDEX(Water!$I$342:$BT$366, MATCH(Adjustment_WW!$A54, Water!$I$342:$I$366, 0), MATCH(Adjustment_WW!L$3&amp;RIGHT(Adjustment_WW!$B54,2), Water!$I$342:$BT$342, 0)), "")</f>
        <v>0</v>
      </c>
      <c r="M54" s="215">
        <f>IFERROR(INDEX(Water!$I$342:$BT$366, MATCH(Adjustment_WW!$A54, Water!$I$342:$I$366, 0), MATCH(Adjustment_WW!M$3&amp;RIGHT(Adjustment_WW!$B54,2), Water!$I$342:$BT$342, 0)), "")</f>
        <v>0</v>
      </c>
      <c r="N54" s="215">
        <f>IFERROR(INDEX(Water!$I$342:$BT$366, MATCH(Adjustment_WW!$A54, Water!$I$342:$I$366, 0), MATCH(Adjustment_WW!N$3&amp;RIGHT(Adjustment_WW!$B54,2), Water!$I$342:$BT$342, 0)), "")</f>
        <v>0</v>
      </c>
      <c r="O54" s="215" t="str">
        <f>IFERROR(INDEX(Water!$I$342:$BT$366, MATCH(Adjustment_WW!$A54, Water!$I$342:$I$366, 0), MATCH(Adjustment_WW!O$3&amp;RIGHT(Adjustment_WW!$B54,2), Water!$I$342:$BT$342, 0)), "")</f>
        <v/>
      </c>
      <c r="P54" s="215" t="str">
        <f>IFERROR(INDEX(Water!$I$342:$BT$366, MATCH(Adjustment_WW!$A54, Water!$I$342:$I$366, 0), MATCH(Adjustment_WW!P$3&amp;RIGHT(Adjustment_WW!$B54,2), Water!$I$342:$BT$342, 0)), "")</f>
        <v/>
      </c>
      <c r="Q54" s="215" t="str">
        <f>IFERROR(INDEX(Water!$I$342:$BT$366, MATCH(Adjustment_WW!$A54, Water!$I$342:$I$366, 0), MATCH(Adjustment_WW!Q$3&amp;RIGHT(Adjustment_WW!$B54,2), Water!$I$342:$BT$342, 0)), "")</f>
        <v/>
      </c>
      <c r="R54" s="215" t="str">
        <f>IFERROR(INDEX(Water!$I$342:$BT$366, MATCH(Adjustment_WW!$A54, Water!$I$342:$I$366, 0), MATCH(Adjustment_WW!R$3&amp;RIGHT(Adjustment_WW!$B54,2), Water!$I$342:$BT$342, 0)), "")</f>
        <v/>
      </c>
      <c r="S54" s="215">
        <f>IFERROR(INDEX(Water!$I$342:$BT$366, MATCH(Adjustment_WW!$A54, Water!$I$342:$I$366, 0), MATCH(Adjustment_WW!S$3&amp;RIGHT(Adjustment_WW!$B54,2), Water!$I$342:$BT$342, 0)), "")</f>
        <v>0</v>
      </c>
    </row>
    <row r="55" spans="1:19">
      <c r="A55" s="214" t="s">
        <v>68</v>
      </c>
      <c r="B55" s="214" t="s">
        <v>467</v>
      </c>
      <c r="C55" s="214" t="str">
        <f t="shared" si="0"/>
        <v>SVT18</v>
      </c>
      <c r="D55" s="215">
        <f t="shared" si="1"/>
        <v>0</v>
      </c>
      <c r="E55" s="215">
        <f t="shared" si="6"/>
        <v>0</v>
      </c>
      <c r="F55" s="215">
        <f t="shared" si="7"/>
        <v>0</v>
      </c>
      <c r="G55" s="215">
        <f t="shared" si="8"/>
        <v>0</v>
      </c>
      <c r="H55" s="215">
        <f t="shared" si="9"/>
        <v>0</v>
      </c>
      <c r="K55" s="215" t="str">
        <f>IFERROR(INDEX(Water!$I$342:$BT$366, MATCH(Adjustment_WW!$A55, Water!$I$342:$I$366, 0), MATCH(Adjustment_WW!K$3&amp;RIGHT(Adjustment_WW!$B55,2), Water!$I$342:$BT$342, 0)), "")</f>
        <v/>
      </c>
      <c r="L55" s="215" t="str">
        <f>IFERROR(INDEX(Water!$I$342:$BT$366, MATCH(Adjustment_WW!$A55, Water!$I$342:$I$366, 0), MATCH(Adjustment_WW!L$3&amp;RIGHT(Adjustment_WW!$B55,2), Water!$I$342:$BT$342, 0)), "")</f>
        <v/>
      </c>
      <c r="M55" s="215">
        <f>IFERROR(INDEX(Water!$I$342:$BT$366, MATCH(Adjustment_WW!$A55, Water!$I$342:$I$366, 0), MATCH(Adjustment_WW!M$3&amp;RIGHT(Adjustment_WW!$B55,2), Water!$I$342:$BT$342, 0)), "")</f>
        <v>0</v>
      </c>
      <c r="N55" s="215">
        <f>IFERROR(INDEX(Water!$I$342:$BT$366, MATCH(Adjustment_WW!$A55, Water!$I$342:$I$366, 0), MATCH(Adjustment_WW!N$3&amp;RIGHT(Adjustment_WW!$B55,2), Water!$I$342:$BT$342, 0)), "")</f>
        <v>0</v>
      </c>
      <c r="O55" s="215">
        <f>IFERROR(INDEX(Water!$I$342:$BT$366, MATCH(Adjustment_WW!$A55, Water!$I$342:$I$366, 0), MATCH(Adjustment_WW!O$3&amp;RIGHT(Adjustment_WW!$B55,2), Water!$I$342:$BT$342, 0)), "")</f>
        <v>0</v>
      </c>
      <c r="P55" s="215">
        <f>IFERROR(INDEX(Water!$I$342:$BT$366, MATCH(Adjustment_WW!$A55, Water!$I$342:$I$366, 0), MATCH(Adjustment_WW!P$3&amp;RIGHT(Adjustment_WW!$B55,2), Water!$I$342:$BT$342, 0)), "")</f>
        <v>0</v>
      </c>
      <c r="Q55" s="215">
        <f>IFERROR(INDEX(Water!$I$342:$BT$366, MATCH(Adjustment_WW!$A55, Water!$I$342:$I$366, 0), MATCH(Adjustment_WW!Q$3&amp;RIGHT(Adjustment_WW!$B55,2), Water!$I$342:$BT$342, 0)), "")</f>
        <v>0</v>
      </c>
      <c r="R55" s="215">
        <f>IFERROR(INDEX(Water!$I$342:$BT$366, MATCH(Adjustment_WW!$A55, Water!$I$342:$I$366, 0), MATCH(Adjustment_WW!R$3&amp;RIGHT(Adjustment_WW!$B55,2), Water!$I$342:$BT$342, 0)), "")</f>
        <v>0</v>
      </c>
      <c r="S55" s="215">
        <f>IFERROR(INDEX(Water!$I$342:$BT$366, MATCH(Adjustment_WW!$A55, Water!$I$342:$I$366, 0), MATCH(Adjustment_WW!S$3&amp;RIGHT(Adjustment_WW!$B55,2), Water!$I$342:$BT$342, 0)), "")</f>
        <v>0</v>
      </c>
    </row>
    <row r="56" spans="1:19">
      <c r="A56" s="214" t="s">
        <v>68</v>
      </c>
      <c r="B56" s="214" t="s">
        <v>468</v>
      </c>
      <c r="C56" s="214" t="str">
        <f t="shared" si="0"/>
        <v>SVT19</v>
      </c>
      <c r="D56" s="215">
        <f t="shared" si="1"/>
        <v>0.64900000000000002</v>
      </c>
      <c r="E56" s="215">
        <f t="shared" si="6"/>
        <v>0.108</v>
      </c>
      <c r="F56" s="215">
        <f t="shared" si="7"/>
        <v>1.208</v>
      </c>
      <c r="G56" s="215">
        <f t="shared" si="8"/>
        <v>1.556</v>
      </c>
      <c r="H56" s="215">
        <f t="shared" si="9"/>
        <v>3.5209999999999999</v>
      </c>
      <c r="K56" s="215" t="str">
        <f>IFERROR(INDEX(Water!$I$342:$BT$366, MATCH(Adjustment_WW!$A56, Water!$I$342:$I$366, 0), MATCH(Adjustment_WW!K$3&amp;RIGHT(Adjustment_WW!$B56,2), Water!$I$342:$BT$342, 0)), "")</f>
        <v/>
      </c>
      <c r="L56" s="215" t="str">
        <f>IFERROR(INDEX(Water!$I$342:$BT$366, MATCH(Adjustment_WW!$A56, Water!$I$342:$I$366, 0), MATCH(Adjustment_WW!L$3&amp;RIGHT(Adjustment_WW!$B56,2), Water!$I$342:$BT$342, 0)), "")</f>
        <v/>
      </c>
      <c r="M56" s="215">
        <f>IFERROR(INDEX(Water!$I$342:$BT$366, MATCH(Adjustment_WW!$A56, Water!$I$342:$I$366, 0), MATCH(Adjustment_WW!M$3&amp;RIGHT(Adjustment_WW!$B56,2), Water!$I$342:$BT$342, 0)), "")</f>
        <v>1.208</v>
      </c>
      <c r="N56" s="215">
        <f>IFERROR(INDEX(Water!$I$342:$BT$366, MATCH(Adjustment_WW!$A56, Water!$I$342:$I$366, 0), MATCH(Adjustment_WW!N$3&amp;RIGHT(Adjustment_WW!$B56,2), Water!$I$342:$BT$342, 0)), "")</f>
        <v>1.556</v>
      </c>
      <c r="O56" s="215">
        <f>IFERROR(INDEX(Water!$I$342:$BT$366, MATCH(Adjustment_WW!$A56, Water!$I$342:$I$366, 0), MATCH(Adjustment_WW!O$3&amp;RIGHT(Adjustment_WW!$B56,2), Water!$I$342:$BT$342, 0)), "")</f>
        <v>0</v>
      </c>
      <c r="P56" s="215">
        <f>IFERROR(INDEX(Water!$I$342:$BT$366, MATCH(Adjustment_WW!$A56, Water!$I$342:$I$366, 0), MATCH(Adjustment_WW!P$3&amp;RIGHT(Adjustment_WW!$B56,2), Water!$I$342:$BT$342, 0)), "")</f>
        <v>0.64900000000000002</v>
      </c>
      <c r="Q56" s="215">
        <f>IFERROR(INDEX(Water!$I$342:$BT$366, MATCH(Adjustment_WW!$A56, Water!$I$342:$I$366, 0), MATCH(Adjustment_WW!Q$3&amp;RIGHT(Adjustment_WW!$B56,2), Water!$I$342:$BT$342, 0)), "")</f>
        <v>0.108</v>
      </c>
      <c r="R56" s="215">
        <f>IFERROR(INDEX(Water!$I$342:$BT$366, MATCH(Adjustment_WW!$A56, Water!$I$342:$I$366, 0), MATCH(Adjustment_WW!R$3&amp;RIGHT(Adjustment_WW!$B56,2), Water!$I$342:$BT$342, 0)), "")</f>
        <v>0</v>
      </c>
      <c r="S56" s="215">
        <f>IFERROR(INDEX(Water!$I$342:$BT$366, MATCH(Adjustment_WW!$A56, Water!$I$342:$I$366, 0), MATCH(Adjustment_WW!S$3&amp;RIGHT(Adjustment_WW!$B56,2), Water!$I$342:$BT$342, 0)), "")</f>
        <v>3.5209999999999999</v>
      </c>
    </row>
    <row r="57" spans="1:19">
      <c r="A57" s="214" t="s">
        <v>68</v>
      </c>
      <c r="B57" s="214" t="s">
        <v>469</v>
      </c>
      <c r="C57" s="214" t="str">
        <f t="shared" si="0"/>
        <v>SVT20</v>
      </c>
      <c r="D57" s="215">
        <f t="shared" si="1"/>
        <v>0</v>
      </c>
      <c r="E57" s="215">
        <f t="shared" si="6"/>
        <v>0</v>
      </c>
      <c r="F57" s="215">
        <f t="shared" si="7"/>
        <v>0</v>
      </c>
      <c r="G57" s="215">
        <f t="shared" si="8"/>
        <v>0</v>
      </c>
      <c r="H57" s="215">
        <f t="shared" si="9"/>
        <v>0</v>
      </c>
      <c r="K57" s="215" t="str">
        <f>IFERROR(INDEX(Water!$I$342:$BT$366, MATCH(Adjustment_WW!$A57, Water!$I$342:$I$366, 0), MATCH(Adjustment_WW!K$3&amp;RIGHT(Adjustment_WW!$B57,2), Water!$I$342:$BT$342, 0)), "")</f>
        <v/>
      </c>
      <c r="L57" s="215" t="str">
        <f>IFERROR(INDEX(Water!$I$342:$BT$366, MATCH(Adjustment_WW!$A57, Water!$I$342:$I$366, 0), MATCH(Adjustment_WW!L$3&amp;RIGHT(Adjustment_WW!$B57,2), Water!$I$342:$BT$342, 0)), "")</f>
        <v/>
      </c>
      <c r="M57" s="215">
        <f>IFERROR(INDEX(Water!$I$342:$BT$366, MATCH(Adjustment_WW!$A57, Water!$I$342:$I$366, 0), MATCH(Adjustment_WW!M$3&amp;RIGHT(Adjustment_WW!$B57,2), Water!$I$342:$BT$342, 0)), "")</f>
        <v>0</v>
      </c>
      <c r="N57" s="215">
        <f>IFERROR(INDEX(Water!$I$342:$BT$366, MATCH(Adjustment_WW!$A57, Water!$I$342:$I$366, 0), MATCH(Adjustment_WW!N$3&amp;RIGHT(Adjustment_WW!$B57,2), Water!$I$342:$BT$342, 0)), "")</f>
        <v>0</v>
      </c>
      <c r="O57" s="215">
        <f>IFERROR(INDEX(Water!$I$342:$BT$366, MATCH(Adjustment_WW!$A57, Water!$I$342:$I$366, 0), MATCH(Adjustment_WW!O$3&amp;RIGHT(Adjustment_WW!$B57,2), Water!$I$342:$BT$342, 0)), "")</f>
        <v>0</v>
      </c>
      <c r="P57" s="215">
        <f>IFERROR(INDEX(Water!$I$342:$BT$366, MATCH(Adjustment_WW!$A57, Water!$I$342:$I$366, 0), MATCH(Adjustment_WW!P$3&amp;RIGHT(Adjustment_WW!$B57,2), Water!$I$342:$BT$342, 0)), "")</f>
        <v>0</v>
      </c>
      <c r="Q57" s="215">
        <f>IFERROR(INDEX(Water!$I$342:$BT$366, MATCH(Adjustment_WW!$A57, Water!$I$342:$I$366, 0), MATCH(Adjustment_WW!Q$3&amp;RIGHT(Adjustment_WW!$B57,2), Water!$I$342:$BT$342, 0)), "")</f>
        <v>0</v>
      </c>
      <c r="R57" s="215">
        <f>IFERROR(INDEX(Water!$I$342:$BT$366, MATCH(Adjustment_WW!$A57, Water!$I$342:$I$366, 0), MATCH(Adjustment_WW!R$3&amp;RIGHT(Adjustment_WW!$B57,2), Water!$I$342:$BT$342, 0)), "")</f>
        <v>0</v>
      </c>
      <c r="S57" s="215">
        <f>IFERROR(INDEX(Water!$I$342:$BT$366, MATCH(Adjustment_WW!$A57, Water!$I$342:$I$366, 0), MATCH(Adjustment_WW!S$3&amp;RIGHT(Adjustment_WW!$B57,2), Water!$I$342:$BT$342, 0)), "")</f>
        <v>0</v>
      </c>
    </row>
    <row r="58" spans="1:19">
      <c r="A58" s="214" t="s">
        <v>68</v>
      </c>
      <c r="B58" s="214" t="s">
        <v>470</v>
      </c>
      <c r="C58" s="214" t="str">
        <f t="shared" si="0"/>
        <v>SVT21</v>
      </c>
      <c r="D58" s="215">
        <f t="shared" si="1"/>
        <v>0</v>
      </c>
      <c r="E58" s="215">
        <f t="shared" si="6"/>
        <v>0</v>
      </c>
      <c r="F58" s="215">
        <f t="shared" si="7"/>
        <v>0</v>
      </c>
      <c r="G58" s="215">
        <f t="shared" si="8"/>
        <v>0</v>
      </c>
      <c r="H58" s="215">
        <f t="shared" si="9"/>
        <v>0</v>
      </c>
      <c r="K58" s="215" t="str">
        <f>IFERROR(INDEX(Water!$I$342:$BT$366, MATCH(Adjustment_WW!$A58, Water!$I$342:$I$366, 0), MATCH(Adjustment_WW!K$3&amp;RIGHT(Adjustment_WW!$B58,2), Water!$I$342:$BT$342, 0)), "")</f>
        <v/>
      </c>
      <c r="L58" s="215" t="str">
        <f>IFERROR(INDEX(Water!$I$342:$BT$366, MATCH(Adjustment_WW!$A58, Water!$I$342:$I$366, 0), MATCH(Adjustment_WW!L$3&amp;RIGHT(Adjustment_WW!$B58,2), Water!$I$342:$BT$342, 0)), "")</f>
        <v/>
      </c>
      <c r="M58" s="215">
        <f>IFERROR(INDEX(Water!$I$342:$BT$366, MATCH(Adjustment_WW!$A58, Water!$I$342:$I$366, 0), MATCH(Adjustment_WW!M$3&amp;RIGHT(Adjustment_WW!$B58,2), Water!$I$342:$BT$342, 0)), "")</f>
        <v>0</v>
      </c>
      <c r="N58" s="215">
        <f>IFERROR(INDEX(Water!$I$342:$BT$366, MATCH(Adjustment_WW!$A58, Water!$I$342:$I$366, 0), MATCH(Adjustment_WW!N$3&amp;RIGHT(Adjustment_WW!$B58,2), Water!$I$342:$BT$342, 0)), "")</f>
        <v>0</v>
      </c>
      <c r="O58" s="215" t="str">
        <f>IFERROR(INDEX(Water!$I$342:$BT$366, MATCH(Adjustment_WW!$A58, Water!$I$342:$I$366, 0), MATCH(Adjustment_WW!O$3&amp;RIGHT(Adjustment_WW!$B58,2), Water!$I$342:$BT$342, 0)), "")</f>
        <v/>
      </c>
      <c r="P58" s="215">
        <f>IFERROR(INDEX(Water!$I$342:$BT$366, MATCH(Adjustment_WW!$A58, Water!$I$342:$I$366, 0), MATCH(Adjustment_WW!P$3&amp;RIGHT(Adjustment_WW!$B58,2), Water!$I$342:$BT$342, 0)), "")</f>
        <v>0</v>
      </c>
      <c r="Q58" s="215">
        <f>IFERROR(INDEX(Water!$I$342:$BT$366, MATCH(Adjustment_WW!$A58, Water!$I$342:$I$366, 0), MATCH(Adjustment_WW!Q$3&amp;RIGHT(Adjustment_WW!$B58,2), Water!$I$342:$BT$342, 0)), "")</f>
        <v>0</v>
      </c>
      <c r="R58" s="215">
        <f>IFERROR(INDEX(Water!$I$342:$BT$366, MATCH(Adjustment_WW!$A58, Water!$I$342:$I$366, 0), MATCH(Adjustment_WW!R$3&amp;RIGHT(Adjustment_WW!$B58,2), Water!$I$342:$BT$342, 0)), "")</f>
        <v>0</v>
      </c>
      <c r="S58" s="215">
        <f>IFERROR(INDEX(Water!$I$342:$BT$366, MATCH(Adjustment_WW!$A58, Water!$I$342:$I$366, 0), MATCH(Adjustment_WW!S$3&amp;RIGHT(Adjustment_WW!$B58,2), Water!$I$342:$BT$342, 0)), "")</f>
        <v>0</v>
      </c>
    </row>
    <row r="59" spans="1:19">
      <c r="A59" s="214" t="s">
        <v>68</v>
      </c>
      <c r="B59" s="214" t="s">
        <v>580</v>
      </c>
      <c r="C59" s="214" t="str">
        <f t="shared" ref="C59" si="34">$A59&amp;RIGHT(B59,2)</f>
        <v>SVT22</v>
      </c>
      <c r="D59" s="215">
        <f t="shared" ref="D59" si="35">IF($B59&lt;"2017-18", K59, IF(B59&lt;"2020-21", O59+P59, P59))</f>
        <v>0</v>
      </c>
      <c r="E59" s="215">
        <f t="shared" ref="E59" si="36">IF($B59&lt;"2017-18", L59, Q59+R59)</f>
        <v>0</v>
      </c>
      <c r="F59" s="215">
        <f t="shared" ref="F59" si="37">M59</f>
        <v>0</v>
      </c>
      <c r="G59" s="215">
        <f t="shared" ref="G59" si="38">N59</f>
        <v>0</v>
      </c>
      <c r="H59" s="215">
        <f t="shared" ref="H59" si="39">S59</f>
        <v>0</v>
      </c>
      <c r="K59" s="215" t="str">
        <f>IFERROR(INDEX(Water!$I$342:$BT$366, MATCH(Adjustment_WW!$A59, Water!$I$342:$I$366, 0), MATCH(Adjustment_WW!K$3&amp;RIGHT(Adjustment_WW!$B59,2), Water!$I$342:$BT$342, 0)), "")</f>
        <v/>
      </c>
      <c r="L59" s="215" t="str">
        <f>IFERROR(INDEX(Water!$I$342:$BT$366, MATCH(Adjustment_WW!$A59, Water!$I$342:$I$366, 0), MATCH(Adjustment_WW!L$3&amp;RIGHT(Adjustment_WW!$B59,2), Water!$I$342:$BT$342, 0)), "")</f>
        <v/>
      </c>
      <c r="M59" s="215">
        <f>IFERROR(INDEX(Water!$I$342:$BT$366, MATCH(Adjustment_WW!$A59, Water!$I$342:$I$366, 0), MATCH(Adjustment_WW!M$3&amp;RIGHT(Adjustment_WW!$B59,2), Water!$I$342:$BT$342, 0)), "")</f>
        <v>0</v>
      </c>
      <c r="N59" s="215">
        <f>IFERROR(INDEX(Water!$I$342:$BT$366, MATCH(Adjustment_WW!$A59, Water!$I$342:$I$366, 0), MATCH(Adjustment_WW!N$3&amp;RIGHT(Adjustment_WW!$B59,2), Water!$I$342:$BT$342, 0)), "")</f>
        <v>0</v>
      </c>
      <c r="O59" s="215" t="str">
        <f>IFERROR(INDEX(Water!$I$342:$BT$366, MATCH(Adjustment_WW!$A59, Water!$I$342:$I$366, 0), MATCH(Adjustment_WW!O$3&amp;RIGHT(Adjustment_WW!$B59,2), Water!$I$342:$BT$342, 0)), "")</f>
        <v/>
      </c>
      <c r="P59" s="215">
        <f>IFERROR(INDEX(Water!$I$342:$BT$366, MATCH(Adjustment_WW!$A59, Water!$I$342:$I$366, 0), MATCH(Adjustment_WW!P$3&amp;RIGHT(Adjustment_WW!$B59,2), Water!$I$342:$BT$342, 0)), "")</f>
        <v>0</v>
      </c>
      <c r="Q59" s="215">
        <f>IFERROR(INDEX(Water!$I$342:$BT$366, MATCH(Adjustment_WW!$A59, Water!$I$342:$I$366, 0), MATCH(Adjustment_WW!Q$3&amp;RIGHT(Adjustment_WW!$B59,2), Water!$I$342:$BT$342, 0)), "")</f>
        <v>0</v>
      </c>
      <c r="R59" s="215">
        <f>IFERROR(INDEX(Water!$I$342:$BT$366, MATCH(Adjustment_WW!$A59, Water!$I$342:$I$366, 0), MATCH(Adjustment_WW!R$3&amp;RIGHT(Adjustment_WW!$B59,2), Water!$I$342:$BT$342, 0)), "")</f>
        <v>0</v>
      </c>
      <c r="S59" s="215">
        <f>IFERROR(INDEX(Water!$I$342:$BT$366, MATCH(Adjustment_WW!$A59, Water!$I$342:$I$366, 0), MATCH(Adjustment_WW!S$3&amp;RIGHT(Adjustment_WW!$B59,2), Water!$I$342:$BT$342, 0)), "")</f>
        <v>0</v>
      </c>
    </row>
    <row r="60" spans="1:19">
      <c r="A60" s="214" t="s">
        <v>73</v>
      </c>
      <c r="B60" s="214" t="s">
        <v>461</v>
      </c>
      <c r="C60" s="214" t="str">
        <f t="shared" si="0"/>
        <v>SVE12</v>
      </c>
      <c r="D60" s="215">
        <f t="shared" si="1"/>
        <v>0</v>
      </c>
      <c r="E60" s="215">
        <f t="shared" si="6"/>
        <v>0</v>
      </c>
      <c r="F60" s="215">
        <f t="shared" si="7"/>
        <v>0</v>
      </c>
      <c r="G60" s="215">
        <f t="shared" si="8"/>
        <v>0</v>
      </c>
      <c r="H60" s="215">
        <f t="shared" si="9"/>
        <v>0</v>
      </c>
      <c r="K60" s="215">
        <f>IFERROR(INDEX(Water!$I$342:$BT$366, MATCH(Adjustment_WW!$A60, Water!$I$342:$I$366, 0), MATCH(Adjustment_WW!K$3&amp;RIGHT(Adjustment_WW!$B60,2), Water!$I$342:$BT$342, 0)), "")</f>
        <v>0</v>
      </c>
      <c r="L60" s="215">
        <f>IFERROR(INDEX(Water!$I$342:$BT$366, MATCH(Adjustment_WW!$A60, Water!$I$342:$I$366, 0), MATCH(Adjustment_WW!L$3&amp;RIGHT(Adjustment_WW!$B60,2), Water!$I$342:$BT$342, 0)), "")</f>
        <v>0</v>
      </c>
      <c r="M60" s="215">
        <f>IFERROR(INDEX(Water!$I$342:$BT$366, MATCH(Adjustment_WW!$A60, Water!$I$342:$I$366, 0), MATCH(Adjustment_WW!M$3&amp;RIGHT(Adjustment_WW!$B60,2), Water!$I$342:$BT$342, 0)), "")</f>
        <v>0</v>
      </c>
      <c r="N60" s="215">
        <f>IFERROR(INDEX(Water!$I$342:$BT$366, MATCH(Adjustment_WW!$A60, Water!$I$342:$I$366, 0), MATCH(Adjustment_WW!N$3&amp;RIGHT(Adjustment_WW!$B60,2), Water!$I$342:$BT$342, 0)), "")</f>
        <v>0</v>
      </c>
      <c r="O60" s="215" t="str">
        <f>IFERROR(INDEX(Water!$I$342:$BT$366, MATCH(Adjustment_WW!$A60, Water!$I$342:$I$366, 0), MATCH(Adjustment_WW!O$3&amp;RIGHT(Adjustment_WW!$B60,2), Water!$I$342:$BT$342, 0)), "")</f>
        <v/>
      </c>
      <c r="P60" s="215" t="str">
        <f>IFERROR(INDEX(Water!$I$342:$BT$366, MATCH(Adjustment_WW!$A60, Water!$I$342:$I$366, 0), MATCH(Adjustment_WW!P$3&amp;RIGHT(Adjustment_WW!$B60,2), Water!$I$342:$BT$342, 0)), "")</f>
        <v/>
      </c>
      <c r="Q60" s="215" t="str">
        <f>IFERROR(INDEX(Water!$I$342:$BT$366, MATCH(Adjustment_WW!$A60, Water!$I$342:$I$366, 0), MATCH(Adjustment_WW!Q$3&amp;RIGHT(Adjustment_WW!$B60,2), Water!$I$342:$BT$342, 0)), "")</f>
        <v/>
      </c>
      <c r="R60" s="215" t="str">
        <f>IFERROR(INDEX(Water!$I$342:$BT$366, MATCH(Adjustment_WW!$A60, Water!$I$342:$I$366, 0), MATCH(Adjustment_WW!R$3&amp;RIGHT(Adjustment_WW!$B60,2), Water!$I$342:$BT$342, 0)), "")</f>
        <v/>
      </c>
      <c r="S60" s="215">
        <f>IFERROR(INDEX(Water!$I$342:$BT$366, MATCH(Adjustment_WW!$A60, Water!$I$342:$I$366, 0), MATCH(Adjustment_WW!S$3&amp;RIGHT(Adjustment_WW!$B60,2), Water!$I$342:$BT$342, 0)), "")</f>
        <v>0</v>
      </c>
    </row>
    <row r="61" spans="1:19">
      <c r="A61" s="214" t="s">
        <v>73</v>
      </c>
      <c r="B61" s="214" t="s">
        <v>462</v>
      </c>
      <c r="C61" s="214" t="str">
        <f t="shared" si="0"/>
        <v>SVE13</v>
      </c>
      <c r="D61" s="215">
        <f t="shared" si="1"/>
        <v>0</v>
      </c>
      <c r="E61" s="215">
        <f t="shared" si="6"/>
        <v>0</v>
      </c>
      <c r="F61" s="215">
        <f t="shared" si="7"/>
        <v>0</v>
      </c>
      <c r="G61" s="215">
        <f t="shared" si="8"/>
        <v>0</v>
      </c>
      <c r="H61" s="215">
        <f t="shared" si="9"/>
        <v>0</v>
      </c>
      <c r="K61" s="215">
        <f>IFERROR(INDEX(Water!$I$342:$BT$366, MATCH(Adjustment_WW!$A61, Water!$I$342:$I$366, 0), MATCH(Adjustment_WW!K$3&amp;RIGHT(Adjustment_WW!$B61,2), Water!$I$342:$BT$342, 0)), "")</f>
        <v>0</v>
      </c>
      <c r="L61" s="215">
        <f>IFERROR(INDEX(Water!$I$342:$BT$366, MATCH(Adjustment_WW!$A61, Water!$I$342:$I$366, 0), MATCH(Adjustment_WW!L$3&amp;RIGHT(Adjustment_WW!$B61,2), Water!$I$342:$BT$342, 0)), "")</f>
        <v>0</v>
      </c>
      <c r="M61" s="215">
        <f>IFERROR(INDEX(Water!$I$342:$BT$366, MATCH(Adjustment_WW!$A61, Water!$I$342:$I$366, 0), MATCH(Adjustment_WW!M$3&amp;RIGHT(Adjustment_WW!$B61,2), Water!$I$342:$BT$342, 0)), "")</f>
        <v>0</v>
      </c>
      <c r="N61" s="215">
        <f>IFERROR(INDEX(Water!$I$342:$BT$366, MATCH(Adjustment_WW!$A61, Water!$I$342:$I$366, 0), MATCH(Adjustment_WW!N$3&amp;RIGHT(Adjustment_WW!$B61,2), Water!$I$342:$BT$342, 0)), "")</f>
        <v>0</v>
      </c>
      <c r="O61" s="215" t="str">
        <f>IFERROR(INDEX(Water!$I$342:$BT$366, MATCH(Adjustment_WW!$A61, Water!$I$342:$I$366, 0), MATCH(Adjustment_WW!O$3&amp;RIGHT(Adjustment_WW!$B61,2), Water!$I$342:$BT$342, 0)), "")</f>
        <v/>
      </c>
      <c r="P61" s="215" t="str">
        <f>IFERROR(INDEX(Water!$I$342:$BT$366, MATCH(Adjustment_WW!$A61, Water!$I$342:$I$366, 0), MATCH(Adjustment_WW!P$3&amp;RIGHT(Adjustment_WW!$B61,2), Water!$I$342:$BT$342, 0)), "")</f>
        <v/>
      </c>
      <c r="Q61" s="215" t="str">
        <f>IFERROR(INDEX(Water!$I$342:$BT$366, MATCH(Adjustment_WW!$A61, Water!$I$342:$I$366, 0), MATCH(Adjustment_WW!Q$3&amp;RIGHT(Adjustment_WW!$B61,2), Water!$I$342:$BT$342, 0)), "")</f>
        <v/>
      </c>
      <c r="R61" s="215" t="str">
        <f>IFERROR(INDEX(Water!$I$342:$BT$366, MATCH(Adjustment_WW!$A61, Water!$I$342:$I$366, 0), MATCH(Adjustment_WW!R$3&amp;RIGHT(Adjustment_WW!$B61,2), Water!$I$342:$BT$342, 0)), "")</f>
        <v/>
      </c>
      <c r="S61" s="215">
        <f>IFERROR(INDEX(Water!$I$342:$BT$366, MATCH(Adjustment_WW!$A61, Water!$I$342:$I$366, 0), MATCH(Adjustment_WW!S$3&amp;RIGHT(Adjustment_WW!$B61,2), Water!$I$342:$BT$342, 0)), "")</f>
        <v>0</v>
      </c>
    </row>
    <row r="62" spans="1:19">
      <c r="A62" s="214" t="s">
        <v>73</v>
      </c>
      <c r="B62" s="214" t="s">
        <v>463</v>
      </c>
      <c r="C62" s="214" t="str">
        <f t="shared" si="0"/>
        <v>SVE14</v>
      </c>
      <c r="D62" s="215">
        <f t="shared" si="1"/>
        <v>0</v>
      </c>
      <c r="E62" s="215">
        <f t="shared" si="6"/>
        <v>0</v>
      </c>
      <c r="F62" s="215">
        <f t="shared" si="7"/>
        <v>0</v>
      </c>
      <c r="G62" s="215">
        <f t="shared" si="8"/>
        <v>0</v>
      </c>
      <c r="H62" s="215">
        <f t="shared" si="9"/>
        <v>0</v>
      </c>
      <c r="K62" s="215">
        <f>IFERROR(INDEX(Water!$I$342:$BT$366, MATCH(Adjustment_WW!$A62, Water!$I$342:$I$366, 0), MATCH(Adjustment_WW!K$3&amp;RIGHT(Adjustment_WW!$B62,2), Water!$I$342:$BT$342, 0)), "")</f>
        <v>0</v>
      </c>
      <c r="L62" s="215">
        <f>IFERROR(INDEX(Water!$I$342:$BT$366, MATCH(Adjustment_WW!$A62, Water!$I$342:$I$366, 0), MATCH(Adjustment_WW!L$3&amp;RIGHT(Adjustment_WW!$B62,2), Water!$I$342:$BT$342, 0)), "")</f>
        <v>0</v>
      </c>
      <c r="M62" s="215">
        <f>IFERROR(INDEX(Water!$I$342:$BT$366, MATCH(Adjustment_WW!$A62, Water!$I$342:$I$366, 0), MATCH(Adjustment_WW!M$3&amp;RIGHT(Adjustment_WW!$B62,2), Water!$I$342:$BT$342, 0)), "")</f>
        <v>0</v>
      </c>
      <c r="N62" s="215">
        <f>IFERROR(INDEX(Water!$I$342:$BT$366, MATCH(Adjustment_WW!$A62, Water!$I$342:$I$366, 0), MATCH(Adjustment_WW!N$3&amp;RIGHT(Adjustment_WW!$B62,2), Water!$I$342:$BT$342, 0)), "")</f>
        <v>0</v>
      </c>
      <c r="O62" s="215" t="str">
        <f>IFERROR(INDEX(Water!$I$342:$BT$366, MATCH(Adjustment_WW!$A62, Water!$I$342:$I$366, 0), MATCH(Adjustment_WW!O$3&amp;RIGHT(Adjustment_WW!$B62,2), Water!$I$342:$BT$342, 0)), "")</f>
        <v/>
      </c>
      <c r="P62" s="215" t="str">
        <f>IFERROR(INDEX(Water!$I$342:$BT$366, MATCH(Adjustment_WW!$A62, Water!$I$342:$I$366, 0), MATCH(Adjustment_WW!P$3&amp;RIGHT(Adjustment_WW!$B62,2), Water!$I$342:$BT$342, 0)), "")</f>
        <v/>
      </c>
      <c r="Q62" s="215" t="str">
        <f>IFERROR(INDEX(Water!$I$342:$BT$366, MATCH(Adjustment_WW!$A62, Water!$I$342:$I$366, 0), MATCH(Adjustment_WW!Q$3&amp;RIGHT(Adjustment_WW!$B62,2), Water!$I$342:$BT$342, 0)), "")</f>
        <v/>
      </c>
      <c r="R62" s="215" t="str">
        <f>IFERROR(INDEX(Water!$I$342:$BT$366, MATCH(Adjustment_WW!$A62, Water!$I$342:$I$366, 0), MATCH(Adjustment_WW!R$3&amp;RIGHT(Adjustment_WW!$B62,2), Water!$I$342:$BT$342, 0)), "")</f>
        <v/>
      </c>
      <c r="S62" s="215">
        <f>IFERROR(INDEX(Water!$I$342:$BT$366, MATCH(Adjustment_WW!$A62, Water!$I$342:$I$366, 0), MATCH(Adjustment_WW!S$3&amp;RIGHT(Adjustment_WW!$B62,2), Water!$I$342:$BT$342, 0)), "")</f>
        <v>0</v>
      </c>
    </row>
    <row r="63" spans="1:19">
      <c r="A63" s="214" t="s">
        <v>73</v>
      </c>
      <c r="B63" s="214" t="s">
        <v>464</v>
      </c>
      <c r="C63" s="214" t="str">
        <f t="shared" si="0"/>
        <v>SVE15</v>
      </c>
      <c r="D63" s="215">
        <f t="shared" si="1"/>
        <v>0</v>
      </c>
      <c r="E63" s="215">
        <f t="shared" si="6"/>
        <v>0</v>
      </c>
      <c r="F63" s="215">
        <f t="shared" si="7"/>
        <v>0</v>
      </c>
      <c r="G63" s="215">
        <f t="shared" si="8"/>
        <v>0</v>
      </c>
      <c r="H63" s="215">
        <f t="shared" si="9"/>
        <v>0</v>
      </c>
      <c r="K63" s="215">
        <f>IFERROR(INDEX(Water!$I$342:$BT$366, MATCH(Adjustment_WW!$A63, Water!$I$342:$I$366, 0), MATCH(Adjustment_WW!K$3&amp;RIGHT(Adjustment_WW!$B63,2), Water!$I$342:$BT$342, 0)), "")</f>
        <v>0</v>
      </c>
      <c r="L63" s="215">
        <f>IFERROR(INDEX(Water!$I$342:$BT$366, MATCH(Adjustment_WW!$A63, Water!$I$342:$I$366, 0), MATCH(Adjustment_WW!L$3&amp;RIGHT(Adjustment_WW!$B63,2), Water!$I$342:$BT$342, 0)), "")</f>
        <v>0</v>
      </c>
      <c r="M63" s="215">
        <f>IFERROR(INDEX(Water!$I$342:$BT$366, MATCH(Adjustment_WW!$A63, Water!$I$342:$I$366, 0), MATCH(Adjustment_WW!M$3&amp;RIGHT(Adjustment_WW!$B63,2), Water!$I$342:$BT$342, 0)), "")</f>
        <v>0</v>
      </c>
      <c r="N63" s="215">
        <f>IFERROR(INDEX(Water!$I$342:$BT$366, MATCH(Adjustment_WW!$A63, Water!$I$342:$I$366, 0), MATCH(Adjustment_WW!N$3&amp;RIGHT(Adjustment_WW!$B63,2), Water!$I$342:$BT$342, 0)), "")</f>
        <v>0</v>
      </c>
      <c r="O63" s="215" t="str">
        <f>IFERROR(INDEX(Water!$I$342:$BT$366, MATCH(Adjustment_WW!$A63, Water!$I$342:$I$366, 0), MATCH(Adjustment_WW!O$3&amp;RIGHT(Adjustment_WW!$B63,2), Water!$I$342:$BT$342, 0)), "")</f>
        <v/>
      </c>
      <c r="P63" s="215" t="str">
        <f>IFERROR(INDEX(Water!$I$342:$BT$366, MATCH(Adjustment_WW!$A63, Water!$I$342:$I$366, 0), MATCH(Adjustment_WW!P$3&amp;RIGHT(Adjustment_WW!$B63,2), Water!$I$342:$BT$342, 0)), "")</f>
        <v/>
      </c>
      <c r="Q63" s="215" t="str">
        <f>IFERROR(INDEX(Water!$I$342:$BT$366, MATCH(Adjustment_WW!$A63, Water!$I$342:$I$366, 0), MATCH(Adjustment_WW!Q$3&amp;RIGHT(Adjustment_WW!$B63,2), Water!$I$342:$BT$342, 0)), "")</f>
        <v/>
      </c>
      <c r="R63" s="215" t="str">
        <f>IFERROR(INDEX(Water!$I$342:$BT$366, MATCH(Adjustment_WW!$A63, Water!$I$342:$I$366, 0), MATCH(Adjustment_WW!R$3&amp;RIGHT(Adjustment_WW!$B63,2), Water!$I$342:$BT$342, 0)), "")</f>
        <v/>
      </c>
      <c r="S63" s="215">
        <f>IFERROR(INDEX(Water!$I$342:$BT$366, MATCH(Adjustment_WW!$A63, Water!$I$342:$I$366, 0), MATCH(Adjustment_WW!S$3&amp;RIGHT(Adjustment_WW!$B63,2), Water!$I$342:$BT$342, 0)), "")</f>
        <v>0</v>
      </c>
    </row>
    <row r="64" spans="1:19">
      <c r="A64" s="214" t="s">
        <v>73</v>
      </c>
      <c r="B64" s="214" t="s">
        <v>465</v>
      </c>
      <c r="C64" s="214" t="str">
        <f t="shared" si="0"/>
        <v>SVE16</v>
      </c>
      <c r="D64" s="215">
        <f t="shared" si="1"/>
        <v>0</v>
      </c>
      <c r="E64" s="215">
        <f t="shared" si="6"/>
        <v>0</v>
      </c>
      <c r="F64" s="215">
        <f t="shared" si="7"/>
        <v>0</v>
      </c>
      <c r="G64" s="215">
        <f t="shared" si="8"/>
        <v>0</v>
      </c>
      <c r="H64" s="215">
        <f t="shared" si="9"/>
        <v>0</v>
      </c>
      <c r="K64" s="215">
        <f>IFERROR(INDEX(Water!$I$342:$BT$366, MATCH(Adjustment_WW!$A64, Water!$I$342:$I$366, 0), MATCH(Adjustment_WW!K$3&amp;RIGHT(Adjustment_WW!$B64,2), Water!$I$342:$BT$342, 0)), "")</f>
        <v>0</v>
      </c>
      <c r="L64" s="215">
        <f>IFERROR(INDEX(Water!$I$342:$BT$366, MATCH(Adjustment_WW!$A64, Water!$I$342:$I$366, 0), MATCH(Adjustment_WW!L$3&amp;RIGHT(Adjustment_WW!$B64,2), Water!$I$342:$BT$342, 0)), "")</f>
        <v>0</v>
      </c>
      <c r="M64" s="215">
        <f>IFERROR(INDEX(Water!$I$342:$BT$366, MATCH(Adjustment_WW!$A64, Water!$I$342:$I$366, 0), MATCH(Adjustment_WW!M$3&amp;RIGHT(Adjustment_WW!$B64,2), Water!$I$342:$BT$342, 0)), "")</f>
        <v>0</v>
      </c>
      <c r="N64" s="215">
        <f>IFERROR(INDEX(Water!$I$342:$BT$366, MATCH(Adjustment_WW!$A64, Water!$I$342:$I$366, 0), MATCH(Adjustment_WW!N$3&amp;RIGHT(Adjustment_WW!$B64,2), Water!$I$342:$BT$342, 0)), "")</f>
        <v>0</v>
      </c>
      <c r="O64" s="215" t="str">
        <f>IFERROR(INDEX(Water!$I$342:$BT$366, MATCH(Adjustment_WW!$A64, Water!$I$342:$I$366, 0), MATCH(Adjustment_WW!O$3&amp;RIGHT(Adjustment_WW!$B64,2), Water!$I$342:$BT$342, 0)), "")</f>
        <v/>
      </c>
      <c r="P64" s="215" t="str">
        <f>IFERROR(INDEX(Water!$I$342:$BT$366, MATCH(Adjustment_WW!$A64, Water!$I$342:$I$366, 0), MATCH(Adjustment_WW!P$3&amp;RIGHT(Adjustment_WW!$B64,2), Water!$I$342:$BT$342, 0)), "")</f>
        <v/>
      </c>
      <c r="Q64" s="215" t="str">
        <f>IFERROR(INDEX(Water!$I$342:$BT$366, MATCH(Adjustment_WW!$A64, Water!$I$342:$I$366, 0), MATCH(Adjustment_WW!Q$3&amp;RIGHT(Adjustment_WW!$B64,2), Water!$I$342:$BT$342, 0)), "")</f>
        <v/>
      </c>
      <c r="R64" s="215" t="str">
        <f>IFERROR(INDEX(Water!$I$342:$BT$366, MATCH(Adjustment_WW!$A64, Water!$I$342:$I$366, 0), MATCH(Adjustment_WW!R$3&amp;RIGHT(Adjustment_WW!$B64,2), Water!$I$342:$BT$342, 0)), "")</f>
        <v/>
      </c>
      <c r="S64" s="215">
        <f>IFERROR(INDEX(Water!$I$342:$BT$366, MATCH(Adjustment_WW!$A64, Water!$I$342:$I$366, 0), MATCH(Adjustment_WW!S$3&amp;RIGHT(Adjustment_WW!$B64,2), Water!$I$342:$BT$342, 0)), "")</f>
        <v>0</v>
      </c>
    </row>
    <row r="65" spans="1:19">
      <c r="A65" s="214" t="s">
        <v>73</v>
      </c>
      <c r="B65" s="214" t="s">
        <v>466</v>
      </c>
      <c r="C65" s="214" t="str">
        <f t="shared" si="0"/>
        <v>SVE17</v>
      </c>
      <c r="D65" s="215">
        <f t="shared" si="1"/>
        <v>0</v>
      </c>
      <c r="E65" s="215">
        <f t="shared" si="6"/>
        <v>0</v>
      </c>
      <c r="F65" s="215">
        <f t="shared" si="7"/>
        <v>0</v>
      </c>
      <c r="G65" s="215">
        <f t="shared" si="8"/>
        <v>0</v>
      </c>
      <c r="H65" s="215">
        <f t="shared" si="9"/>
        <v>0</v>
      </c>
      <c r="K65" s="215">
        <f>IFERROR(INDEX(Water!$I$342:$BT$366, MATCH(Adjustment_WW!$A65, Water!$I$342:$I$366, 0), MATCH(Adjustment_WW!K$3&amp;RIGHT(Adjustment_WW!$B65,2), Water!$I$342:$BT$342, 0)), "")</f>
        <v>0</v>
      </c>
      <c r="L65" s="215">
        <f>IFERROR(INDEX(Water!$I$342:$BT$366, MATCH(Adjustment_WW!$A65, Water!$I$342:$I$366, 0), MATCH(Adjustment_WW!L$3&amp;RIGHT(Adjustment_WW!$B65,2), Water!$I$342:$BT$342, 0)), "")</f>
        <v>0</v>
      </c>
      <c r="M65" s="215">
        <f>IFERROR(INDEX(Water!$I$342:$BT$366, MATCH(Adjustment_WW!$A65, Water!$I$342:$I$366, 0), MATCH(Adjustment_WW!M$3&amp;RIGHT(Adjustment_WW!$B65,2), Water!$I$342:$BT$342, 0)), "")</f>
        <v>0</v>
      </c>
      <c r="N65" s="215">
        <f>IFERROR(INDEX(Water!$I$342:$BT$366, MATCH(Adjustment_WW!$A65, Water!$I$342:$I$366, 0), MATCH(Adjustment_WW!N$3&amp;RIGHT(Adjustment_WW!$B65,2), Water!$I$342:$BT$342, 0)), "")</f>
        <v>0</v>
      </c>
      <c r="O65" s="215" t="str">
        <f>IFERROR(INDEX(Water!$I$342:$BT$366, MATCH(Adjustment_WW!$A65, Water!$I$342:$I$366, 0), MATCH(Adjustment_WW!O$3&amp;RIGHT(Adjustment_WW!$B65,2), Water!$I$342:$BT$342, 0)), "")</f>
        <v/>
      </c>
      <c r="P65" s="215" t="str">
        <f>IFERROR(INDEX(Water!$I$342:$BT$366, MATCH(Adjustment_WW!$A65, Water!$I$342:$I$366, 0), MATCH(Adjustment_WW!P$3&amp;RIGHT(Adjustment_WW!$B65,2), Water!$I$342:$BT$342, 0)), "")</f>
        <v/>
      </c>
      <c r="Q65" s="215" t="str">
        <f>IFERROR(INDEX(Water!$I$342:$BT$366, MATCH(Adjustment_WW!$A65, Water!$I$342:$I$366, 0), MATCH(Adjustment_WW!Q$3&amp;RIGHT(Adjustment_WW!$B65,2), Water!$I$342:$BT$342, 0)), "")</f>
        <v/>
      </c>
      <c r="R65" s="215" t="str">
        <f>IFERROR(INDEX(Water!$I$342:$BT$366, MATCH(Adjustment_WW!$A65, Water!$I$342:$I$366, 0), MATCH(Adjustment_WW!R$3&amp;RIGHT(Adjustment_WW!$B65,2), Water!$I$342:$BT$342, 0)), "")</f>
        <v/>
      </c>
      <c r="S65" s="215">
        <f>IFERROR(INDEX(Water!$I$342:$BT$366, MATCH(Adjustment_WW!$A65, Water!$I$342:$I$366, 0), MATCH(Adjustment_WW!S$3&amp;RIGHT(Adjustment_WW!$B65,2), Water!$I$342:$BT$342, 0)), "")</f>
        <v>0</v>
      </c>
    </row>
    <row r="66" spans="1:19">
      <c r="A66" s="214" t="s">
        <v>73</v>
      </c>
      <c r="B66" s="214" t="s">
        <v>467</v>
      </c>
      <c r="C66" s="214" t="str">
        <f t="shared" si="0"/>
        <v>SVE18</v>
      </c>
      <c r="D66" s="215">
        <f t="shared" si="1"/>
        <v>0</v>
      </c>
      <c r="E66" s="215">
        <f t="shared" si="6"/>
        <v>0</v>
      </c>
      <c r="F66" s="215">
        <f t="shared" si="7"/>
        <v>0</v>
      </c>
      <c r="G66" s="215">
        <f t="shared" si="8"/>
        <v>0</v>
      </c>
      <c r="H66" s="215">
        <f t="shared" si="9"/>
        <v>0</v>
      </c>
      <c r="K66" s="215" t="str">
        <f>IFERROR(INDEX(Water!$I$342:$BT$366, MATCH(Adjustment_WW!$A66, Water!$I$342:$I$366, 0), MATCH(Adjustment_WW!K$3&amp;RIGHT(Adjustment_WW!$B66,2), Water!$I$342:$BT$342, 0)), "")</f>
        <v/>
      </c>
      <c r="L66" s="215" t="str">
        <f>IFERROR(INDEX(Water!$I$342:$BT$366, MATCH(Adjustment_WW!$A66, Water!$I$342:$I$366, 0), MATCH(Adjustment_WW!L$3&amp;RIGHT(Adjustment_WW!$B66,2), Water!$I$342:$BT$342, 0)), "")</f>
        <v/>
      </c>
      <c r="M66" s="215">
        <f>IFERROR(INDEX(Water!$I$342:$BT$366, MATCH(Adjustment_WW!$A66, Water!$I$342:$I$366, 0), MATCH(Adjustment_WW!M$3&amp;RIGHT(Adjustment_WW!$B66,2), Water!$I$342:$BT$342, 0)), "")</f>
        <v>0</v>
      </c>
      <c r="N66" s="215">
        <f>IFERROR(INDEX(Water!$I$342:$BT$366, MATCH(Adjustment_WW!$A66, Water!$I$342:$I$366, 0), MATCH(Adjustment_WW!N$3&amp;RIGHT(Adjustment_WW!$B66,2), Water!$I$342:$BT$342, 0)), "")</f>
        <v>0</v>
      </c>
      <c r="O66" s="215">
        <f>IFERROR(INDEX(Water!$I$342:$BT$366, MATCH(Adjustment_WW!$A66, Water!$I$342:$I$366, 0), MATCH(Adjustment_WW!O$3&amp;RIGHT(Adjustment_WW!$B66,2), Water!$I$342:$BT$342, 0)), "")</f>
        <v>0</v>
      </c>
      <c r="P66" s="215">
        <f>IFERROR(INDEX(Water!$I$342:$BT$366, MATCH(Adjustment_WW!$A66, Water!$I$342:$I$366, 0), MATCH(Adjustment_WW!P$3&amp;RIGHT(Adjustment_WW!$B66,2), Water!$I$342:$BT$342, 0)), "")</f>
        <v>0</v>
      </c>
      <c r="Q66" s="215">
        <f>IFERROR(INDEX(Water!$I$342:$BT$366, MATCH(Adjustment_WW!$A66, Water!$I$342:$I$366, 0), MATCH(Adjustment_WW!Q$3&amp;RIGHT(Adjustment_WW!$B66,2), Water!$I$342:$BT$342, 0)), "")</f>
        <v>0</v>
      </c>
      <c r="R66" s="215">
        <f>IFERROR(INDEX(Water!$I$342:$BT$366, MATCH(Adjustment_WW!$A66, Water!$I$342:$I$366, 0), MATCH(Adjustment_WW!R$3&amp;RIGHT(Adjustment_WW!$B66,2), Water!$I$342:$BT$342, 0)), "")</f>
        <v>0</v>
      </c>
      <c r="S66" s="215">
        <f>IFERROR(INDEX(Water!$I$342:$BT$366, MATCH(Adjustment_WW!$A66, Water!$I$342:$I$366, 0), MATCH(Adjustment_WW!S$3&amp;RIGHT(Adjustment_WW!$B66,2), Water!$I$342:$BT$342, 0)), "")</f>
        <v>0</v>
      </c>
    </row>
    <row r="67" spans="1:19">
      <c r="A67" s="214" t="s">
        <v>73</v>
      </c>
      <c r="B67" s="214" t="s">
        <v>468</v>
      </c>
      <c r="C67" s="214" t="str">
        <f t="shared" si="0"/>
        <v>SVE19</v>
      </c>
      <c r="D67" s="215">
        <f t="shared" si="1"/>
        <v>0.64900000000000002</v>
      </c>
      <c r="E67" s="215">
        <f t="shared" si="6"/>
        <v>0.108</v>
      </c>
      <c r="F67" s="215">
        <f t="shared" si="7"/>
        <v>1.208</v>
      </c>
      <c r="G67" s="215">
        <f t="shared" si="8"/>
        <v>1.556</v>
      </c>
      <c r="H67" s="215">
        <f t="shared" si="9"/>
        <v>3.5209999999999999</v>
      </c>
      <c r="K67" s="215" t="str">
        <f>IFERROR(INDEX(Water!$I$342:$BT$366, MATCH(Adjustment_WW!$A67, Water!$I$342:$I$366, 0), MATCH(Adjustment_WW!K$3&amp;RIGHT(Adjustment_WW!$B67,2), Water!$I$342:$BT$342, 0)), "")</f>
        <v/>
      </c>
      <c r="L67" s="215" t="str">
        <f>IFERROR(INDEX(Water!$I$342:$BT$366, MATCH(Adjustment_WW!$A67, Water!$I$342:$I$366, 0), MATCH(Adjustment_WW!L$3&amp;RIGHT(Adjustment_WW!$B67,2), Water!$I$342:$BT$342, 0)), "")</f>
        <v/>
      </c>
      <c r="M67" s="215">
        <f>IFERROR(INDEX(Water!$I$342:$BT$366, MATCH(Adjustment_WW!$A67, Water!$I$342:$I$366, 0), MATCH(Adjustment_WW!M$3&amp;RIGHT(Adjustment_WW!$B67,2), Water!$I$342:$BT$342, 0)), "")</f>
        <v>1.208</v>
      </c>
      <c r="N67" s="215">
        <f>IFERROR(INDEX(Water!$I$342:$BT$366, MATCH(Adjustment_WW!$A67, Water!$I$342:$I$366, 0), MATCH(Adjustment_WW!N$3&amp;RIGHT(Adjustment_WW!$B67,2), Water!$I$342:$BT$342, 0)), "")</f>
        <v>1.556</v>
      </c>
      <c r="O67" s="215">
        <f>IFERROR(INDEX(Water!$I$342:$BT$366, MATCH(Adjustment_WW!$A67, Water!$I$342:$I$366, 0), MATCH(Adjustment_WW!O$3&amp;RIGHT(Adjustment_WW!$B67,2), Water!$I$342:$BT$342, 0)), "")</f>
        <v>0</v>
      </c>
      <c r="P67" s="215">
        <f>IFERROR(INDEX(Water!$I$342:$BT$366, MATCH(Adjustment_WW!$A67, Water!$I$342:$I$366, 0), MATCH(Adjustment_WW!P$3&amp;RIGHT(Adjustment_WW!$B67,2), Water!$I$342:$BT$342, 0)), "")</f>
        <v>0.64900000000000002</v>
      </c>
      <c r="Q67" s="215">
        <f>IFERROR(INDEX(Water!$I$342:$BT$366, MATCH(Adjustment_WW!$A67, Water!$I$342:$I$366, 0), MATCH(Adjustment_WW!Q$3&amp;RIGHT(Adjustment_WW!$B67,2), Water!$I$342:$BT$342, 0)), "")</f>
        <v>0.108</v>
      </c>
      <c r="R67" s="215">
        <f>IFERROR(INDEX(Water!$I$342:$BT$366, MATCH(Adjustment_WW!$A67, Water!$I$342:$I$366, 0), MATCH(Adjustment_WW!R$3&amp;RIGHT(Adjustment_WW!$B67,2), Water!$I$342:$BT$342, 0)), "")</f>
        <v>0</v>
      </c>
      <c r="S67" s="215">
        <f>IFERROR(INDEX(Water!$I$342:$BT$366, MATCH(Adjustment_WW!$A67, Water!$I$342:$I$366, 0), MATCH(Adjustment_WW!S$3&amp;RIGHT(Adjustment_WW!$B67,2), Water!$I$342:$BT$342, 0)), "")</f>
        <v>3.5209999999999999</v>
      </c>
    </row>
    <row r="68" spans="1:19">
      <c r="A68" s="214" t="s">
        <v>73</v>
      </c>
      <c r="B68" s="214" t="s">
        <v>469</v>
      </c>
      <c r="C68" s="214" t="str">
        <f t="shared" si="0"/>
        <v>SVE20</v>
      </c>
      <c r="D68" s="215">
        <f t="shared" si="1"/>
        <v>0</v>
      </c>
      <c r="E68" s="215">
        <f t="shared" si="6"/>
        <v>0</v>
      </c>
      <c r="F68" s="215">
        <f t="shared" si="7"/>
        <v>0</v>
      </c>
      <c r="G68" s="215">
        <f t="shared" si="8"/>
        <v>0</v>
      </c>
      <c r="H68" s="215">
        <f t="shared" si="9"/>
        <v>0</v>
      </c>
      <c r="K68" s="215" t="str">
        <f>IFERROR(INDEX(Water!$I$342:$BT$366, MATCH(Adjustment_WW!$A68, Water!$I$342:$I$366, 0), MATCH(Adjustment_WW!K$3&amp;RIGHT(Adjustment_WW!$B68,2), Water!$I$342:$BT$342, 0)), "")</f>
        <v/>
      </c>
      <c r="L68" s="215" t="str">
        <f>IFERROR(INDEX(Water!$I$342:$BT$366, MATCH(Adjustment_WW!$A68, Water!$I$342:$I$366, 0), MATCH(Adjustment_WW!L$3&amp;RIGHT(Adjustment_WW!$B68,2), Water!$I$342:$BT$342, 0)), "")</f>
        <v/>
      </c>
      <c r="M68" s="215">
        <f>IFERROR(INDEX(Water!$I$342:$BT$366, MATCH(Adjustment_WW!$A68, Water!$I$342:$I$366, 0), MATCH(Adjustment_WW!M$3&amp;RIGHT(Adjustment_WW!$B68,2), Water!$I$342:$BT$342, 0)), "")</f>
        <v>0</v>
      </c>
      <c r="N68" s="215">
        <f>IFERROR(INDEX(Water!$I$342:$BT$366, MATCH(Adjustment_WW!$A68, Water!$I$342:$I$366, 0), MATCH(Adjustment_WW!N$3&amp;RIGHT(Adjustment_WW!$B68,2), Water!$I$342:$BT$342, 0)), "")</f>
        <v>0</v>
      </c>
      <c r="O68" s="215">
        <f>IFERROR(INDEX(Water!$I$342:$BT$366, MATCH(Adjustment_WW!$A68, Water!$I$342:$I$366, 0), MATCH(Adjustment_WW!O$3&amp;RIGHT(Adjustment_WW!$B68,2), Water!$I$342:$BT$342, 0)), "")</f>
        <v>0</v>
      </c>
      <c r="P68" s="215">
        <f>IFERROR(INDEX(Water!$I$342:$BT$366, MATCH(Adjustment_WW!$A68, Water!$I$342:$I$366, 0), MATCH(Adjustment_WW!P$3&amp;RIGHT(Adjustment_WW!$B68,2), Water!$I$342:$BT$342, 0)), "")</f>
        <v>0</v>
      </c>
      <c r="Q68" s="215">
        <f>IFERROR(INDEX(Water!$I$342:$BT$366, MATCH(Adjustment_WW!$A68, Water!$I$342:$I$366, 0), MATCH(Adjustment_WW!Q$3&amp;RIGHT(Adjustment_WW!$B68,2), Water!$I$342:$BT$342, 0)), "")</f>
        <v>0</v>
      </c>
      <c r="R68" s="215">
        <f>IFERROR(INDEX(Water!$I$342:$BT$366, MATCH(Adjustment_WW!$A68, Water!$I$342:$I$366, 0), MATCH(Adjustment_WW!R$3&amp;RIGHT(Adjustment_WW!$B68,2), Water!$I$342:$BT$342, 0)), "")</f>
        <v>0</v>
      </c>
      <c r="S68" s="215">
        <f>IFERROR(INDEX(Water!$I$342:$BT$366, MATCH(Adjustment_WW!$A68, Water!$I$342:$I$366, 0), MATCH(Adjustment_WW!S$3&amp;RIGHT(Adjustment_WW!$B68,2), Water!$I$342:$BT$342, 0)), "")</f>
        <v>0</v>
      </c>
    </row>
    <row r="69" spans="1:19">
      <c r="A69" s="214" t="s">
        <v>73</v>
      </c>
      <c r="B69" s="214" t="s">
        <v>470</v>
      </c>
      <c r="C69" s="214" t="str">
        <f t="shared" si="0"/>
        <v>SVE21</v>
      </c>
      <c r="D69" s="215">
        <f t="shared" si="1"/>
        <v>0</v>
      </c>
      <c r="E69" s="215">
        <f t="shared" si="6"/>
        <v>0</v>
      </c>
      <c r="F69" s="215">
        <f t="shared" si="7"/>
        <v>0</v>
      </c>
      <c r="G69" s="215">
        <f t="shared" si="8"/>
        <v>0</v>
      </c>
      <c r="H69" s="215">
        <f t="shared" si="9"/>
        <v>0</v>
      </c>
      <c r="K69" s="215" t="str">
        <f>IFERROR(INDEX(Water!$I$342:$BT$366, MATCH(Adjustment_WW!$A69, Water!$I$342:$I$366, 0), MATCH(Adjustment_WW!K$3&amp;RIGHT(Adjustment_WW!$B69,2), Water!$I$342:$BT$342, 0)), "")</f>
        <v/>
      </c>
      <c r="L69" s="215" t="str">
        <f>IFERROR(INDEX(Water!$I$342:$BT$366, MATCH(Adjustment_WW!$A69, Water!$I$342:$I$366, 0), MATCH(Adjustment_WW!L$3&amp;RIGHT(Adjustment_WW!$B69,2), Water!$I$342:$BT$342, 0)), "")</f>
        <v/>
      </c>
      <c r="M69" s="215">
        <f>IFERROR(INDEX(Water!$I$342:$BT$366, MATCH(Adjustment_WW!$A69, Water!$I$342:$I$366, 0), MATCH(Adjustment_WW!M$3&amp;RIGHT(Adjustment_WW!$B69,2), Water!$I$342:$BT$342, 0)), "")</f>
        <v>0</v>
      </c>
      <c r="N69" s="215">
        <f>IFERROR(INDEX(Water!$I$342:$BT$366, MATCH(Adjustment_WW!$A69, Water!$I$342:$I$366, 0), MATCH(Adjustment_WW!N$3&amp;RIGHT(Adjustment_WW!$B69,2), Water!$I$342:$BT$342, 0)), "")</f>
        <v>0</v>
      </c>
      <c r="O69" s="215" t="str">
        <f>IFERROR(INDEX(Water!$I$342:$BT$366, MATCH(Adjustment_WW!$A69, Water!$I$342:$I$366, 0), MATCH(Adjustment_WW!O$3&amp;RIGHT(Adjustment_WW!$B69,2), Water!$I$342:$BT$342, 0)), "")</f>
        <v/>
      </c>
      <c r="P69" s="215">
        <f>IFERROR(INDEX(Water!$I$342:$BT$366, MATCH(Adjustment_WW!$A69, Water!$I$342:$I$366, 0), MATCH(Adjustment_WW!P$3&amp;RIGHT(Adjustment_WW!$B69,2), Water!$I$342:$BT$342, 0)), "")</f>
        <v>0</v>
      </c>
      <c r="Q69" s="215">
        <f>IFERROR(INDEX(Water!$I$342:$BT$366, MATCH(Adjustment_WW!$A69, Water!$I$342:$I$366, 0), MATCH(Adjustment_WW!Q$3&amp;RIGHT(Adjustment_WW!$B69,2), Water!$I$342:$BT$342, 0)), "")</f>
        <v>0</v>
      </c>
      <c r="R69" s="215">
        <f>IFERROR(INDEX(Water!$I$342:$BT$366, MATCH(Adjustment_WW!$A69, Water!$I$342:$I$366, 0), MATCH(Adjustment_WW!R$3&amp;RIGHT(Adjustment_WW!$B69,2), Water!$I$342:$BT$342, 0)), "")</f>
        <v>0</v>
      </c>
      <c r="S69" s="215">
        <f>IFERROR(INDEX(Water!$I$342:$BT$366, MATCH(Adjustment_WW!$A69, Water!$I$342:$I$366, 0), MATCH(Adjustment_WW!S$3&amp;RIGHT(Adjustment_WW!$B69,2), Water!$I$342:$BT$342, 0)), "")</f>
        <v>0</v>
      </c>
    </row>
    <row r="70" spans="1:19">
      <c r="A70" s="214" t="s">
        <v>73</v>
      </c>
      <c r="B70" s="214" t="s">
        <v>580</v>
      </c>
      <c r="C70" s="214" t="str">
        <f t="shared" ref="C70" si="40">$A70&amp;RIGHT(B70,2)</f>
        <v>SVE22</v>
      </c>
      <c r="D70" s="215">
        <f t="shared" ref="D70" si="41">IF($B70&lt;"2017-18", K70, IF(B70&lt;"2020-21", O70+P70, P70))</f>
        <v>0</v>
      </c>
      <c r="E70" s="215">
        <f t="shared" ref="E70" si="42">IF($B70&lt;"2017-18", L70, Q70+R70)</f>
        <v>0</v>
      </c>
      <c r="F70" s="215">
        <f t="shared" ref="F70" si="43">M70</f>
        <v>0</v>
      </c>
      <c r="G70" s="215">
        <f t="shared" ref="G70" si="44">N70</f>
        <v>0</v>
      </c>
      <c r="H70" s="215">
        <f t="shared" ref="H70" si="45">S70</f>
        <v>0</v>
      </c>
      <c r="K70" s="215" t="str">
        <f>IFERROR(INDEX(Water!$I$342:$BT$366, MATCH(Adjustment_WW!$A70, Water!$I$342:$I$366, 0), MATCH(Adjustment_WW!K$3&amp;RIGHT(Adjustment_WW!$B70,2), Water!$I$342:$BT$342, 0)), "")</f>
        <v/>
      </c>
      <c r="L70" s="215" t="str">
        <f>IFERROR(INDEX(Water!$I$342:$BT$366, MATCH(Adjustment_WW!$A70, Water!$I$342:$I$366, 0), MATCH(Adjustment_WW!L$3&amp;RIGHT(Adjustment_WW!$B70,2), Water!$I$342:$BT$342, 0)), "")</f>
        <v/>
      </c>
      <c r="M70" s="215">
        <f>IFERROR(INDEX(Water!$I$342:$BT$366, MATCH(Adjustment_WW!$A70, Water!$I$342:$I$366, 0), MATCH(Adjustment_WW!M$3&amp;RIGHT(Adjustment_WW!$B70,2), Water!$I$342:$BT$342, 0)), "")</f>
        <v>0</v>
      </c>
      <c r="N70" s="215">
        <f>IFERROR(INDEX(Water!$I$342:$BT$366, MATCH(Adjustment_WW!$A70, Water!$I$342:$I$366, 0), MATCH(Adjustment_WW!N$3&amp;RIGHT(Adjustment_WW!$B70,2), Water!$I$342:$BT$342, 0)), "")</f>
        <v>0</v>
      </c>
      <c r="O70" s="215" t="str">
        <f>IFERROR(INDEX(Water!$I$342:$BT$366, MATCH(Adjustment_WW!$A70, Water!$I$342:$I$366, 0), MATCH(Adjustment_WW!O$3&amp;RIGHT(Adjustment_WW!$B70,2), Water!$I$342:$BT$342, 0)), "")</f>
        <v/>
      </c>
      <c r="P70" s="215">
        <f>IFERROR(INDEX(Water!$I$342:$BT$366, MATCH(Adjustment_WW!$A70, Water!$I$342:$I$366, 0), MATCH(Adjustment_WW!P$3&amp;RIGHT(Adjustment_WW!$B70,2), Water!$I$342:$BT$342, 0)), "")</f>
        <v>0</v>
      </c>
      <c r="Q70" s="215">
        <f>IFERROR(INDEX(Water!$I$342:$BT$366, MATCH(Adjustment_WW!$A70, Water!$I$342:$I$366, 0), MATCH(Adjustment_WW!Q$3&amp;RIGHT(Adjustment_WW!$B70,2), Water!$I$342:$BT$342, 0)), "")</f>
        <v>0</v>
      </c>
      <c r="R70" s="215">
        <f>IFERROR(INDEX(Water!$I$342:$BT$366, MATCH(Adjustment_WW!$A70, Water!$I$342:$I$366, 0), MATCH(Adjustment_WW!R$3&amp;RIGHT(Adjustment_WW!$B70,2), Water!$I$342:$BT$342, 0)), "")</f>
        <v>0</v>
      </c>
      <c r="S70" s="215">
        <f>IFERROR(INDEX(Water!$I$342:$BT$366, MATCH(Adjustment_WW!$A70, Water!$I$342:$I$366, 0), MATCH(Adjustment_WW!S$3&amp;RIGHT(Adjustment_WW!$B70,2), Water!$I$342:$BT$342, 0)), "")</f>
        <v>0</v>
      </c>
    </row>
    <row r="71" spans="1:19">
      <c r="A71" s="214" t="s">
        <v>74</v>
      </c>
      <c r="B71" s="214" t="s">
        <v>461</v>
      </c>
      <c r="C71" s="214" t="str">
        <f t="shared" si="0"/>
        <v>SWT12</v>
      </c>
      <c r="D71" s="215">
        <f t="shared" si="1"/>
        <v>0</v>
      </c>
      <c r="E71" s="215">
        <f t="shared" si="6"/>
        <v>0</v>
      </c>
      <c r="F71" s="215">
        <f t="shared" si="7"/>
        <v>0</v>
      </c>
      <c r="G71" s="215">
        <f t="shared" si="8"/>
        <v>0</v>
      </c>
      <c r="H71" s="215">
        <f t="shared" si="9"/>
        <v>0</v>
      </c>
      <c r="K71" s="215">
        <f>IFERROR(INDEX(Water!$I$342:$BT$366, MATCH(Adjustment_WW!$A71, Water!$I$342:$I$366, 0), MATCH(Adjustment_WW!K$3&amp;RIGHT(Adjustment_WW!$B71,2), Water!$I$342:$BT$342, 0)), "")</f>
        <v>0</v>
      </c>
      <c r="L71" s="215">
        <f>IFERROR(INDEX(Water!$I$342:$BT$366, MATCH(Adjustment_WW!$A71, Water!$I$342:$I$366, 0), MATCH(Adjustment_WW!L$3&amp;RIGHT(Adjustment_WW!$B71,2), Water!$I$342:$BT$342, 0)), "")</f>
        <v>0</v>
      </c>
      <c r="M71" s="215">
        <f>IFERROR(INDEX(Water!$I$342:$BT$366, MATCH(Adjustment_WW!$A71, Water!$I$342:$I$366, 0), MATCH(Adjustment_WW!M$3&amp;RIGHT(Adjustment_WW!$B71,2), Water!$I$342:$BT$342, 0)), "")</f>
        <v>0</v>
      </c>
      <c r="N71" s="215">
        <f>IFERROR(INDEX(Water!$I$342:$BT$366, MATCH(Adjustment_WW!$A71, Water!$I$342:$I$366, 0), MATCH(Adjustment_WW!N$3&amp;RIGHT(Adjustment_WW!$B71,2), Water!$I$342:$BT$342, 0)), "")</f>
        <v>0</v>
      </c>
      <c r="O71" s="215" t="str">
        <f>IFERROR(INDEX(Water!$I$342:$BT$366, MATCH(Adjustment_WW!$A71, Water!$I$342:$I$366, 0), MATCH(Adjustment_WW!O$3&amp;RIGHT(Adjustment_WW!$B71,2), Water!$I$342:$BT$342, 0)), "")</f>
        <v/>
      </c>
      <c r="P71" s="215" t="str">
        <f>IFERROR(INDEX(Water!$I$342:$BT$366, MATCH(Adjustment_WW!$A71, Water!$I$342:$I$366, 0), MATCH(Adjustment_WW!P$3&amp;RIGHT(Adjustment_WW!$B71,2), Water!$I$342:$BT$342, 0)), "")</f>
        <v/>
      </c>
      <c r="Q71" s="215" t="str">
        <f>IFERROR(INDEX(Water!$I$342:$BT$366, MATCH(Adjustment_WW!$A71, Water!$I$342:$I$366, 0), MATCH(Adjustment_WW!Q$3&amp;RIGHT(Adjustment_WW!$B71,2), Water!$I$342:$BT$342, 0)), "")</f>
        <v/>
      </c>
      <c r="R71" s="215" t="str">
        <f>IFERROR(INDEX(Water!$I$342:$BT$366, MATCH(Adjustment_WW!$A71, Water!$I$342:$I$366, 0), MATCH(Adjustment_WW!R$3&amp;RIGHT(Adjustment_WW!$B71,2), Water!$I$342:$BT$342, 0)), "")</f>
        <v/>
      </c>
      <c r="S71" s="215">
        <f>IFERROR(INDEX(Water!$I$342:$BT$366, MATCH(Adjustment_WW!$A71, Water!$I$342:$I$366, 0), MATCH(Adjustment_WW!S$3&amp;RIGHT(Adjustment_WW!$B71,2), Water!$I$342:$BT$342, 0)), "")</f>
        <v>0</v>
      </c>
    </row>
    <row r="72" spans="1:19">
      <c r="A72" s="214" t="s">
        <v>74</v>
      </c>
      <c r="B72" s="214" t="s">
        <v>462</v>
      </c>
      <c r="C72" s="214" t="str">
        <f t="shared" si="0"/>
        <v>SWT13</v>
      </c>
      <c r="D72" s="215">
        <f t="shared" si="1"/>
        <v>0</v>
      </c>
      <c r="E72" s="215">
        <f t="shared" si="6"/>
        <v>0</v>
      </c>
      <c r="F72" s="215">
        <f t="shared" si="7"/>
        <v>0</v>
      </c>
      <c r="G72" s="215">
        <f t="shared" si="8"/>
        <v>0</v>
      </c>
      <c r="H72" s="215">
        <f t="shared" si="9"/>
        <v>0</v>
      </c>
      <c r="K72" s="215">
        <f>IFERROR(INDEX(Water!$I$342:$BT$366, MATCH(Adjustment_WW!$A72, Water!$I$342:$I$366, 0), MATCH(Adjustment_WW!K$3&amp;RIGHT(Adjustment_WW!$B72,2), Water!$I$342:$BT$342, 0)), "")</f>
        <v>0</v>
      </c>
      <c r="L72" s="215">
        <f>IFERROR(INDEX(Water!$I$342:$BT$366, MATCH(Adjustment_WW!$A72, Water!$I$342:$I$366, 0), MATCH(Adjustment_WW!L$3&amp;RIGHT(Adjustment_WW!$B72,2), Water!$I$342:$BT$342, 0)), "")</f>
        <v>0</v>
      </c>
      <c r="M72" s="215">
        <f>IFERROR(INDEX(Water!$I$342:$BT$366, MATCH(Adjustment_WW!$A72, Water!$I$342:$I$366, 0), MATCH(Adjustment_WW!M$3&amp;RIGHT(Adjustment_WW!$B72,2), Water!$I$342:$BT$342, 0)), "")</f>
        <v>0</v>
      </c>
      <c r="N72" s="215">
        <f>IFERROR(INDEX(Water!$I$342:$BT$366, MATCH(Adjustment_WW!$A72, Water!$I$342:$I$366, 0), MATCH(Adjustment_WW!N$3&amp;RIGHT(Adjustment_WW!$B72,2), Water!$I$342:$BT$342, 0)), "")</f>
        <v>0</v>
      </c>
      <c r="O72" s="215" t="str">
        <f>IFERROR(INDEX(Water!$I$342:$BT$366, MATCH(Adjustment_WW!$A72, Water!$I$342:$I$366, 0), MATCH(Adjustment_WW!O$3&amp;RIGHT(Adjustment_WW!$B72,2), Water!$I$342:$BT$342, 0)), "")</f>
        <v/>
      </c>
      <c r="P72" s="215" t="str">
        <f>IFERROR(INDEX(Water!$I$342:$BT$366, MATCH(Adjustment_WW!$A72, Water!$I$342:$I$366, 0), MATCH(Adjustment_WW!P$3&amp;RIGHT(Adjustment_WW!$B72,2), Water!$I$342:$BT$342, 0)), "")</f>
        <v/>
      </c>
      <c r="Q72" s="215" t="str">
        <f>IFERROR(INDEX(Water!$I$342:$BT$366, MATCH(Adjustment_WW!$A72, Water!$I$342:$I$366, 0), MATCH(Adjustment_WW!Q$3&amp;RIGHT(Adjustment_WW!$B72,2), Water!$I$342:$BT$342, 0)), "")</f>
        <v/>
      </c>
      <c r="R72" s="215" t="str">
        <f>IFERROR(INDEX(Water!$I$342:$BT$366, MATCH(Adjustment_WW!$A72, Water!$I$342:$I$366, 0), MATCH(Adjustment_WW!R$3&amp;RIGHT(Adjustment_WW!$B72,2), Water!$I$342:$BT$342, 0)), "")</f>
        <v/>
      </c>
      <c r="S72" s="215">
        <f>IFERROR(INDEX(Water!$I$342:$BT$366, MATCH(Adjustment_WW!$A72, Water!$I$342:$I$366, 0), MATCH(Adjustment_WW!S$3&amp;RIGHT(Adjustment_WW!$B72,2), Water!$I$342:$BT$342, 0)), "")</f>
        <v>0</v>
      </c>
    </row>
    <row r="73" spans="1:19">
      <c r="A73" s="214" t="s">
        <v>74</v>
      </c>
      <c r="B73" s="214" t="s">
        <v>463</v>
      </c>
      <c r="C73" s="214" t="str">
        <f t="shared" si="0"/>
        <v>SWT14</v>
      </c>
      <c r="D73" s="215">
        <f t="shared" si="1"/>
        <v>0</v>
      </c>
      <c r="E73" s="215">
        <f t="shared" si="6"/>
        <v>0</v>
      </c>
      <c r="F73" s="215">
        <f t="shared" si="7"/>
        <v>0</v>
      </c>
      <c r="G73" s="215">
        <f t="shared" si="8"/>
        <v>0</v>
      </c>
      <c r="H73" s="215">
        <f t="shared" si="9"/>
        <v>0</v>
      </c>
      <c r="K73" s="215">
        <f>IFERROR(INDEX(Water!$I$342:$BT$366, MATCH(Adjustment_WW!$A73, Water!$I$342:$I$366, 0), MATCH(Adjustment_WW!K$3&amp;RIGHT(Adjustment_WW!$B73,2), Water!$I$342:$BT$342, 0)), "")</f>
        <v>0</v>
      </c>
      <c r="L73" s="215">
        <f>IFERROR(INDEX(Water!$I$342:$BT$366, MATCH(Adjustment_WW!$A73, Water!$I$342:$I$366, 0), MATCH(Adjustment_WW!L$3&amp;RIGHT(Adjustment_WW!$B73,2), Water!$I$342:$BT$342, 0)), "")</f>
        <v>0</v>
      </c>
      <c r="M73" s="215">
        <f>IFERROR(INDEX(Water!$I$342:$BT$366, MATCH(Adjustment_WW!$A73, Water!$I$342:$I$366, 0), MATCH(Adjustment_WW!M$3&amp;RIGHT(Adjustment_WW!$B73,2), Water!$I$342:$BT$342, 0)), "")</f>
        <v>0</v>
      </c>
      <c r="N73" s="215">
        <f>IFERROR(INDEX(Water!$I$342:$BT$366, MATCH(Adjustment_WW!$A73, Water!$I$342:$I$366, 0), MATCH(Adjustment_WW!N$3&amp;RIGHT(Adjustment_WW!$B73,2), Water!$I$342:$BT$342, 0)), "")</f>
        <v>0</v>
      </c>
      <c r="O73" s="215" t="str">
        <f>IFERROR(INDEX(Water!$I$342:$BT$366, MATCH(Adjustment_WW!$A73, Water!$I$342:$I$366, 0), MATCH(Adjustment_WW!O$3&amp;RIGHT(Adjustment_WW!$B73,2), Water!$I$342:$BT$342, 0)), "")</f>
        <v/>
      </c>
      <c r="P73" s="215" t="str">
        <f>IFERROR(INDEX(Water!$I$342:$BT$366, MATCH(Adjustment_WW!$A73, Water!$I$342:$I$366, 0), MATCH(Adjustment_WW!P$3&amp;RIGHT(Adjustment_WW!$B73,2), Water!$I$342:$BT$342, 0)), "")</f>
        <v/>
      </c>
      <c r="Q73" s="215" t="str">
        <f>IFERROR(INDEX(Water!$I$342:$BT$366, MATCH(Adjustment_WW!$A73, Water!$I$342:$I$366, 0), MATCH(Adjustment_WW!Q$3&amp;RIGHT(Adjustment_WW!$B73,2), Water!$I$342:$BT$342, 0)), "")</f>
        <v/>
      </c>
      <c r="R73" s="215" t="str">
        <f>IFERROR(INDEX(Water!$I$342:$BT$366, MATCH(Adjustment_WW!$A73, Water!$I$342:$I$366, 0), MATCH(Adjustment_WW!R$3&amp;RIGHT(Adjustment_WW!$B73,2), Water!$I$342:$BT$342, 0)), "")</f>
        <v/>
      </c>
      <c r="S73" s="215">
        <f>IFERROR(INDEX(Water!$I$342:$BT$366, MATCH(Adjustment_WW!$A73, Water!$I$342:$I$366, 0), MATCH(Adjustment_WW!S$3&amp;RIGHT(Adjustment_WW!$B73,2), Water!$I$342:$BT$342, 0)), "")</f>
        <v>0</v>
      </c>
    </row>
    <row r="74" spans="1:19">
      <c r="A74" s="214" t="s">
        <v>74</v>
      </c>
      <c r="B74" s="214" t="s">
        <v>464</v>
      </c>
      <c r="C74" s="214" t="str">
        <f t="shared" si="0"/>
        <v>SWT15</v>
      </c>
      <c r="D74" s="215">
        <f t="shared" si="1"/>
        <v>0</v>
      </c>
      <c r="E74" s="215">
        <f t="shared" si="6"/>
        <v>0</v>
      </c>
      <c r="F74" s="215">
        <f t="shared" si="7"/>
        <v>0</v>
      </c>
      <c r="G74" s="215">
        <f t="shared" si="8"/>
        <v>0</v>
      </c>
      <c r="H74" s="215">
        <f t="shared" si="9"/>
        <v>0</v>
      </c>
      <c r="K74" s="215">
        <f>IFERROR(INDEX(Water!$I$342:$BT$366, MATCH(Adjustment_WW!$A74, Water!$I$342:$I$366, 0), MATCH(Adjustment_WW!K$3&amp;RIGHT(Adjustment_WW!$B74,2), Water!$I$342:$BT$342, 0)), "")</f>
        <v>0</v>
      </c>
      <c r="L74" s="215">
        <f>IFERROR(INDEX(Water!$I$342:$BT$366, MATCH(Adjustment_WW!$A74, Water!$I$342:$I$366, 0), MATCH(Adjustment_WW!L$3&amp;RIGHT(Adjustment_WW!$B74,2), Water!$I$342:$BT$342, 0)), "")</f>
        <v>0</v>
      </c>
      <c r="M74" s="215">
        <f>IFERROR(INDEX(Water!$I$342:$BT$366, MATCH(Adjustment_WW!$A74, Water!$I$342:$I$366, 0), MATCH(Adjustment_WW!M$3&amp;RIGHT(Adjustment_WW!$B74,2), Water!$I$342:$BT$342, 0)), "")</f>
        <v>0</v>
      </c>
      <c r="N74" s="215">
        <f>IFERROR(INDEX(Water!$I$342:$BT$366, MATCH(Adjustment_WW!$A74, Water!$I$342:$I$366, 0), MATCH(Adjustment_WW!N$3&amp;RIGHT(Adjustment_WW!$B74,2), Water!$I$342:$BT$342, 0)), "")</f>
        <v>0</v>
      </c>
      <c r="O74" s="215" t="str">
        <f>IFERROR(INDEX(Water!$I$342:$BT$366, MATCH(Adjustment_WW!$A74, Water!$I$342:$I$366, 0), MATCH(Adjustment_WW!O$3&amp;RIGHT(Adjustment_WW!$B74,2), Water!$I$342:$BT$342, 0)), "")</f>
        <v/>
      </c>
      <c r="P74" s="215" t="str">
        <f>IFERROR(INDEX(Water!$I$342:$BT$366, MATCH(Adjustment_WW!$A74, Water!$I$342:$I$366, 0), MATCH(Adjustment_WW!P$3&amp;RIGHT(Adjustment_WW!$B74,2), Water!$I$342:$BT$342, 0)), "")</f>
        <v/>
      </c>
      <c r="Q74" s="215" t="str">
        <f>IFERROR(INDEX(Water!$I$342:$BT$366, MATCH(Adjustment_WW!$A74, Water!$I$342:$I$366, 0), MATCH(Adjustment_WW!Q$3&amp;RIGHT(Adjustment_WW!$B74,2), Water!$I$342:$BT$342, 0)), "")</f>
        <v/>
      </c>
      <c r="R74" s="215" t="str">
        <f>IFERROR(INDEX(Water!$I$342:$BT$366, MATCH(Adjustment_WW!$A74, Water!$I$342:$I$366, 0), MATCH(Adjustment_WW!R$3&amp;RIGHT(Adjustment_WW!$B74,2), Water!$I$342:$BT$342, 0)), "")</f>
        <v/>
      </c>
      <c r="S74" s="215">
        <f>IFERROR(INDEX(Water!$I$342:$BT$366, MATCH(Adjustment_WW!$A74, Water!$I$342:$I$366, 0), MATCH(Adjustment_WW!S$3&amp;RIGHT(Adjustment_WW!$B74,2), Water!$I$342:$BT$342, 0)), "")</f>
        <v>0</v>
      </c>
    </row>
    <row r="75" spans="1:19">
      <c r="A75" s="214" t="s">
        <v>74</v>
      </c>
      <c r="B75" s="214" t="s">
        <v>465</v>
      </c>
      <c r="C75" s="214" t="str">
        <f t="shared" si="0"/>
        <v>SWT16</v>
      </c>
      <c r="D75" s="215">
        <f t="shared" si="1"/>
        <v>0.27200000000000002</v>
      </c>
      <c r="E75" s="215">
        <f t="shared" si="6"/>
        <v>0.215</v>
      </c>
      <c r="F75" s="215">
        <f t="shared" si="7"/>
        <v>0.68500000000000005</v>
      </c>
      <c r="G75" s="215">
        <f t="shared" si="8"/>
        <v>0.82899999999999996</v>
      </c>
      <c r="H75" s="215">
        <f t="shared" si="9"/>
        <v>2.0010000000000003</v>
      </c>
      <c r="K75" s="215">
        <f>IFERROR(INDEX(Water!$I$342:$BT$366, MATCH(Adjustment_WW!$A75, Water!$I$342:$I$366, 0), MATCH(Adjustment_WW!K$3&amp;RIGHT(Adjustment_WW!$B75,2), Water!$I$342:$BT$342, 0)), "")</f>
        <v>0.27200000000000002</v>
      </c>
      <c r="L75" s="215">
        <f>IFERROR(INDEX(Water!$I$342:$BT$366, MATCH(Adjustment_WW!$A75, Water!$I$342:$I$366, 0), MATCH(Adjustment_WW!L$3&amp;RIGHT(Adjustment_WW!$B75,2), Water!$I$342:$BT$342, 0)), "")</f>
        <v>0.215</v>
      </c>
      <c r="M75" s="215">
        <f>IFERROR(INDEX(Water!$I$342:$BT$366, MATCH(Adjustment_WW!$A75, Water!$I$342:$I$366, 0), MATCH(Adjustment_WW!M$3&amp;RIGHT(Adjustment_WW!$B75,2), Water!$I$342:$BT$342, 0)), "")</f>
        <v>0.68500000000000005</v>
      </c>
      <c r="N75" s="215">
        <f>IFERROR(INDEX(Water!$I$342:$BT$366, MATCH(Adjustment_WW!$A75, Water!$I$342:$I$366, 0), MATCH(Adjustment_WW!N$3&amp;RIGHT(Adjustment_WW!$B75,2), Water!$I$342:$BT$342, 0)), "")</f>
        <v>0.82899999999999996</v>
      </c>
      <c r="O75" s="215" t="str">
        <f>IFERROR(INDEX(Water!$I$342:$BT$366, MATCH(Adjustment_WW!$A75, Water!$I$342:$I$366, 0), MATCH(Adjustment_WW!O$3&amp;RIGHT(Adjustment_WW!$B75,2), Water!$I$342:$BT$342, 0)), "")</f>
        <v/>
      </c>
      <c r="P75" s="215" t="str">
        <f>IFERROR(INDEX(Water!$I$342:$BT$366, MATCH(Adjustment_WW!$A75, Water!$I$342:$I$366, 0), MATCH(Adjustment_WW!P$3&amp;RIGHT(Adjustment_WW!$B75,2), Water!$I$342:$BT$342, 0)), "")</f>
        <v/>
      </c>
      <c r="Q75" s="215" t="str">
        <f>IFERROR(INDEX(Water!$I$342:$BT$366, MATCH(Adjustment_WW!$A75, Water!$I$342:$I$366, 0), MATCH(Adjustment_WW!Q$3&amp;RIGHT(Adjustment_WW!$B75,2), Water!$I$342:$BT$342, 0)), "")</f>
        <v/>
      </c>
      <c r="R75" s="215" t="str">
        <f>IFERROR(INDEX(Water!$I$342:$BT$366, MATCH(Adjustment_WW!$A75, Water!$I$342:$I$366, 0), MATCH(Adjustment_WW!R$3&amp;RIGHT(Adjustment_WW!$B75,2), Water!$I$342:$BT$342, 0)), "")</f>
        <v/>
      </c>
      <c r="S75" s="215">
        <f>IFERROR(INDEX(Water!$I$342:$BT$366, MATCH(Adjustment_WW!$A75, Water!$I$342:$I$366, 0), MATCH(Adjustment_WW!S$3&amp;RIGHT(Adjustment_WW!$B75,2), Water!$I$342:$BT$342, 0)), "")</f>
        <v>2.0010000000000003</v>
      </c>
    </row>
    <row r="76" spans="1:19">
      <c r="A76" s="214" t="s">
        <v>74</v>
      </c>
      <c r="B76" s="214" t="s">
        <v>466</v>
      </c>
      <c r="C76" s="214" t="str">
        <f t="shared" ref="C76:C145" si="46">$A76&amp;RIGHT(B76,2)</f>
        <v>SWT17</v>
      </c>
      <c r="D76" s="215">
        <f t="shared" ref="D76:D145" si="47">IF($B76&lt;"2017-18", K76, IF(B76&lt;"2020-21", O76+P76, P76))</f>
        <v>0</v>
      </c>
      <c r="E76" s="215">
        <f t="shared" si="6"/>
        <v>0</v>
      </c>
      <c r="F76" s="215">
        <f t="shared" si="7"/>
        <v>0</v>
      </c>
      <c r="G76" s="215">
        <f t="shared" si="8"/>
        <v>0</v>
      </c>
      <c r="H76" s="215">
        <f t="shared" si="9"/>
        <v>0</v>
      </c>
      <c r="K76" s="215">
        <f>IFERROR(INDEX(Water!$I$342:$BT$366, MATCH(Adjustment_WW!$A76, Water!$I$342:$I$366, 0), MATCH(Adjustment_WW!K$3&amp;RIGHT(Adjustment_WW!$B76,2), Water!$I$342:$BT$342, 0)), "")</f>
        <v>0</v>
      </c>
      <c r="L76" s="215">
        <f>IFERROR(INDEX(Water!$I$342:$BT$366, MATCH(Adjustment_WW!$A76, Water!$I$342:$I$366, 0), MATCH(Adjustment_WW!L$3&amp;RIGHT(Adjustment_WW!$B76,2), Water!$I$342:$BT$342, 0)), "")</f>
        <v>0</v>
      </c>
      <c r="M76" s="215">
        <f>IFERROR(INDEX(Water!$I$342:$BT$366, MATCH(Adjustment_WW!$A76, Water!$I$342:$I$366, 0), MATCH(Adjustment_WW!M$3&amp;RIGHT(Adjustment_WW!$B76,2), Water!$I$342:$BT$342, 0)), "")</f>
        <v>0</v>
      </c>
      <c r="N76" s="215">
        <f>IFERROR(INDEX(Water!$I$342:$BT$366, MATCH(Adjustment_WW!$A76, Water!$I$342:$I$366, 0), MATCH(Adjustment_WW!N$3&amp;RIGHT(Adjustment_WW!$B76,2), Water!$I$342:$BT$342, 0)), "")</f>
        <v>0</v>
      </c>
      <c r="O76" s="215" t="str">
        <f>IFERROR(INDEX(Water!$I$342:$BT$366, MATCH(Adjustment_WW!$A76, Water!$I$342:$I$366, 0), MATCH(Adjustment_WW!O$3&amp;RIGHT(Adjustment_WW!$B76,2), Water!$I$342:$BT$342, 0)), "")</f>
        <v/>
      </c>
      <c r="P76" s="215" t="str">
        <f>IFERROR(INDEX(Water!$I$342:$BT$366, MATCH(Adjustment_WW!$A76, Water!$I$342:$I$366, 0), MATCH(Adjustment_WW!P$3&amp;RIGHT(Adjustment_WW!$B76,2), Water!$I$342:$BT$342, 0)), "")</f>
        <v/>
      </c>
      <c r="Q76" s="215" t="str">
        <f>IFERROR(INDEX(Water!$I$342:$BT$366, MATCH(Adjustment_WW!$A76, Water!$I$342:$I$366, 0), MATCH(Adjustment_WW!Q$3&amp;RIGHT(Adjustment_WW!$B76,2), Water!$I$342:$BT$342, 0)), "")</f>
        <v/>
      </c>
      <c r="R76" s="215" t="str">
        <f>IFERROR(INDEX(Water!$I$342:$BT$366, MATCH(Adjustment_WW!$A76, Water!$I$342:$I$366, 0), MATCH(Adjustment_WW!R$3&amp;RIGHT(Adjustment_WW!$B76,2), Water!$I$342:$BT$342, 0)), "")</f>
        <v/>
      </c>
      <c r="S76" s="215">
        <f>IFERROR(INDEX(Water!$I$342:$BT$366, MATCH(Adjustment_WW!$A76, Water!$I$342:$I$366, 0), MATCH(Adjustment_WW!S$3&amp;RIGHT(Adjustment_WW!$B76,2), Water!$I$342:$BT$342, 0)), "")</f>
        <v>0</v>
      </c>
    </row>
    <row r="77" spans="1:19">
      <c r="A77" s="214" t="s">
        <v>74</v>
      </c>
      <c r="B77" s="214" t="s">
        <v>467</v>
      </c>
      <c r="C77" s="214" t="str">
        <f t="shared" si="46"/>
        <v>SWT18</v>
      </c>
      <c r="D77" s="215">
        <f t="shared" si="47"/>
        <v>0</v>
      </c>
      <c r="E77" s="215">
        <f t="shared" si="6"/>
        <v>0</v>
      </c>
      <c r="F77" s="215">
        <f t="shared" si="7"/>
        <v>0</v>
      </c>
      <c r="G77" s="215">
        <f t="shared" si="8"/>
        <v>0</v>
      </c>
      <c r="H77" s="215">
        <f t="shared" si="9"/>
        <v>0</v>
      </c>
      <c r="K77" s="215" t="str">
        <f>IFERROR(INDEX(Water!$I$342:$BT$366, MATCH(Adjustment_WW!$A77, Water!$I$342:$I$366, 0), MATCH(Adjustment_WW!K$3&amp;RIGHT(Adjustment_WW!$B77,2), Water!$I$342:$BT$342, 0)), "")</f>
        <v/>
      </c>
      <c r="L77" s="215" t="str">
        <f>IFERROR(INDEX(Water!$I$342:$BT$366, MATCH(Adjustment_WW!$A77, Water!$I$342:$I$366, 0), MATCH(Adjustment_WW!L$3&amp;RIGHT(Adjustment_WW!$B77,2), Water!$I$342:$BT$342, 0)), "")</f>
        <v/>
      </c>
      <c r="M77" s="215">
        <f>IFERROR(INDEX(Water!$I$342:$BT$366, MATCH(Adjustment_WW!$A77, Water!$I$342:$I$366, 0), MATCH(Adjustment_WW!M$3&amp;RIGHT(Adjustment_WW!$B77,2), Water!$I$342:$BT$342, 0)), "")</f>
        <v>0</v>
      </c>
      <c r="N77" s="215">
        <f>IFERROR(INDEX(Water!$I$342:$BT$366, MATCH(Adjustment_WW!$A77, Water!$I$342:$I$366, 0), MATCH(Adjustment_WW!N$3&amp;RIGHT(Adjustment_WW!$B77,2), Water!$I$342:$BT$342, 0)), "")</f>
        <v>0</v>
      </c>
      <c r="O77" s="215">
        <f>IFERROR(INDEX(Water!$I$342:$BT$366, MATCH(Adjustment_WW!$A77, Water!$I$342:$I$366, 0), MATCH(Adjustment_WW!O$3&amp;RIGHT(Adjustment_WW!$B77,2), Water!$I$342:$BT$342, 0)), "")</f>
        <v>0</v>
      </c>
      <c r="P77" s="215">
        <f>IFERROR(INDEX(Water!$I$342:$BT$366, MATCH(Adjustment_WW!$A77, Water!$I$342:$I$366, 0), MATCH(Adjustment_WW!P$3&amp;RIGHT(Adjustment_WW!$B77,2), Water!$I$342:$BT$342, 0)), "")</f>
        <v>0</v>
      </c>
      <c r="Q77" s="215">
        <f>IFERROR(INDEX(Water!$I$342:$BT$366, MATCH(Adjustment_WW!$A77, Water!$I$342:$I$366, 0), MATCH(Adjustment_WW!Q$3&amp;RIGHT(Adjustment_WW!$B77,2), Water!$I$342:$BT$342, 0)), "")</f>
        <v>0</v>
      </c>
      <c r="R77" s="215">
        <f>IFERROR(INDEX(Water!$I$342:$BT$366, MATCH(Adjustment_WW!$A77, Water!$I$342:$I$366, 0), MATCH(Adjustment_WW!R$3&amp;RIGHT(Adjustment_WW!$B77,2), Water!$I$342:$BT$342, 0)), "")</f>
        <v>0</v>
      </c>
      <c r="S77" s="215">
        <f>IFERROR(INDEX(Water!$I$342:$BT$366, MATCH(Adjustment_WW!$A77, Water!$I$342:$I$366, 0), MATCH(Adjustment_WW!S$3&amp;RIGHT(Adjustment_WW!$B77,2), Water!$I$342:$BT$342, 0)), "")</f>
        <v>0</v>
      </c>
    </row>
    <row r="78" spans="1:19">
      <c r="A78" s="214" t="s">
        <v>74</v>
      </c>
      <c r="B78" s="214" t="s">
        <v>468</v>
      </c>
      <c r="C78" s="214" t="str">
        <f t="shared" si="46"/>
        <v>SWT19</v>
      </c>
      <c r="D78" s="215">
        <f t="shared" si="47"/>
        <v>0</v>
      </c>
      <c r="E78" s="215">
        <f t="shared" si="6"/>
        <v>0</v>
      </c>
      <c r="F78" s="215">
        <f t="shared" si="7"/>
        <v>0</v>
      </c>
      <c r="G78" s="215">
        <f t="shared" si="8"/>
        <v>0</v>
      </c>
      <c r="H78" s="215">
        <f t="shared" si="9"/>
        <v>0</v>
      </c>
      <c r="K78" s="215" t="str">
        <f>IFERROR(INDEX(Water!$I$342:$BT$366, MATCH(Adjustment_WW!$A78, Water!$I$342:$I$366, 0), MATCH(Adjustment_WW!K$3&amp;RIGHT(Adjustment_WW!$B78,2), Water!$I$342:$BT$342, 0)), "")</f>
        <v/>
      </c>
      <c r="L78" s="215" t="str">
        <f>IFERROR(INDEX(Water!$I$342:$BT$366, MATCH(Adjustment_WW!$A78, Water!$I$342:$I$366, 0), MATCH(Adjustment_WW!L$3&amp;RIGHT(Adjustment_WW!$B78,2), Water!$I$342:$BT$342, 0)), "")</f>
        <v/>
      </c>
      <c r="M78" s="215">
        <f>IFERROR(INDEX(Water!$I$342:$BT$366, MATCH(Adjustment_WW!$A78, Water!$I$342:$I$366, 0), MATCH(Adjustment_WW!M$3&amp;RIGHT(Adjustment_WW!$B78,2), Water!$I$342:$BT$342, 0)), "")</f>
        <v>0</v>
      </c>
      <c r="N78" s="215">
        <f>IFERROR(INDEX(Water!$I$342:$BT$366, MATCH(Adjustment_WW!$A78, Water!$I$342:$I$366, 0), MATCH(Adjustment_WW!N$3&amp;RIGHT(Adjustment_WW!$B78,2), Water!$I$342:$BT$342, 0)), "")</f>
        <v>0</v>
      </c>
      <c r="O78" s="215">
        <f>IFERROR(INDEX(Water!$I$342:$BT$366, MATCH(Adjustment_WW!$A78, Water!$I$342:$I$366, 0), MATCH(Adjustment_WW!O$3&amp;RIGHT(Adjustment_WW!$B78,2), Water!$I$342:$BT$342, 0)), "")</f>
        <v>0</v>
      </c>
      <c r="P78" s="215">
        <f>IFERROR(INDEX(Water!$I$342:$BT$366, MATCH(Adjustment_WW!$A78, Water!$I$342:$I$366, 0), MATCH(Adjustment_WW!P$3&amp;RIGHT(Adjustment_WW!$B78,2), Water!$I$342:$BT$342, 0)), "")</f>
        <v>0</v>
      </c>
      <c r="Q78" s="215">
        <f>IFERROR(INDEX(Water!$I$342:$BT$366, MATCH(Adjustment_WW!$A78, Water!$I$342:$I$366, 0), MATCH(Adjustment_WW!Q$3&amp;RIGHT(Adjustment_WW!$B78,2), Water!$I$342:$BT$342, 0)), "")</f>
        <v>0</v>
      </c>
      <c r="R78" s="215">
        <f>IFERROR(INDEX(Water!$I$342:$BT$366, MATCH(Adjustment_WW!$A78, Water!$I$342:$I$366, 0), MATCH(Adjustment_WW!R$3&amp;RIGHT(Adjustment_WW!$B78,2), Water!$I$342:$BT$342, 0)), "")</f>
        <v>0</v>
      </c>
      <c r="S78" s="215">
        <f>IFERROR(INDEX(Water!$I$342:$BT$366, MATCH(Adjustment_WW!$A78, Water!$I$342:$I$366, 0), MATCH(Adjustment_WW!S$3&amp;RIGHT(Adjustment_WW!$B78,2), Water!$I$342:$BT$342, 0)), "")</f>
        <v>0</v>
      </c>
    </row>
    <row r="79" spans="1:19">
      <c r="A79" s="214" t="s">
        <v>74</v>
      </c>
      <c r="B79" s="214" t="s">
        <v>469</v>
      </c>
      <c r="C79" s="214" t="str">
        <f t="shared" si="46"/>
        <v>SWT20</v>
      </c>
      <c r="D79" s="215">
        <f t="shared" si="47"/>
        <v>0</v>
      </c>
      <c r="E79" s="215">
        <f t="shared" si="6"/>
        <v>0</v>
      </c>
      <c r="F79" s="215">
        <f t="shared" si="7"/>
        <v>0</v>
      </c>
      <c r="G79" s="215">
        <f t="shared" si="8"/>
        <v>0</v>
      </c>
      <c r="H79" s="215">
        <f t="shared" si="9"/>
        <v>0</v>
      </c>
      <c r="K79" s="215" t="str">
        <f>IFERROR(INDEX(Water!$I$342:$BT$366, MATCH(Adjustment_WW!$A79, Water!$I$342:$I$366, 0), MATCH(Adjustment_WW!K$3&amp;RIGHT(Adjustment_WW!$B79,2), Water!$I$342:$BT$342, 0)), "")</f>
        <v/>
      </c>
      <c r="L79" s="215" t="str">
        <f>IFERROR(INDEX(Water!$I$342:$BT$366, MATCH(Adjustment_WW!$A79, Water!$I$342:$I$366, 0), MATCH(Adjustment_WW!L$3&amp;RIGHT(Adjustment_WW!$B79,2), Water!$I$342:$BT$342, 0)), "")</f>
        <v/>
      </c>
      <c r="M79" s="215">
        <f>IFERROR(INDEX(Water!$I$342:$BT$366, MATCH(Adjustment_WW!$A79, Water!$I$342:$I$366, 0), MATCH(Adjustment_WW!M$3&amp;RIGHT(Adjustment_WW!$B79,2), Water!$I$342:$BT$342, 0)), "")</f>
        <v>0</v>
      </c>
      <c r="N79" s="215">
        <f>IFERROR(INDEX(Water!$I$342:$BT$366, MATCH(Adjustment_WW!$A79, Water!$I$342:$I$366, 0), MATCH(Adjustment_WW!N$3&amp;RIGHT(Adjustment_WW!$B79,2), Water!$I$342:$BT$342, 0)), "")</f>
        <v>0</v>
      </c>
      <c r="O79" s="215">
        <f>IFERROR(INDEX(Water!$I$342:$BT$366, MATCH(Adjustment_WW!$A79, Water!$I$342:$I$366, 0), MATCH(Adjustment_WW!O$3&amp;RIGHT(Adjustment_WW!$B79,2), Water!$I$342:$BT$342, 0)), "")</f>
        <v>0</v>
      </c>
      <c r="P79" s="215">
        <f>IFERROR(INDEX(Water!$I$342:$BT$366, MATCH(Adjustment_WW!$A79, Water!$I$342:$I$366, 0), MATCH(Adjustment_WW!P$3&amp;RIGHT(Adjustment_WW!$B79,2), Water!$I$342:$BT$342, 0)), "")</f>
        <v>0</v>
      </c>
      <c r="Q79" s="215">
        <f>IFERROR(INDEX(Water!$I$342:$BT$366, MATCH(Adjustment_WW!$A79, Water!$I$342:$I$366, 0), MATCH(Adjustment_WW!Q$3&amp;RIGHT(Adjustment_WW!$B79,2), Water!$I$342:$BT$342, 0)), "")</f>
        <v>0</v>
      </c>
      <c r="R79" s="215">
        <f>IFERROR(INDEX(Water!$I$342:$BT$366, MATCH(Adjustment_WW!$A79, Water!$I$342:$I$366, 0), MATCH(Adjustment_WW!R$3&amp;RIGHT(Adjustment_WW!$B79,2), Water!$I$342:$BT$342, 0)), "")</f>
        <v>0</v>
      </c>
      <c r="S79" s="215">
        <f>IFERROR(INDEX(Water!$I$342:$BT$366, MATCH(Adjustment_WW!$A79, Water!$I$342:$I$366, 0), MATCH(Adjustment_WW!S$3&amp;RIGHT(Adjustment_WW!$B79,2), Water!$I$342:$BT$342, 0)), "")</f>
        <v>0</v>
      </c>
    </row>
    <row r="80" spans="1:19">
      <c r="A80" s="214" t="s">
        <v>74</v>
      </c>
      <c r="B80" s="214" t="s">
        <v>470</v>
      </c>
      <c r="C80" s="214" t="str">
        <f t="shared" si="46"/>
        <v>SWT21</v>
      </c>
      <c r="D80" s="215">
        <f t="shared" si="47"/>
        <v>0</v>
      </c>
      <c r="E80" s="215">
        <f t="shared" si="6"/>
        <v>0</v>
      </c>
      <c r="F80" s="215">
        <f t="shared" si="7"/>
        <v>0</v>
      </c>
      <c r="G80" s="215">
        <f t="shared" si="8"/>
        <v>0</v>
      </c>
      <c r="H80" s="215">
        <f t="shared" si="9"/>
        <v>0</v>
      </c>
      <c r="K80" s="215" t="str">
        <f>IFERROR(INDEX(Water!$I$342:$BT$366, MATCH(Adjustment_WW!$A80, Water!$I$342:$I$366, 0), MATCH(Adjustment_WW!K$3&amp;RIGHT(Adjustment_WW!$B80,2), Water!$I$342:$BT$342, 0)), "")</f>
        <v/>
      </c>
      <c r="L80" s="215" t="str">
        <f>IFERROR(INDEX(Water!$I$342:$BT$366, MATCH(Adjustment_WW!$A80, Water!$I$342:$I$366, 0), MATCH(Adjustment_WW!L$3&amp;RIGHT(Adjustment_WW!$B80,2), Water!$I$342:$BT$342, 0)), "")</f>
        <v/>
      </c>
      <c r="M80" s="215">
        <f>IFERROR(INDEX(Water!$I$342:$BT$366, MATCH(Adjustment_WW!$A80, Water!$I$342:$I$366, 0), MATCH(Adjustment_WW!M$3&amp;RIGHT(Adjustment_WW!$B80,2), Water!$I$342:$BT$342, 0)), "")</f>
        <v>0</v>
      </c>
      <c r="N80" s="215">
        <f>IFERROR(INDEX(Water!$I$342:$BT$366, MATCH(Adjustment_WW!$A80, Water!$I$342:$I$366, 0), MATCH(Adjustment_WW!N$3&amp;RIGHT(Adjustment_WW!$B80,2), Water!$I$342:$BT$342, 0)), "")</f>
        <v>0</v>
      </c>
      <c r="O80" s="215" t="str">
        <f>IFERROR(INDEX(Water!$I$342:$BT$366, MATCH(Adjustment_WW!$A80, Water!$I$342:$I$366, 0), MATCH(Adjustment_WW!O$3&amp;RIGHT(Adjustment_WW!$B80,2), Water!$I$342:$BT$342, 0)), "")</f>
        <v/>
      </c>
      <c r="P80" s="215">
        <f>IFERROR(INDEX(Water!$I$342:$BT$366, MATCH(Adjustment_WW!$A80, Water!$I$342:$I$366, 0), MATCH(Adjustment_WW!P$3&amp;RIGHT(Adjustment_WW!$B80,2), Water!$I$342:$BT$342, 0)), "")</f>
        <v>0</v>
      </c>
      <c r="Q80" s="215">
        <f>IFERROR(INDEX(Water!$I$342:$BT$366, MATCH(Adjustment_WW!$A80, Water!$I$342:$I$366, 0), MATCH(Adjustment_WW!Q$3&amp;RIGHT(Adjustment_WW!$B80,2), Water!$I$342:$BT$342, 0)), "")</f>
        <v>0</v>
      </c>
      <c r="R80" s="215">
        <f>IFERROR(INDEX(Water!$I$342:$BT$366, MATCH(Adjustment_WW!$A80, Water!$I$342:$I$366, 0), MATCH(Adjustment_WW!R$3&amp;RIGHT(Adjustment_WW!$B80,2), Water!$I$342:$BT$342, 0)), "")</f>
        <v>0</v>
      </c>
      <c r="S80" s="215">
        <f>IFERROR(INDEX(Water!$I$342:$BT$366, MATCH(Adjustment_WW!$A80, Water!$I$342:$I$366, 0), MATCH(Adjustment_WW!S$3&amp;RIGHT(Adjustment_WW!$B80,2), Water!$I$342:$BT$342, 0)), "")</f>
        <v>0</v>
      </c>
    </row>
    <row r="81" spans="1:19">
      <c r="A81" s="214" t="s">
        <v>74</v>
      </c>
      <c r="B81" s="214" t="s">
        <v>580</v>
      </c>
      <c r="C81" s="214" t="str">
        <f t="shared" ref="C81" si="48">$A81&amp;RIGHT(B81,2)</f>
        <v>SWT22</v>
      </c>
      <c r="D81" s="215">
        <f t="shared" ref="D81" si="49">IF($B81&lt;"2017-18", K81, IF(B81&lt;"2020-21", O81+P81, P81))</f>
        <v>0</v>
      </c>
      <c r="E81" s="215">
        <f t="shared" ref="E81" si="50">IF($B81&lt;"2017-18", L81, Q81+R81)</f>
        <v>0</v>
      </c>
      <c r="F81" s="215">
        <f t="shared" ref="F81" si="51">M81</f>
        <v>0</v>
      </c>
      <c r="G81" s="215">
        <f t="shared" ref="G81" si="52">N81</f>
        <v>0</v>
      </c>
      <c r="H81" s="215">
        <f t="shared" ref="H81" si="53">S81</f>
        <v>0</v>
      </c>
      <c r="K81" s="215" t="str">
        <f>IFERROR(INDEX(Water!$I$342:$BT$366, MATCH(Adjustment_WW!$A81, Water!$I$342:$I$366, 0), MATCH(Adjustment_WW!K$3&amp;RIGHT(Adjustment_WW!$B81,2), Water!$I$342:$BT$342, 0)), "")</f>
        <v/>
      </c>
      <c r="L81" s="215" t="str">
        <f>IFERROR(INDEX(Water!$I$342:$BT$366, MATCH(Adjustment_WW!$A81, Water!$I$342:$I$366, 0), MATCH(Adjustment_WW!L$3&amp;RIGHT(Adjustment_WW!$B81,2), Water!$I$342:$BT$342, 0)), "")</f>
        <v/>
      </c>
      <c r="M81" s="215">
        <f>IFERROR(INDEX(Water!$I$342:$BT$366, MATCH(Adjustment_WW!$A81, Water!$I$342:$I$366, 0), MATCH(Adjustment_WW!M$3&amp;RIGHT(Adjustment_WW!$B81,2), Water!$I$342:$BT$342, 0)), "")</f>
        <v>0</v>
      </c>
      <c r="N81" s="215">
        <f>IFERROR(INDEX(Water!$I$342:$BT$366, MATCH(Adjustment_WW!$A81, Water!$I$342:$I$366, 0), MATCH(Adjustment_WW!N$3&amp;RIGHT(Adjustment_WW!$B81,2), Water!$I$342:$BT$342, 0)), "")</f>
        <v>0</v>
      </c>
      <c r="O81" s="215" t="str">
        <f>IFERROR(INDEX(Water!$I$342:$BT$366, MATCH(Adjustment_WW!$A81, Water!$I$342:$I$366, 0), MATCH(Adjustment_WW!O$3&amp;RIGHT(Adjustment_WW!$B81,2), Water!$I$342:$BT$342, 0)), "")</f>
        <v/>
      </c>
      <c r="P81" s="215">
        <f>IFERROR(INDEX(Water!$I$342:$BT$366, MATCH(Adjustment_WW!$A81, Water!$I$342:$I$366, 0), MATCH(Adjustment_WW!P$3&amp;RIGHT(Adjustment_WW!$B81,2), Water!$I$342:$BT$342, 0)), "")</f>
        <v>0</v>
      </c>
      <c r="Q81" s="215">
        <f>IFERROR(INDEX(Water!$I$342:$BT$366, MATCH(Adjustment_WW!$A81, Water!$I$342:$I$366, 0), MATCH(Adjustment_WW!Q$3&amp;RIGHT(Adjustment_WW!$B81,2), Water!$I$342:$BT$342, 0)), "")</f>
        <v>0</v>
      </c>
      <c r="R81" s="215">
        <f>IFERROR(INDEX(Water!$I$342:$BT$366, MATCH(Adjustment_WW!$A81, Water!$I$342:$I$366, 0), MATCH(Adjustment_WW!R$3&amp;RIGHT(Adjustment_WW!$B81,2), Water!$I$342:$BT$342, 0)), "")</f>
        <v>0</v>
      </c>
      <c r="S81" s="215">
        <f>IFERROR(INDEX(Water!$I$342:$BT$366, MATCH(Adjustment_WW!$A81, Water!$I$342:$I$366, 0), MATCH(Adjustment_WW!S$3&amp;RIGHT(Adjustment_WW!$B81,2), Water!$I$342:$BT$342, 0)), "")</f>
        <v>0</v>
      </c>
    </row>
    <row r="82" spans="1:19">
      <c r="A82" s="214" t="s">
        <v>77</v>
      </c>
      <c r="B82" s="214" t="s">
        <v>461</v>
      </c>
      <c r="C82" s="214" t="str">
        <f t="shared" si="46"/>
        <v>SWB12</v>
      </c>
      <c r="D82" s="215">
        <f t="shared" si="47"/>
        <v>0</v>
      </c>
      <c r="E82" s="215">
        <f t="shared" si="6"/>
        <v>0</v>
      </c>
      <c r="F82" s="215">
        <f t="shared" si="7"/>
        <v>0</v>
      </c>
      <c r="G82" s="215">
        <f t="shared" si="8"/>
        <v>0</v>
      </c>
      <c r="H82" s="215">
        <f t="shared" si="9"/>
        <v>0</v>
      </c>
      <c r="K82" s="215">
        <f>IFERROR(INDEX(Water!$I$342:$BT$366, MATCH(Adjustment_WW!$A82, Water!$I$342:$I$366, 0), MATCH(Adjustment_WW!K$3&amp;RIGHT(Adjustment_WW!$B82,2), Water!$I$342:$BT$342, 0)), "")</f>
        <v>0</v>
      </c>
      <c r="L82" s="215">
        <f>IFERROR(INDEX(Water!$I$342:$BT$366, MATCH(Adjustment_WW!$A82, Water!$I$342:$I$366, 0), MATCH(Adjustment_WW!L$3&amp;RIGHT(Adjustment_WW!$B82,2), Water!$I$342:$BT$342, 0)), "")</f>
        <v>0</v>
      </c>
      <c r="M82" s="215">
        <f>IFERROR(INDEX(Water!$I$342:$BT$366, MATCH(Adjustment_WW!$A82, Water!$I$342:$I$366, 0), MATCH(Adjustment_WW!M$3&amp;RIGHT(Adjustment_WW!$B82,2), Water!$I$342:$BT$342, 0)), "")</f>
        <v>0</v>
      </c>
      <c r="N82" s="215">
        <f>IFERROR(INDEX(Water!$I$342:$BT$366, MATCH(Adjustment_WW!$A82, Water!$I$342:$I$366, 0), MATCH(Adjustment_WW!N$3&amp;RIGHT(Adjustment_WW!$B82,2), Water!$I$342:$BT$342, 0)), "")</f>
        <v>0</v>
      </c>
      <c r="O82" s="215" t="str">
        <f>IFERROR(INDEX(Water!$I$342:$BT$366, MATCH(Adjustment_WW!$A82, Water!$I$342:$I$366, 0), MATCH(Adjustment_WW!O$3&amp;RIGHT(Adjustment_WW!$B82,2), Water!$I$342:$BT$342, 0)), "")</f>
        <v/>
      </c>
      <c r="P82" s="215" t="str">
        <f>IFERROR(INDEX(Water!$I$342:$BT$366, MATCH(Adjustment_WW!$A82, Water!$I$342:$I$366, 0), MATCH(Adjustment_WW!P$3&amp;RIGHT(Adjustment_WW!$B82,2), Water!$I$342:$BT$342, 0)), "")</f>
        <v/>
      </c>
      <c r="Q82" s="215" t="str">
        <f>IFERROR(INDEX(Water!$I$342:$BT$366, MATCH(Adjustment_WW!$A82, Water!$I$342:$I$366, 0), MATCH(Adjustment_WW!Q$3&amp;RIGHT(Adjustment_WW!$B82,2), Water!$I$342:$BT$342, 0)), "")</f>
        <v/>
      </c>
      <c r="R82" s="215" t="str">
        <f>IFERROR(INDEX(Water!$I$342:$BT$366, MATCH(Adjustment_WW!$A82, Water!$I$342:$I$366, 0), MATCH(Adjustment_WW!R$3&amp;RIGHT(Adjustment_WW!$B82,2), Water!$I$342:$BT$342, 0)), "")</f>
        <v/>
      </c>
      <c r="S82" s="215">
        <f>IFERROR(INDEX(Water!$I$342:$BT$366, MATCH(Adjustment_WW!$A82, Water!$I$342:$I$366, 0), MATCH(Adjustment_WW!S$3&amp;RIGHT(Adjustment_WW!$B82,2), Water!$I$342:$BT$342, 0)), "")</f>
        <v>0</v>
      </c>
    </row>
    <row r="83" spans="1:19">
      <c r="A83" s="214" t="s">
        <v>77</v>
      </c>
      <c r="B83" s="214" t="s">
        <v>462</v>
      </c>
      <c r="C83" s="214" t="str">
        <f t="shared" si="46"/>
        <v>SWB13</v>
      </c>
      <c r="D83" s="215">
        <f t="shared" si="47"/>
        <v>0</v>
      </c>
      <c r="E83" s="215">
        <f t="shared" si="6"/>
        <v>0</v>
      </c>
      <c r="F83" s="215">
        <f t="shared" si="7"/>
        <v>0</v>
      </c>
      <c r="G83" s="215">
        <f t="shared" si="8"/>
        <v>0</v>
      </c>
      <c r="H83" s="215">
        <f t="shared" si="9"/>
        <v>0</v>
      </c>
      <c r="K83" s="215">
        <f>IFERROR(INDEX(Water!$I$342:$BT$366, MATCH(Adjustment_WW!$A83, Water!$I$342:$I$366, 0), MATCH(Adjustment_WW!K$3&amp;RIGHT(Adjustment_WW!$B83,2), Water!$I$342:$BT$342, 0)), "")</f>
        <v>0</v>
      </c>
      <c r="L83" s="215">
        <f>IFERROR(INDEX(Water!$I$342:$BT$366, MATCH(Adjustment_WW!$A83, Water!$I$342:$I$366, 0), MATCH(Adjustment_WW!L$3&amp;RIGHT(Adjustment_WW!$B83,2), Water!$I$342:$BT$342, 0)), "")</f>
        <v>0</v>
      </c>
      <c r="M83" s="215">
        <f>IFERROR(INDEX(Water!$I$342:$BT$366, MATCH(Adjustment_WW!$A83, Water!$I$342:$I$366, 0), MATCH(Adjustment_WW!M$3&amp;RIGHT(Adjustment_WW!$B83,2), Water!$I$342:$BT$342, 0)), "")</f>
        <v>0</v>
      </c>
      <c r="N83" s="215">
        <f>IFERROR(INDEX(Water!$I$342:$BT$366, MATCH(Adjustment_WW!$A83, Water!$I$342:$I$366, 0), MATCH(Adjustment_WW!N$3&amp;RIGHT(Adjustment_WW!$B83,2), Water!$I$342:$BT$342, 0)), "")</f>
        <v>0</v>
      </c>
      <c r="O83" s="215" t="str">
        <f>IFERROR(INDEX(Water!$I$342:$BT$366, MATCH(Adjustment_WW!$A83, Water!$I$342:$I$366, 0), MATCH(Adjustment_WW!O$3&amp;RIGHT(Adjustment_WW!$B83,2), Water!$I$342:$BT$342, 0)), "")</f>
        <v/>
      </c>
      <c r="P83" s="215" t="str">
        <f>IFERROR(INDEX(Water!$I$342:$BT$366, MATCH(Adjustment_WW!$A83, Water!$I$342:$I$366, 0), MATCH(Adjustment_WW!P$3&amp;RIGHT(Adjustment_WW!$B83,2), Water!$I$342:$BT$342, 0)), "")</f>
        <v/>
      </c>
      <c r="Q83" s="215" t="str">
        <f>IFERROR(INDEX(Water!$I$342:$BT$366, MATCH(Adjustment_WW!$A83, Water!$I$342:$I$366, 0), MATCH(Adjustment_WW!Q$3&amp;RIGHT(Adjustment_WW!$B83,2), Water!$I$342:$BT$342, 0)), "")</f>
        <v/>
      </c>
      <c r="R83" s="215" t="str">
        <f>IFERROR(INDEX(Water!$I$342:$BT$366, MATCH(Adjustment_WW!$A83, Water!$I$342:$I$366, 0), MATCH(Adjustment_WW!R$3&amp;RIGHT(Adjustment_WW!$B83,2), Water!$I$342:$BT$342, 0)), "")</f>
        <v/>
      </c>
      <c r="S83" s="215">
        <f>IFERROR(INDEX(Water!$I$342:$BT$366, MATCH(Adjustment_WW!$A83, Water!$I$342:$I$366, 0), MATCH(Adjustment_WW!S$3&amp;RIGHT(Adjustment_WW!$B83,2), Water!$I$342:$BT$342, 0)), "")</f>
        <v>0</v>
      </c>
    </row>
    <row r="84" spans="1:19">
      <c r="A84" s="214" t="s">
        <v>77</v>
      </c>
      <c r="B84" s="214" t="s">
        <v>463</v>
      </c>
      <c r="C84" s="214" t="str">
        <f t="shared" si="46"/>
        <v>SWB14</v>
      </c>
      <c r="D84" s="215">
        <f t="shared" si="47"/>
        <v>0</v>
      </c>
      <c r="E84" s="215">
        <f t="shared" si="6"/>
        <v>0</v>
      </c>
      <c r="F84" s="215">
        <f t="shared" si="7"/>
        <v>0</v>
      </c>
      <c r="G84" s="215">
        <f t="shared" si="8"/>
        <v>0</v>
      </c>
      <c r="H84" s="215">
        <f t="shared" si="9"/>
        <v>0</v>
      </c>
      <c r="K84" s="215">
        <f>IFERROR(INDEX(Water!$I$342:$BT$366, MATCH(Adjustment_WW!$A84, Water!$I$342:$I$366, 0), MATCH(Adjustment_WW!K$3&amp;RIGHT(Adjustment_WW!$B84,2), Water!$I$342:$BT$342, 0)), "")</f>
        <v>0</v>
      </c>
      <c r="L84" s="215">
        <f>IFERROR(INDEX(Water!$I$342:$BT$366, MATCH(Adjustment_WW!$A84, Water!$I$342:$I$366, 0), MATCH(Adjustment_WW!L$3&amp;RIGHT(Adjustment_WW!$B84,2), Water!$I$342:$BT$342, 0)), "")</f>
        <v>0</v>
      </c>
      <c r="M84" s="215">
        <f>IFERROR(INDEX(Water!$I$342:$BT$366, MATCH(Adjustment_WW!$A84, Water!$I$342:$I$366, 0), MATCH(Adjustment_WW!M$3&amp;RIGHT(Adjustment_WW!$B84,2), Water!$I$342:$BT$342, 0)), "")</f>
        <v>0</v>
      </c>
      <c r="N84" s="215">
        <f>IFERROR(INDEX(Water!$I$342:$BT$366, MATCH(Adjustment_WW!$A84, Water!$I$342:$I$366, 0), MATCH(Adjustment_WW!N$3&amp;RIGHT(Adjustment_WW!$B84,2), Water!$I$342:$BT$342, 0)), "")</f>
        <v>0</v>
      </c>
      <c r="O84" s="215" t="str">
        <f>IFERROR(INDEX(Water!$I$342:$BT$366, MATCH(Adjustment_WW!$A84, Water!$I$342:$I$366, 0), MATCH(Adjustment_WW!O$3&amp;RIGHT(Adjustment_WW!$B84,2), Water!$I$342:$BT$342, 0)), "")</f>
        <v/>
      </c>
      <c r="P84" s="215" t="str">
        <f>IFERROR(INDEX(Water!$I$342:$BT$366, MATCH(Adjustment_WW!$A84, Water!$I$342:$I$366, 0), MATCH(Adjustment_WW!P$3&amp;RIGHT(Adjustment_WW!$B84,2), Water!$I$342:$BT$342, 0)), "")</f>
        <v/>
      </c>
      <c r="Q84" s="215" t="str">
        <f>IFERROR(INDEX(Water!$I$342:$BT$366, MATCH(Adjustment_WW!$A84, Water!$I$342:$I$366, 0), MATCH(Adjustment_WW!Q$3&amp;RIGHT(Adjustment_WW!$B84,2), Water!$I$342:$BT$342, 0)), "")</f>
        <v/>
      </c>
      <c r="R84" s="215" t="str">
        <f>IFERROR(INDEX(Water!$I$342:$BT$366, MATCH(Adjustment_WW!$A84, Water!$I$342:$I$366, 0), MATCH(Adjustment_WW!R$3&amp;RIGHT(Adjustment_WW!$B84,2), Water!$I$342:$BT$342, 0)), "")</f>
        <v/>
      </c>
      <c r="S84" s="215">
        <f>IFERROR(INDEX(Water!$I$342:$BT$366, MATCH(Adjustment_WW!$A84, Water!$I$342:$I$366, 0), MATCH(Adjustment_WW!S$3&amp;RIGHT(Adjustment_WW!$B84,2), Water!$I$342:$BT$342, 0)), "")</f>
        <v>0</v>
      </c>
    </row>
    <row r="85" spans="1:19">
      <c r="A85" s="214" t="s">
        <v>77</v>
      </c>
      <c r="B85" s="214" t="s">
        <v>464</v>
      </c>
      <c r="C85" s="214" t="str">
        <f t="shared" si="46"/>
        <v>SWB15</v>
      </c>
      <c r="D85" s="215">
        <f t="shared" si="47"/>
        <v>0</v>
      </c>
      <c r="E85" s="215">
        <f t="shared" ref="E85:E154" si="54">IF($B85&lt;"2017-18", L85, Q85+R85)</f>
        <v>0</v>
      </c>
      <c r="F85" s="215">
        <f t="shared" ref="F85:F154" si="55">M85</f>
        <v>0</v>
      </c>
      <c r="G85" s="215">
        <f t="shared" ref="G85:G154" si="56">N85</f>
        <v>0</v>
      </c>
      <c r="H85" s="215">
        <f t="shared" ref="H85:H154" si="57">S85</f>
        <v>0</v>
      </c>
      <c r="K85" s="215">
        <f>IFERROR(INDEX(Water!$I$342:$BT$366, MATCH(Adjustment_WW!$A85, Water!$I$342:$I$366, 0), MATCH(Adjustment_WW!K$3&amp;RIGHT(Adjustment_WW!$B85,2), Water!$I$342:$BT$342, 0)), "")</f>
        <v>0</v>
      </c>
      <c r="L85" s="215">
        <f>IFERROR(INDEX(Water!$I$342:$BT$366, MATCH(Adjustment_WW!$A85, Water!$I$342:$I$366, 0), MATCH(Adjustment_WW!L$3&amp;RIGHT(Adjustment_WW!$B85,2), Water!$I$342:$BT$342, 0)), "")</f>
        <v>0</v>
      </c>
      <c r="M85" s="215">
        <f>IFERROR(INDEX(Water!$I$342:$BT$366, MATCH(Adjustment_WW!$A85, Water!$I$342:$I$366, 0), MATCH(Adjustment_WW!M$3&amp;RIGHT(Adjustment_WW!$B85,2), Water!$I$342:$BT$342, 0)), "")</f>
        <v>0</v>
      </c>
      <c r="N85" s="215">
        <f>IFERROR(INDEX(Water!$I$342:$BT$366, MATCH(Adjustment_WW!$A85, Water!$I$342:$I$366, 0), MATCH(Adjustment_WW!N$3&amp;RIGHT(Adjustment_WW!$B85,2), Water!$I$342:$BT$342, 0)), "")</f>
        <v>0</v>
      </c>
      <c r="O85" s="215" t="str">
        <f>IFERROR(INDEX(Water!$I$342:$BT$366, MATCH(Adjustment_WW!$A85, Water!$I$342:$I$366, 0), MATCH(Adjustment_WW!O$3&amp;RIGHT(Adjustment_WW!$B85,2), Water!$I$342:$BT$342, 0)), "")</f>
        <v/>
      </c>
      <c r="P85" s="215" t="str">
        <f>IFERROR(INDEX(Water!$I$342:$BT$366, MATCH(Adjustment_WW!$A85, Water!$I$342:$I$366, 0), MATCH(Adjustment_WW!P$3&amp;RIGHT(Adjustment_WW!$B85,2), Water!$I$342:$BT$342, 0)), "")</f>
        <v/>
      </c>
      <c r="Q85" s="215" t="str">
        <f>IFERROR(INDEX(Water!$I$342:$BT$366, MATCH(Adjustment_WW!$A85, Water!$I$342:$I$366, 0), MATCH(Adjustment_WW!Q$3&amp;RIGHT(Adjustment_WW!$B85,2), Water!$I$342:$BT$342, 0)), "")</f>
        <v/>
      </c>
      <c r="R85" s="215" t="str">
        <f>IFERROR(INDEX(Water!$I$342:$BT$366, MATCH(Adjustment_WW!$A85, Water!$I$342:$I$366, 0), MATCH(Adjustment_WW!R$3&amp;RIGHT(Adjustment_WW!$B85,2), Water!$I$342:$BT$342, 0)), "")</f>
        <v/>
      </c>
      <c r="S85" s="215">
        <f>IFERROR(INDEX(Water!$I$342:$BT$366, MATCH(Adjustment_WW!$A85, Water!$I$342:$I$366, 0), MATCH(Adjustment_WW!S$3&amp;RIGHT(Adjustment_WW!$B85,2), Water!$I$342:$BT$342, 0)), "")</f>
        <v>0</v>
      </c>
    </row>
    <row r="86" spans="1:19">
      <c r="A86" s="214" t="s">
        <v>77</v>
      </c>
      <c r="B86" s="214" t="s">
        <v>465</v>
      </c>
      <c r="C86" s="214" t="str">
        <f t="shared" si="46"/>
        <v>SWB16</v>
      </c>
      <c r="D86" s="215">
        <f t="shared" si="47"/>
        <v>0</v>
      </c>
      <c r="E86" s="215">
        <f t="shared" si="54"/>
        <v>0</v>
      </c>
      <c r="F86" s="215">
        <f t="shared" si="55"/>
        <v>0</v>
      </c>
      <c r="G86" s="215">
        <f t="shared" si="56"/>
        <v>0</v>
      </c>
      <c r="H86" s="215">
        <f t="shared" si="57"/>
        <v>0</v>
      </c>
      <c r="K86" s="215">
        <f>IFERROR(INDEX(Water!$I$342:$BT$366, MATCH(Adjustment_WW!$A86, Water!$I$342:$I$366, 0), MATCH(Adjustment_WW!K$3&amp;RIGHT(Adjustment_WW!$B86,2), Water!$I$342:$BT$342, 0)), "")</f>
        <v>0</v>
      </c>
      <c r="L86" s="215">
        <f>IFERROR(INDEX(Water!$I$342:$BT$366, MATCH(Adjustment_WW!$A86, Water!$I$342:$I$366, 0), MATCH(Adjustment_WW!L$3&amp;RIGHT(Adjustment_WW!$B86,2), Water!$I$342:$BT$342, 0)), "")</f>
        <v>0</v>
      </c>
      <c r="M86" s="215">
        <f>IFERROR(INDEX(Water!$I$342:$BT$366, MATCH(Adjustment_WW!$A86, Water!$I$342:$I$366, 0), MATCH(Adjustment_WW!M$3&amp;RIGHT(Adjustment_WW!$B86,2), Water!$I$342:$BT$342, 0)), "")</f>
        <v>0</v>
      </c>
      <c r="N86" s="215">
        <f>IFERROR(INDEX(Water!$I$342:$BT$366, MATCH(Adjustment_WW!$A86, Water!$I$342:$I$366, 0), MATCH(Adjustment_WW!N$3&amp;RIGHT(Adjustment_WW!$B86,2), Water!$I$342:$BT$342, 0)), "")</f>
        <v>0</v>
      </c>
      <c r="O86" s="215" t="str">
        <f>IFERROR(INDEX(Water!$I$342:$BT$366, MATCH(Adjustment_WW!$A86, Water!$I$342:$I$366, 0), MATCH(Adjustment_WW!O$3&amp;RIGHT(Adjustment_WW!$B86,2), Water!$I$342:$BT$342, 0)), "")</f>
        <v/>
      </c>
      <c r="P86" s="215" t="str">
        <f>IFERROR(INDEX(Water!$I$342:$BT$366, MATCH(Adjustment_WW!$A86, Water!$I$342:$I$366, 0), MATCH(Adjustment_WW!P$3&amp;RIGHT(Adjustment_WW!$B86,2), Water!$I$342:$BT$342, 0)), "")</f>
        <v/>
      </c>
      <c r="Q86" s="215" t="str">
        <f>IFERROR(INDEX(Water!$I$342:$BT$366, MATCH(Adjustment_WW!$A86, Water!$I$342:$I$366, 0), MATCH(Adjustment_WW!Q$3&amp;RIGHT(Adjustment_WW!$B86,2), Water!$I$342:$BT$342, 0)), "")</f>
        <v/>
      </c>
      <c r="R86" s="215" t="str">
        <f>IFERROR(INDEX(Water!$I$342:$BT$366, MATCH(Adjustment_WW!$A86, Water!$I$342:$I$366, 0), MATCH(Adjustment_WW!R$3&amp;RIGHT(Adjustment_WW!$B86,2), Water!$I$342:$BT$342, 0)), "")</f>
        <v/>
      </c>
      <c r="S86" s="215">
        <f>IFERROR(INDEX(Water!$I$342:$BT$366, MATCH(Adjustment_WW!$A86, Water!$I$342:$I$366, 0), MATCH(Adjustment_WW!S$3&amp;RIGHT(Adjustment_WW!$B86,2), Water!$I$342:$BT$342, 0)), "")</f>
        <v>0</v>
      </c>
    </row>
    <row r="87" spans="1:19">
      <c r="A87" s="214" t="s">
        <v>77</v>
      </c>
      <c r="B87" s="214" t="s">
        <v>466</v>
      </c>
      <c r="C87" s="214" t="str">
        <f t="shared" si="46"/>
        <v>SWB17</v>
      </c>
      <c r="D87" s="215">
        <f t="shared" si="47"/>
        <v>0</v>
      </c>
      <c r="E87" s="215">
        <f t="shared" si="54"/>
        <v>0</v>
      </c>
      <c r="F87" s="215">
        <f t="shared" si="55"/>
        <v>0</v>
      </c>
      <c r="G87" s="215">
        <f t="shared" si="56"/>
        <v>0</v>
      </c>
      <c r="H87" s="215">
        <f t="shared" si="57"/>
        <v>0</v>
      </c>
      <c r="K87" s="215">
        <f>IFERROR(INDEX(Water!$I$342:$BT$366, MATCH(Adjustment_WW!$A87, Water!$I$342:$I$366, 0), MATCH(Adjustment_WW!K$3&amp;RIGHT(Adjustment_WW!$B87,2), Water!$I$342:$BT$342, 0)), "")</f>
        <v>0</v>
      </c>
      <c r="L87" s="215">
        <f>IFERROR(INDEX(Water!$I$342:$BT$366, MATCH(Adjustment_WW!$A87, Water!$I$342:$I$366, 0), MATCH(Adjustment_WW!L$3&amp;RIGHT(Adjustment_WW!$B87,2), Water!$I$342:$BT$342, 0)), "")</f>
        <v>0</v>
      </c>
      <c r="M87" s="215">
        <f>IFERROR(INDEX(Water!$I$342:$BT$366, MATCH(Adjustment_WW!$A87, Water!$I$342:$I$366, 0), MATCH(Adjustment_WW!M$3&amp;RIGHT(Adjustment_WW!$B87,2), Water!$I$342:$BT$342, 0)), "")</f>
        <v>0</v>
      </c>
      <c r="N87" s="215">
        <f>IFERROR(INDEX(Water!$I$342:$BT$366, MATCH(Adjustment_WW!$A87, Water!$I$342:$I$366, 0), MATCH(Adjustment_WW!N$3&amp;RIGHT(Adjustment_WW!$B87,2), Water!$I$342:$BT$342, 0)), "")</f>
        <v>0</v>
      </c>
      <c r="O87" s="215" t="str">
        <f>IFERROR(INDEX(Water!$I$342:$BT$366, MATCH(Adjustment_WW!$A87, Water!$I$342:$I$366, 0), MATCH(Adjustment_WW!O$3&amp;RIGHT(Adjustment_WW!$B87,2), Water!$I$342:$BT$342, 0)), "")</f>
        <v/>
      </c>
      <c r="P87" s="215" t="str">
        <f>IFERROR(INDEX(Water!$I$342:$BT$366, MATCH(Adjustment_WW!$A87, Water!$I$342:$I$366, 0), MATCH(Adjustment_WW!P$3&amp;RIGHT(Adjustment_WW!$B87,2), Water!$I$342:$BT$342, 0)), "")</f>
        <v/>
      </c>
      <c r="Q87" s="215" t="str">
        <f>IFERROR(INDEX(Water!$I$342:$BT$366, MATCH(Adjustment_WW!$A87, Water!$I$342:$I$366, 0), MATCH(Adjustment_WW!Q$3&amp;RIGHT(Adjustment_WW!$B87,2), Water!$I$342:$BT$342, 0)), "")</f>
        <v/>
      </c>
      <c r="R87" s="215" t="str">
        <f>IFERROR(INDEX(Water!$I$342:$BT$366, MATCH(Adjustment_WW!$A87, Water!$I$342:$I$366, 0), MATCH(Adjustment_WW!R$3&amp;RIGHT(Adjustment_WW!$B87,2), Water!$I$342:$BT$342, 0)), "")</f>
        <v/>
      </c>
      <c r="S87" s="215">
        <f>IFERROR(INDEX(Water!$I$342:$BT$366, MATCH(Adjustment_WW!$A87, Water!$I$342:$I$366, 0), MATCH(Adjustment_WW!S$3&amp;RIGHT(Adjustment_WW!$B87,2), Water!$I$342:$BT$342, 0)), "")</f>
        <v>0</v>
      </c>
    </row>
    <row r="88" spans="1:19">
      <c r="A88" s="214" t="s">
        <v>77</v>
      </c>
      <c r="B88" s="214" t="s">
        <v>467</v>
      </c>
      <c r="C88" s="214" t="str">
        <f t="shared" si="46"/>
        <v>SWB18</v>
      </c>
      <c r="D88" s="215">
        <f t="shared" si="47"/>
        <v>0</v>
      </c>
      <c r="E88" s="215">
        <f t="shared" si="54"/>
        <v>0</v>
      </c>
      <c r="F88" s="215">
        <f t="shared" si="55"/>
        <v>0</v>
      </c>
      <c r="G88" s="215">
        <f t="shared" si="56"/>
        <v>0</v>
      </c>
      <c r="H88" s="215">
        <f t="shared" si="57"/>
        <v>0</v>
      </c>
      <c r="K88" s="215" t="str">
        <f>IFERROR(INDEX(Water!$I$342:$BT$366, MATCH(Adjustment_WW!$A88, Water!$I$342:$I$366, 0), MATCH(Adjustment_WW!K$3&amp;RIGHT(Adjustment_WW!$B88,2), Water!$I$342:$BT$342, 0)), "")</f>
        <v/>
      </c>
      <c r="L88" s="215" t="str">
        <f>IFERROR(INDEX(Water!$I$342:$BT$366, MATCH(Adjustment_WW!$A88, Water!$I$342:$I$366, 0), MATCH(Adjustment_WW!L$3&amp;RIGHT(Adjustment_WW!$B88,2), Water!$I$342:$BT$342, 0)), "")</f>
        <v/>
      </c>
      <c r="M88" s="215">
        <f>IFERROR(INDEX(Water!$I$342:$BT$366, MATCH(Adjustment_WW!$A88, Water!$I$342:$I$366, 0), MATCH(Adjustment_WW!M$3&amp;RIGHT(Adjustment_WW!$B88,2), Water!$I$342:$BT$342, 0)), "")</f>
        <v>0</v>
      </c>
      <c r="N88" s="215">
        <f>IFERROR(INDEX(Water!$I$342:$BT$366, MATCH(Adjustment_WW!$A88, Water!$I$342:$I$366, 0), MATCH(Adjustment_WW!N$3&amp;RIGHT(Adjustment_WW!$B88,2), Water!$I$342:$BT$342, 0)), "")</f>
        <v>0</v>
      </c>
      <c r="O88" s="215">
        <f>IFERROR(INDEX(Water!$I$342:$BT$366, MATCH(Adjustment_WW!$A88, Water!$I$342:$I$366, 0), MATCH(Adjustment_WW!O$3&amp;RIGHT(Adjustment_WW!$B88,2), Water!$I$342:$BT$342, 0)), "")</f>
        <v>0</v>
      </c>
      <c r="P88" s="215">
        <f>IFERROR(INDEX(Water!$I$342:$BT$366, MATCH(Adjustment_WW!$A88, Water!$I$342:$I$366, 0), MATCH(Adjustment_WW!P$3&amp;RIGHT(Adjustment_WW!$B88,2), Water!$I$342:$BT$342, 0)), "")</f>
        <v>0</v>
      </c>
      <c r="Q88" s="215">
        <f>IFERROR(INDEX(Water!$I$342:$BT$366, MATCH(Adjustment_WW!$A88, Water!$I$342:$I$366, 0), MATCH(Adjustment_WW!Q$3&amp;RIGHT(Adjustment_WW!$B88,2), Water!$I$342:$BT$342, 0)), "")</f>
        <v>0</v>
      </c>
      <c r="R88" s="215">
        <f>IFERROR(INDEX(Water!$I$342:$BT$366, MATCH(Adjustment_WW!$A88, Water!$I$342:$I$366, 0), MATCH(Adjustment_WW!R$3&amp;RIGHT(Adjustment_WW!$B88,2), Water!$I$342:$BT$342, 0)), "")</f>
        <v>0</v>
      </c>
      <c r="S88" s="215">
        <f>IFERROR(INDEX(Water!$I$342:$BT$366, MATCH(Adjustment_WW!$A88, Water!$I$342:$I$366, 0), MATCH(Adjustment_WW!S$3&amp;RIGHT(Adjustment_WW!$B88,2), Water!$I$342:$BT$342, 0)), "")</f>
        <v>0</v>
      </c>
    </row>
    <row r="89" spans="1:19">
      <c r="A89" s="214" t="s">
        <v>77</v>
      </c>
      <c r="B89" s="214" t="s">
        <v>468</v>
      </c>
      <c r="C89" s="214" t="str">
        <f t="shared" si="46"/>
        <v>SWB19</v>
      </c>
      <c r="D89" s="215">
        <f t="shared" si="47"/>
        <v>3.7999999999999999E-2</v>
      </c>
      <c r="E89" s="215">
        <f t="shared" si="54"/>
        <v>2.4E-2</v>
      </c>
      <c r="F89" s="215">
        <f t="shared" si="55"/>
        <v>0.27800000000000002</v>
      </c>
      <c r="G89" s="215">
        <f t="shared" si="56"/>
        <v>0.35499999999999998</v>
      </c>
      <c r="H89" s="215">
        <f t="shared" si="57"/>
        <v>0.69500000000000006</v>
      </c>
      <c r="K89" s="215" t="str">
        <f>IFERROR(INDEX(Water!$I$342:$BT$366, MATCH(Adjustment_WW!$A89, Water!$I$342:$I$366, 0), MATCH(Adjustment_WW!K$3&amp;RIGHT(Adjustment_WW!$B89,2), Water!$I$342:$BT$342, 0)), "")</f>
        <v/>
      </c>
      <c r="L89" s="215" t="str">
        <f>IFERROR(INDEX(Water!$I$342:$BT$366, MATCH(Adjustment_WW!$A89, Water!$I$342:$I$366, 0), MATCH(Adjustment_WW!L$3&amp;RIGHT(Adjustment_WW!$B89,2), Water!$I$342:$BT$342, 0)), "")</f>
        <v/>
      </c>
      <c r="M89" s="215">
        <f>IFERROR(INDEX(Water!$I$342:$BT$366, MATCH(Adjustment_WW!$A89, Water!$I$342:$I$366, 0), MATCH(Adjustment_WW!M$3&amp;RIGHT(Adjustment_WW!$B89,2), Water!$I$342:$BT$342, 0)), "")</f>
        <v>0.27800000000000002</v>
      </c>
      <c r="N89" s="215">
        <f>IFERROR(INDEX(Water!$I$342:$BT$366, MATCH(Adjustment_WW!$A89, Water!$I$342:$I$366, 0), MATCH(Adjustment_WW!N$3&amp;RIGHT(Adjustment_WW!$B89,2), Water!$I$342:$BT$342, 0)), "")</f>
        <v>0.35499999999999998</v>
      </c>
      <c r="O89" s="215">
        <f>IFERROR(INDEX(Water!$I$342:$BT$366, MATCH(Adjustment_WW!$A89, Water!$I$342:$I$366, 0), MATCH(Adjustment_WW!O$3&amp;RIGHT(Adjustment_WW!$B89,2), Water!$I$342:$BT$342, 0)), "")</f>
        <v>0</v>
      </c>
      <c r="P89" s="215">
        <f>IFERROR(INDEX(Water!$I$342:$BT$366, MATCH(Adjustment_WW!$A89, Water!$I$342:$I$366, 0), MATCH(Adjustment_WW!P$3&amp;RIGHT(Adjustment_WW!$B89,2), Water!$I$342:$BT$342, 0)), "")</f>
        <v>3.7999999999999999E-2</v>
      </c>
      <c r="Q89" s="215">
        <f>IFERROR(INDEX(Water!$I$342:$BT$366, MATCH(Adjustment_WW!$A89, Water!$I$342:$I$366, 0), MATCH(Adjustment_WW!Q$3&amp;RIGHT(Adjustment_WW!$B89,2), Water!$I$342:$BT$342, 0)), "")</f>
        <v>2.4E-2</v>
      </c>
      <c r="R89" s="215">
        <f>IFERROR(INDEX(Water!$I$342:$BT$366, MATCH(Adjustment_WW!$A89, Water!$I$342:$I$366, 0), MATCH(Adjustment_WW!R$3&amp;RIGHT(Adjustment_WW!$B89,2), Water!$I$342:$BT$342, 0)), "")</f>
        <v>0</v>
      </c>
      <c r="S89" s="215">
        <f>IFERROR(INDEX(Water!$I$342:$BT$366, MATCH(Adjustment_WW!$A89, Water!$I$342:$I$366, 0), MATCH(Adjustment_WW!S$3&amp;RIGHT(Adjustment_WW!$B89,2), Water!$I$342:$BT$342, 0)), "")</f>
        <v>0.69500000000000006</v>
      </c>
    </row>
    <row r="90" spans="1:19">
      <c r="A90" s="214" t="s">
        <v>77</v>
      </c>
      <c r="B90" s="214" t="s">
        <v>469</v>
      </c>
      <c r="C90" s="214" t="str">
        <f t="shared" si="46"/>
        <v>SWB20</v>
      </c>
      <c r="D90" s="215">
        <f t="shared" si="47"/>
        <v>0</v>
      </c>
      <c r="E90" s="215">
        <f t="shared" si="54"/>
        <v>0</v>
      </c>
      <c r="F90" s="215">
        <f t="shared" si="55"/>
        <v>0</v>
      </c>
      <c r="G90" s="215">
        <f t="shared" si="56"/>
        <v>0</v>
      </c>
      <c r="H90" s="215">
        <f t="shared" si="57"/>
        <v>0</v>
      </c>
      <c r="K90" s="215" t="str">
        <f>IFERROR(INDEX(Water!$I$342:$BT$366, MATCH(Adjustment_WW!$A90, Water!$I$342:$I$366, 0), MATCH(Adjustment_WW!K$3&amp;RIGHT(Adjustment_WW!$B90,2), Water!$I$342:$BT$342, 0)), "")</f>
        <v/>
      </c>
      <c r="L90" s="215" t="str">
        <f>IFERROR(INDEX(Water!$I$342:$BT$366, MATCH(Adjustment_WW!$A90, Water!$I$342:$I$366, 0), MATCH(Adjustment_WW!L$3&amp;RIGHT(Adjustment_WW!$B90,2), Water!$I$342:$BT$342, 0)), "")</f>
        <v/>
      </c>
      <c r="M90" s="215">
        <f>IFERROR(INDEX(Water!$I$342:$BT$366, MATCH(Adjustment_WW!$A90, Water!$I$342:$I$366, 0), MATCH(Adjustment_WW!M$3&amp;RIGHT(Adjustment_WW!$B90,2), Water!$I$342:$BT$342, 0)), "")</f>
        <v>0</v>
      </c>
      <c r="N90" s="215">
        <f>IFERROR(INDEX(Water!$I$342:$BT$366, MATCH(Adjustment_WW!$A90, Water!$I$342:$I$366, 0), MATCH(Adjustment_WW!N$3&amp;RIGHT(Adjustment_WW!$B90,2), Water!$I$342:$BT$342, 0)), "")</f>
        <v>0</v>
      </c>
      <c r="O90" s="215">
        <f>IFERROR(INDEX(Water!$I$342:$BT$366, MATCH(Adjustment_WW!$A90, Water!$I$342:$I$366, 0), MATCH(Adjustment_WW!O$3&amp;RIGHT(Adjustment_WW!$B90,2), Water!$I$342:$BT$342, 0)), "")</f>
        <v>0</v>
      </c>
      <c r="P90" s="215">
        <f>IFERROR(INDEX(Water!$I$342:$BT$366, MATCH(Adjustment_WW!$A90, Water!$I$342:$I$366, 0), MATCH(Adjustment_WW!P$3&amp;RIGHT(Adjustment_WW!$B90,2), Water!$I$342:$BT$342, 0)), "")</f>
        <v>0</v>
      </c>
      <c r="Q90" s="215">
        <f>IFERROR(INDEX(Water!$I$342:$BT$366, MATCH(Adjustment_WW!$A90, Water!$I$342:$I$366, 0), MATCH(Adjustment_WW!Q$3&amp;RIGHT(Adjustment_WW!$B90,2), Water!$I$342:$BT$342, 0)), "")</f>
        <v>0</v>
      </c>
      <c r="R90" s="215">
        <f>IFERROR(INDEX(Water!$I$342:$BT$366, MATCH(Adjustment_WW!$A90, Water!$I$342:$I$366, 0), MATCH(Adjustment_WW!R$3&amp;RIGHT(Adjustment_WW!$B90,2), Water!$I$342:$BT$342, 0)), "")</f>
        <v>0</v>
      </c>
      <c r="S90" s="215">
        <f>IFERROR(INDEX(Water!$I$342:$BT$366, MATCH(Adjustment_WW!$A90, Water!$I$342:$I$366, 0), MATCH(Adjustment_WW!S$3&amp;RIGHT(Adjustment_WW!$B90,2), Water!$I$342:$BT$342, 0)), "")</f>
        <v>0</v>
      </c>
    </row>
    <row r="91" spans="1:19">
      <c r="A91" s="214" t="s">
        <v>77</v>
      </c>
      <c r="B91" s="214" t="s">
        <v>470</v>
      </c>
      <c r="C91" s="214" t="str">
        <f t="shared" si="46"/>
        <v>SWB21</v>
      </c>
      <c r="D91" s="215">
        <f t="shared" si="47"/>
        <v>-7.0999999999999994E-2</v>
      </c>
      <c r="E91" s="215">
        <f t="shared" si="54"/>
        <v>-0.52</v>
      </c>
      <c r="F91" s="215">
        <f t="shared" si="55"/>
        <v>-4.3999999999999997E-2</v>
      </c>
      <c r="G91" s="215">
        <f t="shared" si="56"/>
        <v>-0.66300000000000003</v>
      </c>
      <c r="H91" s="215">
        <f t="shared" si="57"/>
        <v>-1.298</v>
      </c>
      <c r="K91" s="215" t="str">
        <f>IFERROR(INDEX(Water!$I$342:$BT$366, MATCH(Adjustment_WW!$A91, Water!$I$342:$I$366, 0), MATCH(Adjustment_WW!K$3&amp;RIGHT(Adjustment_WW!$B91,2), Water!$I$342:$BT$342, 0)), "")</f>
        <v/>
      </c>
      <c r="L91" s="215" t="str">
        <f>IFERROR(INDEX(Water!$I$342:$BT$366, MATCH(Adjustment_WW!$A91, Water!$I$342:$I$366, 0), MATCH(Adjustment_WW!L$3&amp;RIGHT(Adjustment_WW!$B91,2), Water!$I$342:$BT$342, 0)), "")</f>
        <v/>
      </c>
      <c r="M91" s="215">
        <f>IFERROR(INDEX(Water!$I$342:$BT$366, MATCH(Adjustment_WW!$A91, Water!$I$342:$I$366, 0), MATCH(Adjustment_WW!M$3&amp;RIGHT(Adjustment_WW!$B91,2), Water!$I$342:$BT$342, 0)), "")</f>
        <v>-4.3999999999999997E-2</v>
      </c>
      <c r="N91" s="215">
        <f>IFERROR(INDEX(Water!$I$342:$BT$366, MATCH(Adjustment_WW!$A91, Water!$I$342:$I$366, 0), MATCH(Adjustment_WW!N$3&amp;RIGHT(Adjustment_WW!$B91,2), Water!$I$342:$BT$342, 0)), "")</f>
        <v>-0.66300000000000003</v>
      </c>
      <c r="O91" s="215" t="str">
        <f>IFERROR(INDEX(Water!$I$342:$BT$366, MATCH(Adjustment_WW!$A91, Water!$I$342:$I$366, 0), MATCH(Adjustment_WW!O$3&amp;RIGHT(Adjustment_WW!$B91,2), Water!$I$342:$BT$342, 0)), "")</f>
        <v/>
      </c>
      <c r="P91" s="215">
        <f>IFERROR(INDEX(Water!$I$342:$BT$366, MATCH(Adjustment_WW!$A91, Water!$I$342:$I$366, 0), MATCH(Adjustment_WW!P$3&amp;RIGHT(Adjustment_WW!$B91,2), Water!$I$342:$BT$342, 0)), "")</f>
        <v>-7.0999999999999994E-2</v>
      </c>
      <c r="Q91" s="215">
        <f>IFERROR(INDEX(Water!$I$342:$BT$366, MATCH(Adjustment_WW!$A91, Water!$I$342:$I$366, 0), MATCH(Adjustment_WW!Q$3&amp;RIGHT(Adjustment_WW!$B91,2), Water!$I$342:$BT$342, 0)), "")</f>
        <v>-0.52</v>
      </c>
      <c r="R91" s="215">
        <f>IFERROR(INDEX(Water!$I$342:$BT$366, MATCH(Adjustment_WW!$A91, Water!$I$342:$I$366, 0), MATCH(Adjustment_WW!R$3&amp;RIGHT(Adjustment_WW!$B91,2), Water!$I$342:$BT$342, 0)), "")</f>
        <v>0</v>
      </c>
      <c r="S91" s="215">
        <f>IFERROR(INDEX(Water!$I$342:$BT$366, MATCH(Adjustment_WW!$A91, Water!$I$342:$I$366, 0), MATCH(Adjustment_WW!S$3&amp;RIGHT(Adjustment_WW!$B91,2), Water!$I$342:$BT$342, 0)), "")</f>
        <v>-1.298</v>
      </c>
    </row>
    <row r="92" spans="1:19">
      <c r="A92" s="214" t="s">
        <v>77</v>
      </c>
      <c r="B92" s="214" t="s">
        <v>580</v>
      </c>
      <c r="C92" s="214" t="str">
        <f t="shared" ref="C92" si="58">$A92&amp;RIGHT(B92,2)</f>
        <v>SWB22</v>
      </c>
      <c r="D92" s="215">
        <f t="shared" ref="D92" si="59">IF($B92&lt;"2017-18", K92, IF(B92&lt;"2020-21", O92+P92, P92))</f>
        <v>0</v>
      </c>
      <c r="E92" s="215">
        <f t="shared" ref="E92" si="60">IF($B92&lt;"2017-18", L92, Q92+R92)</f>
        <v>0</v>
      </c>
      <c r="F92" s="215">
        <f t="shared" ref="F92" si="61">M92</f>
        <v>0</v>
      </c>
      <c r="G92" s="215">
        <f t="shared" ref="G92" si="62">N92</f>
        <v>0</v>
      </c>
      <c r="H92" s="215">
        <f t="shared" ref="H92" si="63">S92</f>
        <v>0</v>
      </c>
      <c r="K92" s="215" t="str">
        <f>IFERROR(INDEX(Water!$I$342:$BT$366, MATCH(Adjustment_WW!$A92, Water!$I$342:$I$366, 0), MATCH(Adjustment_WW!K$3&amp;RIGHT(Adjustment_WW!$B92,2), Water!$I$342:$BT$342, 0)), "")</f>
        <v/>
      </c>
      <c r="L92" s="215" t="str">
        <f>IFERROR(INDEX(Water!$I$342:$BT$366, MATCH(Adjustment_WW!$A92, Water!$I$342:$I$366, 0), MATCH(Adjustment_WW!L$3&amp;RIGHT(Adjustment_WW!$B92,2), Water!$I$342:$BT$342, 0)), "")</f>
        <v/>
      </c>
      <c r="M92" s="215">
        <f>IFERROR(INDEX(Water!$I$342:$BT$366, MATCH(Adjustment_WW!$A92, Water!$I$342:$I$366, 0), MATCH(Adjustment_WW!M$3&amp;RIGHT(Adjustment_WW!$B92,2), Water!$I$342:$BT$342, 0)), "")</f>
        <v>0</v>
      </c>
      <c r="N92" s="215">
        <f>IFERROR(INDEX(Water!$I$342:$BT$366, MATCH(Adjustment_WW!$A92, Water!$I$342:$I$366, 0), MATCH(Adjustment_WW!N$3&amp;RIGHT(Adjustment_WW!$B92,2), Water!$I$342:$BT$342, 0)), "")</f>
        <v>0</v>
      </c>
      <c r="O92" s="215" t="str">
        <f>IFERROR(INDEX(Water!$I$342:$BT$366, MATCH(Adjustment_WW!$A92, Water!$I$342:$I$366, 0), MATCH(Adjustment_WW!O$3&amp;RIGHT(Adjustment_WW!$B92,2), Water!$I$342:$BT$342, 0)), "")</f>
        <v/>
      </c>
      <c r="P92" s="215">
        <f>IFERROR(INDEX(Water!$I$342:$BT$366, MATCH(Adjustment_WW!$A92, Water!$I$342:$I$366, 0), MATCH(Adjustment_WW!P$3&amp;RIGHT(Adjustment_WW!$B92,2), Water!$I$342:$BT$342, 0)), "")</f>
        <v>0</v>
      </c>
      <c r="Q92" s="215">
        <f>IFERROR(INDEX(Water!$I$342:$BT$366, MATCH(Adjustment_WW!$A92, Water!$I$342:$I$366, 0), MATCH(Adjustment_WW!Q$3&amp;RIGHT(Adjustment_WW!$B92,2), Water!$I$342:$BT$342, 0)), "")</f>
        <v>0</v>
      </c>
      <c r="R92" s="215">
        <f>IFERROR(INDEX(Water!$I$342:$BT$366, MATCH(Adjustment_WW!$A92, Water!$I$342:$I$366, 0), MATCH(Adjustment_WW!R$3&amp;RIGHT(Adjustment_WW!$B92,2), Water!$I$342:$BT$342, 0)), "")</f>
        <v>0</v>
      </c>
      <c r="S92" s="215">
        <f>IFERROR(INDEX(Water!$I$342:$BT$366, MATCH(Adjustment_WW!$A92, Water!$I$342:$I$366, 0), MATCH(Adjustment_WW!S$3&amp;RIGHT(Adjustment_WW!$B92,2), Water!$I$342:$BT$342, 0)), "")</f>
        <v>0</v>
      </c>
    </row>
    <row r="93" spans="1:19">
      <c r="A93" s="214" t="s">
        <v>80</v>
      </c>
      <c r="B93" s="214" t="s">
        <v>461</v>
      </c>
      <c r="C93" s="214" t="str">
        <f t="shared" si="46"/>
        <v>SRN12</v>
      </c>
      <c r="D93" s="215">
        <f t="shared" si="47"/>
        <v>0</v>
      </c>
      <c r="E93" s="215">
        <f t="shared" si="54"/>
        <v>0</v>
      </c>
      <c r="F93" s="215">
        <f t="shared" si="55"/>
        <v>0</v>
      </c>
      <c r="G93" s="215">
        <f t="shared" si="56"/>
        <v>0</v>
      </c>
      <c r="H93" s="215">
        <f t="shared" si="57"/>
        <v>0</v>
      </c>
      <c r="K93" s="215">
        <f>IFERROR(INDEX(Water!$I$342:$BT$366, MATCH(Adjustment_WW!$A93, Water!$I$342:$I$366, 0), MATCH(Adjustment_WW!K$3&amp;RIGHT(Adjustment_WW!$B93,2), Water!$I$342:$BT$342, 0)), "")</f>
        <v>0</v>
      </c>
      <c r="L93" s="215">
        <f>IFERROR(INDEX(Water!$I$342:$BT$366, MATCH(Adjustment_WW!$A93, Water!$I$342:$I$366, 0), MATCH(Adjustment_WW!L$3&amp;RIGHT(Adjustment_WW!$B93,2), Water!$I$342:$BT$342, 0)), "")</f>
        <v>0</v>
      </c>
      <c r="M93" s="215">
        <f>IFERROR(INDEX(Water!$I$342:$BT$366, MATCH(Adjustment_WW!$A93, Water!$I$342:$I$366, 0), MATCH(Adjustment_WW!M$3&amp;RIGHT(Adjustment_WW!$B93,2), Water!$I$342:$BT$342, 0)), "")</f>
        <v>0</v>
      </c>
      <c r="N93" s="215">
        <f>IFERROR(INDEX(Water!$I$342:$BT$366, MATCH(Adjustment_WW!$A93, Water!$I$342:$I$366, 0), MATCH(Adjustment_WW!N$3&amp;RIGHT(Adjustment_WW!$B93,2), Water!$I$342:$BT$342, 0)), "")</f>
        <v>0</v>
      </c>
      <c r="O93" s="215" t="str">
        <f>IFERROR(INDEX(Water!$I$342:$BT$366, MATCH(Adjustment_WW!$A93, Water!$I$342:$I$366, 0), MATCH(Adjustment_WW!O$3&amp;RIGHT(Adjustment_WW!$B93,2), Water!$I$342:$BT$342, 0)), "")</f>
        <v/>
      </c>
      <c r="P93" s="215" t="str">
        <f>IFERROR(INDEX(Water!$I$342:$BT$366, MATCH(Adjustment_WW!$A93, Water!$I$342:$I$366, 0), MATCH(Adjustment_WW!P$3&amp;RIGHT(Adjustment_WW!$B93,2), Water!$I$342:$BT$342, 0)), "")</f>
        <v/>
      </c>
      <c r="Q93" s="215" t="str">
        <f>IFERROR(INDEX(Water!$I$342:$BT$366, MATCH(Adjustment_WW!$A93, Water!$I$342:$I$366, 0), MATCH(Adjustment_WW!Q$3&amp;RIGHT(Adjustment_WW!$B93,2), Water!$I$342:$BT$342, 0)), "")</f>
        <v/>
      </c>
      <c r="R93" s="215" t="str">
        <f>IFERROR(INDEX(Water!$I$342:$BT$366, MATCH(Adjustment_WW!$A93, Water!$I$342:$I$366, 0), MATCH(Adjustment_WW!R$3&amp;RIGHT(Adjustment_WW!$B93,2), Water!$I$342:$BT$342, 0)), "")</f>
        <v/>
      </c>
      <c r="S93" s="215">
        <f>IFERROR(INDEX(Water!$I$342:$BT$366, MATCH(Adjustment_WW!$A93, Water!$I$342:$I$366, 0), MATCH(Adjustment_WW!S$3&amp;RIGHT(Adjustment_WW!$B93,2), Water!$I$342:$BT$342, 0)), "")</f>
        <v>0</v>
      </c>
    </row>
    <row r="94" spans="1:19">
      <c r="A94" s="214" t="s">
        <v>80</v>
      </c>
      <c r="B94" s="214" t="s">
        <v>462</v>
      </c>
      <c r="C94" s="214" t="str">
        <f t="shared" si="46"/>
        <v>SRN13</v>
      </c>
      <c r="D94" s="215">
        <f t="shared" si="47"/>
        <v>0</v>
      </c>
      <c r="E94" s="215">
        <f t="shared" si="54"/>
        <v>0</v>
      </c>
      <c r="F94" s="215">
        <f t="shared" si="55"/>
        <v>0</v>
      </c>
      <c r="G94" s="215">
        <f t="shared" si="56"/>
        <v>0</v>
      </c>
      <c r="H94" s="215">
        <f t="shared" si="57"/>
        <v>0</v>
      </c>
      <c r="K94" s="215">
        <f>IFERROR(INDEX(Water!$I$342:$BT$366, MATCH(Adjustment_WW!$A94, Water!$I$342:$I$366, 0), MATCH(Adjustment_WW!K$3&amp;RIGHT(Adjustment_WW!$B94,2), Water!$I$342:$BT$342, 0)), "")</f>
        <v>0</v>
      </c>
      <c r="L94" s="215">
        <f>IFERROR(INDEX(Water!$I$342:$BT$366, MATCH(Adjustment_WW!$A94, Water!$I$342:$I$366, 0), MATCH(Adjustment_WW!L$3&amp;RIGHT(Adjustment_WW!$B94,2), Water!$I$342:$BT$342, 0)), "")</f>
        <v>0</v>
      </c>
      <c r="M94" s="215">
        <f>IFERROR(INDEX(Water!$I$342:$BT$366, MATCH(Adjustment_WW!$A94, Water!$I$342:$I$366, 0), MATCH(Adjustment_WW!M$3&amp;RIGHT(Adjustment_WW!$B94,2), Water!$I$342:$BT$342, 0)), "")</f>
        <v>0</v>
      </c>
      <c r="N94" s="215">
        <f>IFERROR(INDEX(Water!$I$342:$BT$366, MATCH(Adjustment_WW!$A94, Water!$I$342:$I$366, 0), MATCH(Adjustment_WW!N$3&amp;RIGHT(Adjustment_WW!$B94,2), Water!$I$342:$BT$342, 0)), "")</f>
        <v>0</v>
      </c>
      <c r="O94" s="215" t="str">
        <f>IFERROR(INDEX(Water!$I$342:$BT$366, MATCH(Adjustment_WW!$A94, Water!$I$342:$I$366, 0), MATCH(Adjustment_WW!O$3&amp;RIGHT(Adjustment_WW!$B94,2), Water!$I$342:$BT$342, 0)), "")</f>
        <v/>
      </c>
      <c r="P94" s="215" t="str">
        <f>IFERROR(INDEX(Water!$I$342:$BT$366, MATCH(Adjustment_WW!$A94, Water!$I$342:$I$366, 0), MATCH(Adjustment_WW!P$3&amp;RIGHT(Adjustment_WW!$B94,2), Water!$I$342:$BT$342, 0)), "")</f>
        <v/>
      </c>
      <c r="Q94" s="215" t="str">
        <f>IFERROR(INDEX(Water!$I$342:$BT$366, MATCH(Adjustment_WW!$A94, Water!$I$342:$I$366, 0), MATCH(Adjustment_WW!Q$3&amp;RIGHT(Adjustment_WW!$B94,2), Water!$I$342:$BT$342, 0)), "")</f>
        <v/>
      </c>
      <c r="R94" s="215" t="str">
        <f>IFERROR(INDEX(Water!$I$342:$BT$366, MATCH(Adjustment_WW!$A94, Water!$I$342:$I$366, 0), MATCH(Adjustment_WW!R$3&amp;RIGHT(Adjustment_WW!$B94,2), Water!$I$342:$BT$342, 0)), "")</f>
        <v/>
      </c>
      <c r="S94" s="215">
        <f>IFERROR(INDEX(Water!$I$342:$BT$366, MATCH(Adjustment_WW!$A94, Water!$I$342:$I$366, 0), MATCH(Adjustment_WW!S$3&amp;RIGHT(Adjustment_WW!$B94,2), Water!$I$342:$BT$342, 0)), "")</f>
        <v>0</v>
      </c>
    </row>
    <row r="95" spans="1:19">
      <c r="A95" s="214" t="s">
        <v>80</v>
      </c>
      <c r="B95" s="214" t="s">
        <v>463</v>
      </c>
      <c r="C95" s="214" t="str">
        <f t="shared" si="46"/>
        <v>SRN14</v>
      </c>
      <c r="D95" s="215">
        <f t="shared" si="47"/>
        <v>0</v>
      </c>
      <c r="E95" s="215">
        <f t="shared" si="54"/>
        <v>0</v>
      </c>
      <c r="F95" s="215">
        <f t="shared" si="55"/>
        <v>0.36799999999999999</v>
      </c>
      <c r="G95" s="215">
        <f t="shared" si="56"/>
        <v>5.3999999999999999E-2</v>
      </c>
      <c r="H95" s="215">
        <f t="shared" si="57"/>
        <v>0.42199999999999999</v>
      </c>
      <c r="K95" s="215">
        <f>IFERROR(INDEX(Water!$I$342:$BT$366, MATCH(Adjustment_WW!$A95, Water!$I$342:$I$366, 0), MATCH(Adjustment_WW!K$3&amp;RIGHT(Adjustment_WW!$B95,2), Water!$I$342:$BT$342, 0)), "")</f>
        <v>0</v>
      </c>
      <c r="L95" s="215">
        <f>IFERROR(INDEX(Water!$I$342:$BT$366, MATCH(Adjustment_WW!$A95, Water!$I$342:$I$366, 0), MATCH(Adjustment_WW!L$3&amp;RIGHT(Adjustment_WW!$B95,2), Water!$I$342:$BT$342, 0)), "")</f>
        <v>0</v>
      </c>
      <c r="M95" s="215">
        <f>IFERROR(INDEX(Water!$I$342:$BT$366, MATCH(Adjustment_WW!$A95, Water!$I$342:$I$366, 0), MATCH(Adjustment_WW!M$3&amp;RIGHT(Adjustment_WW!$B95,2), Water!$I$342:$BT$342, 0)), "")</f>
        <v>0.36799999999999999</v>
      </c>
      <c r="N95" s="215">
        <f>IFERROR(INDEX(Water!$I$342:$BT$366, MATCH(Adjustment_WW!$A95, Water!$I$342:$I$366, 0), MATCH(Adjustment_WW!N$3&amp;RIGHT(Adjustment_WW!$B95,2), Water!$I$342:$BT$342, 0)), "")</f>
        <v>5.3999999999999999E-2</v>
      </c>
      <c r="O95" s="215" t="str">
        <f>IFERROR(INDEX(Water!$I$342:$BT$366, MATCH(Adjustment_WW!$A95, Water!$I$342:$I$366, 0), MATCH(Adjustment_WW!O$3&amp;RIGHT(Adjustment_WW!$B95,2), Water!$I$342:$BT$342, 0)), "")</f>
        <v/>
      </c>
      <c r="P95" s="215" t="str">
        <f>IFERROR(INDEX(Water!$I$342:$BT$366, MATCH(Adjustment_WW!$A95, Water!$I$342:$I$366, 0), MATCH(Adjustment_WW!P$3&amp;RIGHT(Adjustment_WW!$B95,2), Water!$I$342:$BT$342, 0)), "")</f>
        <v/>
      </c>
      <c r="Q95" s="215" t="str">
        <f>IFERROR(INDEX(Water!$I$342:$BT$366, MATCH(Adjustment_WW!$A95, Water!$I$342:$I$366, 0), MATCH(Adjustment_WW!Q$3&amp;RIGHT(Adjustment_WW!$B95,2), Water!$I$342:$BT$342, 0)), "")</f>
        <v/>
      </c>
      <c r="R95" s="215" t="str">
        <f>IFERROR(INDEX(Water!$I$342:$BT$366, MATCH(Adjustment_WW!$A95, Water!$I$342:$I$366, 0), MATCH(Adjustment_WW!R$3&amp;RIGHT(Adjustment_WW!$B95,2), Water!$I$342:$BT$342, 0)), "")</f>
        <v/>
      </c>
      <c r="S95" s="215">
        <f>IFERROR(INDEX(Water!$I$342:$BT$366, MATCH(Adjustment_WW!$A95, Water!$I$342:$I$366, 0), MATCH(Adjustment_WW!S$3&amp;RIGHT(Adjustment_WW!$B95,2), Water!$I$342:$BT$342, 0)), "")</f>
        <v>0.42199999999999999</v>
      </c>
    </row>
    <row r="96" spans="1:19">
      <c r="A96" s="214" t="s">
        <v>80</v>
      </c>
      <c r="B96" s="214" t="s">
        <v>464</v>
      </c>
      <c r="C96" s="214" t="str">
        <f t="shared" si="46"/>
        <v>SRN15</v>
      </c>
      <c r="D96" s="215">
        <f t="shared" si="47"/>
        <v>0</v>
      </c>
      <c r="E96" s="215">
        <f t="shared" si="54"/>
        <v>0</v>
      </c>
      <c r="F96" s="215">
        <f t="shared" si="55"/>
        <v>0</v>
      </c>
      <c r="G96" s="215">
        <f t="shared" si="56"/>
        <v>0</v>
      </c>
      <c r="H96" s="215">
        <f t="shared" si="57"/>
        <v>0</v>
      </c>
      <c r="K96" s="215">
        <f>IFERROR(INDEX(Water!$I$342:$BT$366, MATCH(Adjustment_WW!$A96, Water!$I$342:$I$366, 0), MATCH(Adjustment_WW!K$3&amp;RIGHT(Adjustment_WW!$B96,2), Water!$I$342:$BT$342, 0)), "")</f>
        <v>0</v>
      </c>
      <c r="L96" s="215">
        <f>IFERROR(INDEX(Water!$I$342:$BT$366, MATCH(Adjustment_WW!$A96, Water!$I$342:$I$366, 0), MATCH(Adjustment_WW!L$3&amp;RIGHT(Adjustment_WW!$B96,2), Water!$I$342:$BT$342, 0)), "")</f>
        <v>0</v>
      </c>
      <c r="M96" s="215">
        <f>IFERROR(INDEX(Water!$I$342:$BT$366, MATCH(Adjustment_WW!$A96, Water!$I$342:$I$366, 0), MATCH(Adjustment_WW!M$3&amp;RIGHT(Adjustment_WW!$B96,2), Water!$I$342:$BT$342, 0)), "")</f>
        <v>0</v>
      </c>
      <c r="N96" s="215">
        <f>IFERROR(INDEX(Water!$I$342:$BT$366, MATCH(Adjustment_WW!$A96, Water!$I$342:$I$366, 0), MATCH(Adjustment_WW!N$3&amp;RIGHT(Adjustment_WW!$B96,2), Water!$I$342:$BT$342, 0)), "")</f>
        <v>0</v>
      </c>
      <c r="O96" s="215" t="str">
        <f>IFERROR(INDEX(Water!$I$342:$BT$366, MATCH(Adjustment_WW!$A96, Water!$I$342:$I$366, 0), MATCH(Adjustment_WW!O$3&amp;RIGHT(Adjustment_WW!$B96,2), Water!$I$342:$BT$342, 0)), "")</f>
        <v/>
      </c>
      <c r="P96" s="215" t="str">
        <f>IFERROR(INDEX(Water!$I$342:$BT$366, MATCH(Adjustment_WW!$A96, Water!$I$342:$I$366, 0), MATCH(Adjustment_WW!P$3&amp;RIGHT(Adjustment_WW!$B96,2), Water!$I$342:$BT$342, 0)), "")</f>
        <v/>
      </c>
      <c r="Q96" s="215" t="str">
        <f>IFERROR(INDEX(Water!$I$342:$BT$366, MATCH(Adjustment_WW!$A96, Water!$I$342:$I$366, 0), MATCH(Adjustment_WW!Q$3&amp;RIGHT(Adjustment_WW!$B96,2), Water!$I$342:$BT$342, 0)), "")</f>
        <v/>
      </c>
      <c r="R96" s="215" t="str">
        <f>IFERROR(INDEX(Water!$I$342:$BT$366, MATCH(Adjustment_WW!$A96, Water!$I$342:$I$366, 0), MATCH(Adjustment_WW!R$3&amp;RIGHT(Adjustment_WW!$B96,2), Water!$I$342:$BT$342, 0)), "")</f>
        <v/>
      </c>
      <c r="S96" s="215">
        <f>IFERROR(INDEX(Water!$I$342:$BT$366, MATCH(Adjustment_WW!$A96, Water!$I$342:$I$366, 0), MATCH(Adjustment_WW!S$3&amp;RIGHT(Adjustment_WW!$B96,2), Water!$I$342:$BT$342, 0)), "")</f>
        <v>0</v>
      </c>
    </row>
    <row r="97" spans="1:19">
      <c r="A97" s="214" t="s">
        <v>80</v>
      </c>
      <c r="B97" s="214" t="s">
        <v>465</v>
      </c>
      <c r="C97" s="214" t="str">
        <f t="shared" si="46"/>
        <v>SRN16</v>
      </c>
      <c r="D97" s="215">
        <f t="shared" si="47"/>
        <v>0</v>
      </c>
      <c r="E97" s="215">
        <f t="shared" si="54"/>
        <v>0</v>
      </c>
      <c r="F97" s="215">
        <f t="shared" si="55"/>
        <v>0</v>
      </c>
      <c r="G97" s="215">
        <f t="shared" si="56"/>
        <v>0</v>
      </c>
      <c r="H97" s="215">
        <f t="shared" si="57"/>
        <v>0</v>
      </c>
      <c r="K97" s="215">
        <f>IFERROR(INDEX(Water!$I$342:$BT$366, MATCH(Adjustment_WW!$A97, Water!$I$342:$I$366, 0), MATCH(Adjustment_WW!K$3&amp;RIGHT(Adjustment_WW!$B97,2), Water!$I$342:$BT$342, 0)), "")</f>
        <v>0</v>
      </c>
      <c r="L97" s="215">
        <f>IFERROR(INDEX(Water!$I$342:$BT$366, MATCH(Adjustment_WW!$A97, Water!$I$342:$I$366, 0), MATCH(Adjustment_WW!L$3&amp;RIGHT(Adjustment_WW!$B97,2), Water!$I$342:$BT$342, 0)), "")</f>
        <v>0</v>
      </c>
      <c r="M97" s="215">
        <f>IFERROR(INDEX(Water!$I$342:$BT$366, MATCH(Adjustment_WW!$A97, Water!$I$342:$I$366, 0), MATCH(Adjustment_WW!M$3&amp;RIGHT(Adjustment_WW!$B97,2), Water!$I$342:$BT$342, 0)), "")</f>
        <v>0</v>
      </c>
      <c r="N97" s="215">
        <f>IFERROR(INDEX(Water!$I$342:$BT$366, MATCH(Adjustment_WW!$A97, Water!$I$342:$I$366, 0), MATCH(Adjustment_WW!N$3&amp;RIGHT(Adjustment_WW!$B97,2), Water!$I$342:$BT$342, 0)), "")</f>
        <v>0</v>
      </c>
      <c r="O97" s="215" t="str">
        <f>IFERROR(INDEX(Water!$I$342:$BT$366, MATCH(Adjustment_WW!$A97, Water!$I$342:$I$366, 0), MATCH(Adjustment_WW!O$3&amp;RIGHT(Adjustment_WW!$B97,2), Water!$I$342:$BT$342, 0)), "")</f>
        <v/>
      </c>
      <c r="P97" s="215" t="str">
        <f>IFERROR(INDEX(Water!$I$342:$BT$366, MATCH(Adjustment_WW!$A97, Water!$I$342:$I$366, 0), MATCH(Adjustment_WW!P$3&amp;RIGHT(Adjustment_WW!$B97,2), Water!$I$342:$BT$342, 0)), "")</f>
        <v/>
      </c>
      <c r="Q97" s="215" t="str">
        <f>IFERROR(INDEX(Water!$I$342:$BT$366, MATCH(Adjustment_WW!$A97, Water!$I$342:$I$366, 0), MATCH(Adjustment_WW!Q$3&amp;RIGHT(Adjustment_WW!$B97,2), Water!$I$342:$BT$342, 0)), "")</f>
        <v/>
      </c>
      <c r="R97" s="215" t="str">
        <f>IFERROR(INDEX(Water!$I$342:$BT$366, MATCH(Adjustment_WW!$A97, Water!$I$342:$I$366, 0), MATCH(Adjustment_WW!R$3&amp;RIGHT(Adjustment_WW!$B97,2), Water!$I$342:$BT$342, 0)), "")</f>
        <v/>
      </c>
      <c r="S97" s="215">
        <f>IFERROR(INDEX(Water!$I$342:$BT$366, MATCH(Adjustment_WW!$A97, Water!$I$342:$I$366, 0), MATCH(Adjustment_WW!S$3&amp;RIGHT(Adjustment_WW!$B97,2), Water!$I$342:$BT$342, 0)), "")</f>
        <v>0</v>
      </c>
    </row>
    <row r="98" spans="1:19">
      <c r="A98" s="214" t="s">
        <v>80</v>
      </c>
      <c r="B98" s="214" t="s">
        <v>466</v>
      </c>
      <c r="C98" s="214" t="str">
        <f t="shared" si="46"/>
        <v>SRN17</v>
      </c>
      <c r="D98" s="215">
        <f t="shared" si="47"/>
        <v>0</v>
      </c>
      <c r="E98" s="215">
        <f t="shared" si="54"/>
        <v>0</v>
      </c>
      <c r="F98" s="215">
        <f t="shared" si="55"/>
        <v>0</v>
      </c>
      <c r="G98" s="215">
        <f t="shared" si="56"/>
        <v>0</v>
      </c>
      <c r="H98" s="215">
        <f t="shared" si="57"/>
        <v>0</v>
      </c>
      <c r="K98" s="215">
        <f>IFERROR(INDEX(Water!$I$342:$BT$366, MATCH(Adjustment_WW!$A98, Water!$I$342:$I$366, 0), MATCH(Adjustment_WW!K$3&amp;RIGHT(Adjustment_WW!$B98,2), Water!$I$342:$BT$342, 0)), "")</f>
        <v>0</v>
      </c>
      <c r="L98" s="215">
        <f>IFERROR(INDEX(Water!$I$342:$BT$366, MATCH(Adjustment_WW!$A98, Water!$I$342:$I$366, 0), MATCH(Adjustment_WW!L$3&amp;RIGHT(Adjustment_WW!$B98,2), Water!$I$342:$BT$342, 0)), "")</f>
        <v>0</v>
      </c>
      <c r="M98" s="215">
        <f>IFERROR(INDEX(Water!$I$342:$BT$366, MATCH(Adjustment_WW!$A98, Water!$I$342:$I$366, 0), MATCH(Adjustment_WW!M$3&amp;RIGHT(Adjustment_WW!$B98,2), Water!$I$342:$BT$342, 0)), "")</f>
        <v>0</v>
      </c>
      <c r="N98" s="215">
        <f>IFERROR(INDEX(Water!$I$342:$BT$366, MATCH(Adjustment_WW!$A98, Water!$I$342:$I$366, 0), MATCH(Adjustment_WW!N$3&amp;RIGHT(Adjustment_WW!$B98,2), Water!$I$342:$BT$342, 0)), "")</f>
        <v>0</v>
      </c>
      <c r="O98" s="215" t="str">
        <f>IFERROR(INDEX(Water!$I$342:$BT$366, MATCH(Adjustment_WW!$A98, Water!$I$342:$I$366, 0), MATCH(Adjustment_WW!O$3&amp;RIGHT(Adjustment_WW!$B98,2), Water!$I$342:$BT$342, 0)), "")</f>
        <v/>
      </c>
      <c r="P98" s="215" t="str">
        <f>IFERROR(INDEX(Water!$I$342:$BT$366, MATCH(Adjustment_WW!$A98, Water!$I$342:$I$366, 0), MATCH(Adjustment_WW!P$3&amp;RIGHT(Adjustment_WW!$B98,2), Water!$I$342:$BT$342, 0)), "")</f>
        <v/>
      </c>
      <c r="Q98" s="215" t="str">
        <f>IFERROR(INDEX(Water!$I$342:$BT$366, MATCH(Adjustment_WW!$A98, Water!$I$342:$I$366, 0), MATCH(Adjustment_WW!Q$3&amp;RIGHT(Adjustment_WW!$B98,2), Water!$I$342:$BT$342, 0)), "")</f>
        <v/>
      </c>
      <c r="R98" s="215" t="str">
        <f>IFERROR(INDEX(Water!$I$342:$BT$366, MATCH(Adjustment_WW!$A98, Water!$I$342:$I$366, 0), MATCH(Adjustment_WW!R$3&amp;RIGHT(Adjustment_WW!$B98,2), Water!$I$342:$BT$342, 0)), "")</f>
        <v/>
      </c>
      <c r="S98" s="215">
        <f>IFERROR(INDEX(Water!$I$342:$BT$366, MATCH(Adjustment_WW!$A98, Water!$I$342:$I$366, 0), MATCH(Adjustment_WW!S$3&amp;RIGHT(Adjustment_WW!$B98,2), Water!$I$342:$BT$342, 0)), "")</f>
        <v>0</v>
      </c>
    </row>
    <row r="99" spans="1:19">
      <c r="A99" s="214" t="s">
        <v>80</v>
      </c>
      <c r="B99" s="214" t="s">
        <v>467</v>
      </c>
      <c r="C99" s="214" t="str">
        <f t="shared" si="46"/>
        <v>SRN18</v>
      </c>
      <c r="D99" s="215">
        <f t="shared" si="47"/>
        <v>2.9620000000000002</v>
      </c>
      <c r="E99" s="215">
        <f t="shared" si="54"/>
        <v>0</v>
      </c>
      <c r="F99" s="215">
        <f t="shared" si="55"/>
        <v>0</v>
      </c>
      <c r="G99" s="215">
        <f t="shared" si="56"/>
        <v>0</v>
      </c>
      <c r="H99" s="215">
        <f t="shared" si="57"/>
        <v>2.9620000000000002</v>
      </c>
      <c r="K99" s="215" t="str">
        <f>IFERROR(INDEX(Water!$I$342:$BT$366, MATCH(Adjustment_WW!$A99, Water!$I$342:$I$366, 0), MATCH(Adjustment_WW!K$3&amp;RIGHT(Adjustment_WW!$B99,2), Water!$I$342:$BT$342, 0)), "")</f>
        <v/>
      </c>
      <c r="L99" s="215" t="str">
        <f>IFERROR(INDEX(Water!$I$342:$BT$366, MATCH(Adjustment_WW!$A99, Water!$I$342:$I$366, 0), MATCH(Adjustment_WW!L$3&amp;RIGHT(Adjustment_WW!$B99,2), Water!$I$342:$BT$342, 0)), "")</f>
        <v/>
      </c>
      <c r="M99" s="215">
        <f>IFERROR(INDEX(Water!$I$342:$BT$366, MATCH(Adjustment_WW!$A99, Water!$I$342:$I$366, 0), MATCH(Adjustment_WW!M$3&amp;RIGHT(Adjustment_WW!$B99,2), Water!$I$342:$BT$342, 0)), "")</f>
        <v>0</v>
      </c>
      <c r="N99" s="215">
        <f>IFERROR(INDEX(Water!$I$342:$BT$366, MATCH(Adjustment_WW!$A99, Water!$I$342:$I$366, 0), MATCH(Adjustment_WW!N$3&amp;RIGHT(Adjustment_WW!$B99,2), Water!$I$342:$BT$342, 0)), "")</f>
        <v>0</v>
      </c>
      <c r="O99" s="215">
        <f>IFERROR(INDEX(Water!$I$342:$BT$366, MATCH(Adjustment_WW!$A99, Water!$I$342:$I$366, 0), MATCH(Adjustment_WW!O$3&amp;RIGHT(Adjustment_WW!$B99,2), Water!$I$342:$BT$342, 0)), "")</f>
        <v>0</v>
      </c>
      <c r="P99" s="215">
        <f>IFERROR(INDEX(Water!$I$342:$BT$366, MATCH(Adjustment_WW!$A99, Water!$I$342:$I$366, 0), MATCH(Adjustment_WW!P$3&amp;RIGHT(Adjustment_WW!$B99,2), Water!$I$342:$BT$342, 0)), "")</f>
        <v>2.9620000000000002</v>
      </c>
      <c r="Q99" s="215">
        <f>IFERROR(INDEX(Water!$I$342:$BT$366, MATCH(Adjustment_WW!$A99, Water!$I$342:$I$366, 0), MATCH(Adjustment_WW!Q$3&amp;RIGHT(Adjustment_WW!$B99,2), Water!$I$342:$BT$342, 0)), "")</f>
        <v>0</v>
      </c>
      <c r="R99" s="215">
        <f>IFERROR(INDEX(Water!$I$342:$BT$366, MATCH(Adjustment_WW!$A99, Water!$I$342:$I$366, 0), MATCH(Adjustment_WW!R$3&amp;RIGHT(Adjustment_WW!$B99,2), Water!$I$342:$BT$342, 0)), "")</f>
        <v>0</v>
      </c>
      <c r="S99" s="215">
        <f>IFERROR(INDEX(Water!$I$342:$BT$366, MATCH(Adjustment_WW!$A99, Water!$I$342:$I$366, 0), MATCH(Adjustment_WW!S$3&amp;RIGHT(Adjustment_WW!$B99,2), Water!$I$342:$BT$342, 0)), "")</f>
        <v>2.9620000000000002</v>
      </c>
    </row>
    <row r="100" spans="1:19">
      <c r="A100" s="214" t="s">
        <v>80</v>
      </c>
      <c r="B100" s="214" t="s">
        <v>468</v>
      </c>
      <c r="C100" s="214" t="str">
        <f t="shared" si="46"/>
        <v>SRN19</v>
      </c>
      <c r="D100" s="215">
        <f t="shared" si="47"/>
        <v>0</v>
      </c>
      <c r="E100" s="215">
        <f t="shared" si="54"/>
        <v>0</v>
      </c>
      <c r="F100" s="215">
        <f t="shared" si="55"/>
        <v>0</v>
      </c>
      <c r="G100" s="215">
        <f t="shared" si="56"/>
        <v>0</v>
      </c>
      <c r="H100" s="215">
        <f t="shared" si="57"/>
        <v>0</v>
      </c>
      <c r="K100" s="215" t="str">
        <f>IFERROR(INDEX(Water!$I$342:$BT$366, MATCH(Adjustment_WW!$A100, Water!$I$342:$I$366, 0), MATCH(Adjustment_WW!K$3&amp;RIGHT(Adjustment_WW!$B100,2), Water!$I$342:$BT$342, 0)), "")</f>
        <v/>
      </c>
      <c r="L100" s="215" t="str">
        <f>IFERROR(INDEX(Water!$I$342:$BT$366, MATCH(Adjustment_WW!$A100, Water!$I$342:$I$366, 0), MATCH(Adjustment_WW!L$3&amp;RIGHT(Adjustment_WW!$B100,2), Water!$I$342:$BT$342, 0)), "")</f>
        <v/>
      </c>
      <c r="M100" s="215">
        <f>IFERROR(INDEX(Water!$I$342:$BT$366, MATCH(Adjustment_WW!$A100, Water!$I$342:$I$366, 0), MATCH(Adjustment_WW!M$3&amp;RIGHT(Adjustment_WW!$B100,2), Water!$I$342:$BT$342, 0)), "")</f>
        <v>0</v>
      </c>
      <c r="N100" s="215">
        <f>IFERROR(INDEX(Water!$I$342:$BT$366, MATCH(Adjustment_WW!$A100, Water!$I$342:$I$366, 0), MATCH(Adjustment_WW!N$3&amp;RIGHT(Adjustment_WW!$B100,2), Water!$I$342:$BT$342, 0)), "")</f>
        <v>0</v>
      </c>
      <c r="O100" s="215">
        <f>IFERROR(INDEX(Water!$I$342:$BT$366, MATCH(Adjustment_WW!$A100, Water!$I$342:$I$366, 0), MATCH(Adjustment_WW!O$3&amp;RIGHT(Adjustment_WW!$B100,2), Water!$I$342:$BT$342, 0)), "")</f>
        <v>0</v>
      </c>
      <c r="P100" s="215">
        <f>IFERROR(INDEX(Water!$I$342:$BT$366, MATCH(Adjustment_WW!$A100, Water!$I$342:$I$366, 0), MATCH(Adjustment_WW!P$3&amp;RIGHT(Adjustment_WW!$B100,2), Water!$I$342:$BT$342, 0)), "")</f>
        <v>0</v>
      </c>
      <c r="Q100" s="215">
        <f>IFERROR(INDEX(Water!$I$342:$BT$366, MATCH(Adjustment_WW!$A100, Water!$I$342:$I$366, 0), MATCH(Adjustment_WW!Q$3&amp;RIGHT(Adjustment_WW!$B100,2), Water!$I$342:$BT$342, 0)), "")</f>
        <v>0</v>
      </c>
      <c r="R100" s="215">
        <f>IFERROR(INDEX(Water!$I$342:$BT$366, MATCH(Adjustment_WW!$A100, Water!$I$342:$I$366, 0), MATCH(Adjustment_WW!R$3&amp;RIGHT(Adjustment_WW!$B100,2), Water!$I$342:$BT$342, 0)), "")</f>
        <v>0</v>
      </c>
      <c r="S100" s="215">
        <f>IFERROR(INDEX(Water!$I$342:$BT$366, MATCH(Adjustment_WW!$A100, Water!$I$342:$I$366, 0), MATCH(Adjustment_WW!S$3&amp;RIGHT(Adjustment_WW!$B100,2), Water!$I$342:$BT$342, 0)), "")</f>
        <v>0</v>
      </c>
    </row>
    <row r="101" spans="1:19">
      <c r="A101" s="214" t="s">
        <v>80</v>
      </c>
      <c r="B101" s="214" t="s">
        <v>469</v>
      </c>
      <c r="C101" s="214" t="str">
        <f t="shared" si="46"/>
        <v>SRN20</v>
      </c>
      <c r="D101" s="215">
        <f t="shared" si="47"/>
        <v>5.3999999999999999E-2</v>
      </c>
      <c r="E101" s="215">
        <f t="shared" si="54"/>
        <v>4.0000000000000001E-3</v>
      </c>
      <c r="F101" s="215">
        <f t="shared" si="55"/>
        <v>0.85</v>
      </c>
      <c r="G101" s="215">
        <f t="shared" si="56"/>
        <v>0.61699999999999999</v>
      </c>
      <c r="H101" s="215">
        <f t="shared" si="57"/>
        <v>1.5249999999999999</v>
      </c>
      <c r="K101" s="215" t="str">
        <f>IFERROR(INDEX(Water!$I$342:$BT$366, MATCH(Adjustment_WW!$A101, Water!$I$342:$I$366, 0), MATCH(Adjustment_WW!K$3&amp;RIGHT(Adjustment_WW!$B101,2), Water!$I$342:$BT$342, 0)), "")</f>
        <v/>
      </c>
      <c r="L101" s="215" t="str">
        <f>IFERROR(INDEX(Water!$I$342:$BT$366, MATCH(Adjustment_WW!$A101, Water!$I$342:$I$366, 0), MATCH(Adjustment_WW!L$3&amp;RIGHT(Adjustment_WW!$B101,2), Water!$I$342:$BT$342, 0)), "")</f>
        <v/>
      </c>
      <c r="M101" s="215">
        <f>IFERROR(INDEX(Water!$I$342:$BT$366, MATCH(Adjustment_WW!$A101, Water!$I$342:$I$366, 0), MATCH(Adjustment_WW!M$3&amp;RIGHT(Adjustment_WW!$B101,2), Water!$I$342:$BT$342, 0)), "")</f>
        <v>0.85</v>
      </c>
      <c r="N101" s="215">
        <f>IFERROR(INDEX(Water!$I$342:$BT$366, MATCH(Adjustment_WW!$A101, Water!$I$342:$I$366, 0), MATCH(Adjustment_WW!N$3&amp;RIGHT(Adjustment_WW!$B101,2), Water!$I$342:$BT$342, 0)), "")</f>
        <v>0.61699999999999999</v>
      </c>
      <c r="O101" s="215">
        <f>IFERROR(INDEX(Water!$I$342:$BT$366, MATCH(Adjustment_WW!$A101, Water!$I$342:$I$366, 0), MATCH(Adjustment_WW!O$3&amp;RIGHT(Adjustment_WW!$B101,2), Water!$I$342:$BT$342, 0)), "")</f>
        <v>0</v>
      </c>
      <c r="P101" s="215">
        <f>IFERROR(INDEX(Water!$I$342:$BT$366, MATCH(Adjustment_WW!$A101, Water!$I$342:$I$366, 0), MATCH(Adjustment_WW!P$3&amp;RIGHT(Adjustment_WW!$B101,2), Water!$I$342:$BT$342, 0)), "")</f>
        <v>5.3999999999999999E-2</v>
      </c>
      <c r="Q101" s="215">
        <f>IFERROR(INDEX(Water!$I$342:$BT$366, MATCH(Adjustment_WW!$A101, Water!$I$342:$I$366, 0), MATCH(Adjustment_WW!Q$3&amp;RIGHT(Adjustment_WW!$B101,2), Water!$I$342:$BT$342, 0)), "")</f>
        <v>2E-3</v>
      </c>
      <c r="R101" s="215">
        <f>IFERROR(INDEX(Water!$I$342:$BT$366, MATCH(Adjustment_WW!$A101, Water!$I$342:$I$366, 0), MATCH(Adjustment_WW!R$3&amp;RIGHT(Adjustment_WW!$B101,2), Water!$I$342:$BT$342, 0)), "")</f>
        <v>2E-3</v>
      </c>
      <c r="S101" s="215">
        <f>IFERROR(INDEX(Water!$I$342:$BT$366, MATCH(Adjustment_WW!$A101, Water!$I$342:$I$366, 0), MATCH(Adjustment_WW!S$3&amp;RIGHT(Adjustment_WW!$B101,2), Water!$I$342:$BT$342, 0)), "")</f>
        <v>1.5249999999999999</v>
      </c>
    </row>
    <row r="102" spans="1:19">
      <c r="A102" s="214" t="s">
        <v>80</v>
      </c>
      <c r="B102" s="214" t="s">
        <v>470</v>
      </c>
      <c r="C102" s="214" t="str">
        <f t="shared" si="46"/>
        <v>SRN21</v>
      </c>
      <c r="D102" s="215">
        <f t="shared" si="47"/>
        <v>-2.3E-2</v>
      </c>
      <c r="E102" s="215">
        <f t="shared" si="54"/>
        <v>3.4000000000000002E-2</v>
      </c>
      <c r="F102" s="215">
        <f t="shared" si="55"/>
        <v>-1.4239999999999999</v>
      </c>
      <c r="G102" s="215">
        <f t="shared" si="56"/>
        <v>-0.88300000000000001</v>
      </c>
      <c r="H102" s="215">
        <f t="shared" si="57"/>
        <v>-2.2959999999999998</v>
      </c>
      <c r="K102" s="215" t="str">
        <f>IFERROR(INDEX(Water!$I$342:$BT$366, MATCH(Adjustment_WW!$A102, Water!$I$342:$I$366, 0), MATCH(Adjustment_WW!K$3&amp;RIGHT(Adjustment_WW!$B102,2), Water!$I$342:$BT$342, 0)), "")</f>
        <v/>
      </c>
      <c r="L102" s="215" t="str">
        <f>IFERROR(INDEX(Water!$I$342:$BT$366, MATCH(Adjustment_WW!$A102, Water!$I$342:$I$366, 0), MATCH(Adjustment_WW!L$3&amp;RIGHT(Adjustment_WW!$B102,2), Water!$I$342:$BT$342, 0)), "")</f>
        <v/>
      </c>
      <c r="M102" s="215">
        <f>IFERROR(INDEX(Water!$I$342:$BT$366, MATCH(Adjustment_WW!$A102, Water!$I$342:$I$366, 0), MATCH(Adjustment_WW!M$3&amp;RIGHT(Adjustment_WW!$B102,2), Water!$I$342:$BT$342, 0)), "")</f>
        <v>-1.4239999999999999</v>
      </c>
      <c r="N102" s="215">
        <f>IFERROR(INDEX(Water!$I$342:$BT$366, MATCH(Adjustment_WW!$A102, Water!$I$342:$I$366, 0), MATCH(Adjustment_WW!N$3&amp;RIGHT(Adjustment_WW!$B102,2), Water!$I$342:$BT$342, 0)), "")</f>
        <v>-0.88300000000000001</v>
      </c>
      <c r="O102" s="215" t="str">
        <f>IFERROR(INDEX(Water!$I$342:$BT$366, MATCH(Adjustment_WW!$A102, Water!$I$342:$I$366, 0), MATCH(Adjustment_WW!O$3&amp;RIGHT(Adjustment_WW!$B102,2), Water!$I$342:$BT$342, 0)), "")</f>
        <v/>
      </c>
      <c r="P102" s="215">
        <f>IFERROR(INDEX(Water!$I$342:$BT$366, MATCH(Adjustment_WW!$A102, Water!$I$342:$I$366, 0), MATCH(Adjustment_WW!P$3&amp;RIGHT(Adjustment_WW!$B102,2), Water!$I$342:$BT$342, 0)), "")</f>
        <v>-2.3E-2</v>
      </c>
      <c r="Q102" s="215">
        <f>IFERROR(INDEX(Water!$I$342:$BT$366, MATCH(Adjustment_WW!$A102, Water!$I$342:$I$366, 0), MATCH(Adjustment_WW!Q$3&amp;RIGHT(Adjustment_WW!$B102,2), Water!$I$342:$BT$342, 0)), "")</f>
        <v>0</v>
      </c>
      <c r="R102" s="215">
        <f>IFERROR(INDEX(Water!$I$342:$BT$366, MATCH(Adjustment_WW!$A102, Water!$I$342:$I$366, 0), MATCH(Adjustment_WW!R$3&amp;RIGHT(Adjustment_WW!$B102,2), Water!$I$342:$BT$342, 0)), "")</f>
        <v>3.4000000000000002E-2</v>
      </c>
      <c r="S102" s="215">
        <f>IFERROR(INDEX(Water!$I$342:$BT$366, MATCH(Adjustment_WW!$A102, Water!$I$342:$I$366, 0), MATCH(Adjustment_WW!S$3&amp;RIGHT(Adjustment_WW!$B102,2), Water!$I$342:$BT$342, 0)), "")</f>
        <v>-2.2959999999999998</v>
      </c>
    </row>
    <row r="103" spans="1:19">
      <c r="A103" s="214" t="s">
        <v>80</v>
      </c>
      <c r="B103" s="214" t="s">
        <v>580</v>
      </c>
      <c r="C103" s="214" t="str">
        <f t="shared" ref="C103" si="64">$A103&amp;RIGHT(B103,2)</f>
        <v>SRN22</v>
      </c>
      <c r="D103" s="215">
        <f t="shared" ref="D103" si="65">IF($B103&lt;"2017-18", K103, IF(B103&lt;"2020-21", O103+P103, P103))</f>
        <v>0</v>
      </c>
      <c r="E103" s="215">
        <f t="shared" ref="E103" si="66">IF($B103&lt;"2017-18", L103, Q103+R103)</f>
        <v>0</v>
      </c>
      <c r="F103" s="215">
        <f t="shared" ref="F103" si="67">M103</f>
        <v>0</v>
      </c>
      <c r="G103" s="215">
        <f t="shared" ref="G103" si="68">N103</f>
        <v>0</v>
      </c>
      <c r="H103" s="215">
        <f t="shared" ref="H103" si="69">S103</f>
        <v>0</v>
      </c>
      <c r="K103" s="215" t="str">
        <f>IFERROR(INDEX(Water!$I$342:$BT$366, MATCH(Adjustment_WW!$A103, Water!$I$342:$I$366, 0), MATCH(Adjustment_WW!K$3&amp;RIGHT(Adjustment_WW!$B103,2), Water!$I$342:$BT$342, 0)), "")</f>
        <v/>
      </c>
      <c r="L103" s="215" t="str">
        <f>IFERROR(INDEX(Water!$I$342:$BT$366, MATCH(Adjustment_WW!$A103, Water!$I$342:$I$366, 0), MATCH(Adjustment_WW!L$3&amp;RIGHT(Adjustment_WW!$B103,2), Water!$I$342:$BT$342, 0)), "")</f>
        <v/>
      </c>
      <c r="M103" s="215">
        <f>IFERROR(INDEX(Water!$I$342:$BT$366, MATCH(Adjustment_WW!$A103, Water!$I$342:$I$366, 0), MATCH(Adjustment_WW!M$3&amp;RIGHT(Adjustment_WW!$B103,2), Water!$I$342:$BT$342, 0)), "")</f>
        <v>0</v>
      </c>
      <c r="N103" s="215">
        <f>IFERROR(INDEX(Water!$I$342:$BT$366, MATCH(Adjustment_WW!$A103, Water!$I$342:$I$366, 0), MATCH(Adjustment_WW!N$3&amp;RIGHT(Adjustment_WW!$B103,2), Water!$I$342:$BT$342, 0)), "")</f>
        <v>0</v>
      </c>
      <c r="O103" s="215" t="str">
        <f>IFERROR(INDEX(Water!$I$342:$BT$366, MATCH(Adjustment_WW!$A103, Water!$I$342:$I$366, 0), MATCH(Adjustment_WW!O$3&amp;RIGHT(Adjustment_WW!$B103,2), Water!$I$342:$BT$342, 0)), "")</f>
        <v/>
      </c>
      <c r="P103" s="215">
        <f>IFERROR(INDEX(Water!$I$342:$BT$366, MATCH(Adjustment_WW!$A103, Water!$I$342:$I$366, 0), MATCH(Adjustment_WW!P$3&amp;RIGHT(Adjustment_WW!$B103,2), Water!$I$342:$BT$342, 0)), "")</f>
        <v>0</v>
      </c>
      <c r="Q103" s="215">
        <f>IFERROR(INDEX(Water!$I$342:$BT$366, MATCH(Adjustment_WW!$A103, Water!$I$342:$I$366, 0), MATCH(Adjustment_WW!Q$3&amp;RIGHT(Adjustment_WW!$B103,2), Water!$I$342:$BT$342, 0)), "")</f>
        <v>0</v>
      </c>
      <c r="R103" s="215">
        <f>IFERROR(INDEX(Water!$I$342:$BT$366, MATCH(Adjustment_WW!$A103, Water!$I$342:$I$366, 0), MATCH(Adjustment_WW!R$3&amp;RIGHT(Adjustment_WW!$B103,2), Water!$I$342:$BT$342, 0)), "")</f>
        <v>0</v>
      </c>
      <c r="S103" s="215">
        <f>IFERROR(INDEX(Water!$I$342:$BT$366, MATCH(Adjustment_WW!$A103, Water!$I$342:$I$366, 0), MATCH(Adjustment_WW!S$3&amp;RIGHT(Adjustment_WW!$B103,2), Water!$I$342:$BT$342, 0)), "")</f>
        <v>0</v>
      </c>
    </row>
    <row r="104" spans="1:19">
      <c r="A104" s="214" t="s">
        <v>95</v>
      </c>
      <c r="B104" s="214" t="s">
        <v>461</v>
      </c>
      <c r="C104" s="214" t="str">
        <f t="shared" si="46"/>
        <v>TMS12</v>
      </c>
      <c r="D104" s="215">
        <f t="shared" si="47"/>
        <v>0</v>
      </c>
      <c r="E104" s="215">
        <f t="shared" si="54"/>
        <v>0</v>
      </c>
      <c r="F104" s="215">
        <f t="shared" si="55"/>
        <v>0</v>
      </c>
      <c r="G104" s="215">
        <f t="shared" si="56"/>
        <v>0</v>
      </c>
      <c r="H104" s="215">
        <f t="shared" si="57"/>
        <v>0</v>
      </c>
      <c r="K104" s="215">
        <f>IFERROR(INDEX(Water!$I$342:$BT$366, MATCH(Adjustment_WW!$A104, Water!$I$342:$I$366, 0), MATCH(Adjustment_WW!K$3&amp;RIGHT(Adjustment_WW!$B104,2), Water!$I$342:$BT$342, 0)), "")</f>
        <v>0</v>
      </c>
      <c r="L104" s="215">
        <f>IFERROR(INDEX(Water!$I$342:$BT$366, MATCH(Adjustment_WW!$A104, Water!$I$342:$I$366, 0), MATCH(Adjustment_WW!L$3&amp;RIGHT(Adjustment_WW!$B104,2), Water!$I$342:$BT$342, 0)), "")</f>
        <v>0</v>
      </c>
      <c r="M104" s="215">
        <f>IFERROR(INDEX(Water!$I$342:$BT$366, MATCH(Adjustment_WW!$A104, Water!$I$342:$I$366, 0), MATCH(Adjustment_WW!M$3&amp;RIGHT(Adjustment_WW!$B104,2), Water!$I$342:$BT$342, 0)), "")</f>
        <v>0</v>
      </c>
      <c r="N104" s="215">
        <f>IFERROR(INDEX(Water!$I$342:$BT$366, MATCH(Adjustment_WW!$A104, Water!$I$342:$I$366, 0), MATCH(Adjustment_WW!N$3&amp;RIGHT(Adjustment_WW!$B104,2), Water!$I$342:$BT$342, 0)), "")</f>
        <v>0</v>
      </c>
      <c r="O104" s="215" t="str">
        <f>IFERROR(INDEX(Water!$I$342:$BT$366, MATCH(Adjustment_WW!$A104, Water!$I$342:$I$366, 0), MATCH(Adjustment_WW!O$3&amp;RIGHT(Adjustment_WW!$B104,2), Water!$I$342:$BT$342, 0)), "")</f>
        <v/>
      </c>
      <c r="P104" s="215" t="str">
        <f>IFERROR(INDEX(Water!$I$342:$BT$366, MATCH(Adjustment_WW!$A104, Water!$I$342:$I$366, 0), MATCH(Adjustment_WW!P$3&amp;RIGHT(Adjustment_WW!$B104,2), Water!$I$342:$BT$342, 0)), "")</f>
        <v/>
      </c>
      <c r="Q104" s="215" t="str">
        <f>IFERROR(INDEX(Water!$I$342:$BT$366, MATCH(Adjustment_WW!$A104, Water!$I$342:$I$366, 0), MATCH(Adjustment_WW!Q$3&amp;RIGHT(Adjustment_WW!$B104,2), Water!$I$342:$BT$342, 0)), "")</f>
        <v/>
      </c>
      <c r="R104" s="215" t="str">
        <f>IFERROR(INDEX(Water!$I$342:$BT$366, MATCH(Adjustment_WW!$A104, Water!$I$342:$I$366, 0), MATCH(Adjustment_WW!R$3&amp;RIGHT(Adjustment_WW!$B104,2), Water!$I$342:$BT$342, 0)), "")</f>
        <v/>
      </c>
      <c r="S104" s="215">
        <f>IFERROR(INDEX(Water!$I$342:$BT$366, MATCH(Adjustment_WW!$A104, Water!$I$342:$I$366, 0), MATCH(Adjustment_WW!S$3&amp;RIGHT(Adjustment_WW!$B104,2), Water!$I$342:$BT$342, 0)), "")</f>
        <v>0</v>
      </c>
    </row>
    <row r="105" spans="1:19">
      <c r="A105" s="214" t="s">
        <v>95</v>
      </c>
      <c r="B105" s="214" t="s">
        <v>462</v>
      </c>
      <c r="C105" s="214" t="str">
        <f t="shared" si="46"/>
        <v>TMS13</v>
      </c>
      <c r="D105" s="215">
        <f t="shared" si="47"/>
        <v>0</v>
      </c>
      <c r="E105" s="215">
        <f t="shared" si="54"/>
        <v>0</v>
      </c>
      <c r="F105" s="215">
        <f t="shared" si="55"/>
        <v>0</v>
      </c>
      <c r="G105" s="215">
        <f t="shared" si="56"/>
        <v>0</v>
      </c>
      <c r="H105" s="215">
        <f t="shared" si="57"/>
        <v>0</v>
      </c>
      <c r="K105" s="215">
        <f>IFERROR(INDEX(Water!$I$342:$BT$366, MATCH(Adjustment_WW!$A105, Water!$I$342:$I$366, 0), MATCH(Adjustment_WW!K$3&amp;RIGHT(Adjustment_WW!$B105,2), Water!$I$342:$BT$342, 0)), "")</f>
        <v>0</v>
      </c>
      <c r="L105" s="215">
        <f>IFERROR(INDEX(Water!$I$342:$BT$366, MATCH(Adjustment_WW!$A105, Water!$I$342:$I$366, 0), MATCH(Adjustment_WW!L$3&amp;RIGHT(Adjustment_WW!$B105,2), Water!$I$342:$BT$342, 0)), "")</f>
        <v>0</v>
      </c>
      <c r="M105" s="215">
        <f>IFERROR(INDEX(Water!$I$342:$BT$366, MATCH(Adjustment_WW!$A105, Water!$I$342:$I$366, 0), MATCH(Adjustment_WW!M$3&amp;RIGHT(Adjustment_WW!$B105,2), Water!$I$342:$BT$342, 0)), "")</f>
        <v>0</v>
      </c>
      <c r="N105" s="215">
        <f>IFERROR(INDEX(Water!$I$342:$BT$366, MATCH(Adjustment_WW!$A105, Water!$I$342:$I$366, 0), MATCH(Adjustment_WW!N$3&amp;RIGHT(Adjustment_WW!$B105,2), Water!$I$342:$BT$342, 0)), "")</f>
        <v>0</v>
      </c>
      <c r="O105" s="215" t="str">
        <f>IFERROR(INDEX(Water!$I$342:$BT$366, MATCH(Adjustment_WW!$A105, Water!$I$342:$I$366, 0), MATCH(Adjustment_WW!O$3&amp;RIGHT(Adjustment_WW!$B105,2), Water!$I$342:$BT$342, 0)), "")</f>
        <v/>
      </c>
      <c r="P105" s="215" t="str">
        <f>IFERROR(INDEX(Water!$I$342:$BT$366, MATCH(Adjustment_WW!$A105, Water!$I$342:$I$366, 0), MATCH(Adjustment_WW!P$3&amp;RIGHT(Adjustment_WW!$B105,2), Water!$I$342:$BT$342, 0)), "")</f>
        <v/>
      </c>
      <c r="Q105" s="215" t="str">
        <f>IFERROR(INDEX(Water!$I$342:$BT$366, MATCH(Adjustment_WW!$A105, Water!$I$342:$I$366, 0), MATCH(Adjustment_WW!Q$3&amp;RIGHT(Adjustment_WW!$B105,2), Water!$I$342:$BT$342, 0)), "")</f>
        <v/>
      </c>
      <c r="R105" s="215" t="str">
        <f>IFERROR(INDEX(Water!$I$342:$BT$366, MATCH(Adjustment_WW!$A105, Water!$I$342:$I$366, 0), MATCH(Adjustment_WW!R$3&amp;RIGHT(Adjustment_WW!$B105,2), Water!$I$342:$BT$342, 0)), "")</f>
        <v/>
      </c>
      <c r="S105" s="215">
        <f>IFERROR(INDEX(Water!$I$342:$BT$366, MATCH(Adjustment_WW!$A105, Water!$I$342:$I$366, 0), MATCH(Adjustment_WW!S$3&amp;RIGHT(Adjustment_WW!$B105,2), Water!$I$342:$BT$342, 0)), "")</f>
        <v>0</v>
      </c>
    </row>
    <row r="106" spans="1:19">
      <c r="A106" s="214" t="s">
        <v>95</v>
      </c>
      <c r="B106" s="214" t="s">
        <v>463</v>
      </c>
      <c r="C106" s="214" t="str">
        <f t="shared" si="46"/>
        <v>TMS14</v>
      </c>
      <c r="D106" s="215">
        <f t="shared" si="47"/>
        <v>0</v>
      </c>
      <c r="E106" s="215">
        <f t="shared" si="54"/>
        <v>0</v>
      </c>
      <c r="F106" s="215">
        <f t="shared" si="55"/>
        <v>0</v>
      </c>
      <c r="G106" s="215">
        <f t="shared" si="56"/>
        <v>0</v>
      </c>
      <c r="H106" s="215">
        <f t="shared" si="57"/>
        <v>0</v>
      </c>
      <c r="K106" s="215">
        <f>IFERROR(INDEX(Water!$I$342:$BT$366, MATCH(Adjustment_WW!$A106, Water!$I$342:$I$366, 0), MATCH(Adjustment_WW!K$3&amp;RIGHT(Adjustment_WW!$B106,2), Water!$I$342:$BT$342, 0)), "")</f>
        <v>0</v>
      </c>
      <c r="L106" s="215">
        <f>IFERROR(INDEX(Water!$I$342:$BT$366, MATCH(Adjustment_WW!$A106, Water!$I$342:$I$366, 0), MATCH(Adjustment_WW!L$3&amp;RIGHT(Adjustment_WW!$B106,2), Water!$I$342:$BT$342, 0)), "")</f>
        <v>0</v>
      </c>
      <c r="M106" s="215">
        <f>IFERROR(INDEX(Water!$I$342:$BT$366, MATCH(Adjustment_WW!$A106, Water!$I$342:$I$366, 0), MATCH(Adjustment_WW!M$3&amp;RIGHT(Adjustment_WW!$B106,2), Water!$I$342:$BT$342, 0)), "")</f>
        <v>0</v>
      </c>
      <c r="N106" s="215">
        <f>IFERROR(INDEX(Water!$I$342:$BT$366, MATCH(Adjustment_WW!$A106, Water!$I$342:$I$366, 0), MATCH(Adjustment_WW!N$3&amp;RIGHT(Adjustment_WW!$B106,2), Water!$I$342:$BT$342, 0)), "")</f>
        <v>0</v>
      </c>
      <c r="O106" s="215" t="str">
        <f>IFERROR(INDEX(Water!$I$342:$BT$366, MATCH(Adjustment_WW!$A106, Water!$I$342:$I$366, 0), MATCH(Adjustment_WW!O$3&amp;RIGHT(Adjustment_WW!$B106,2), Water!$I$342:$BT$342, 0)), "")</f>
        <v/>
      </c>
      <c r="P106" s="215" t="str">
        <f>IFERROR(INDEX(Water!$I$342:$BT$366, MATCH(Adjustment_WW!$A106, Water!$I$342:$I$366, 0), MATCH(Adjustment_WW!P$3&amp;RIGHT(Adjustment_WW!$B106,2), Water!$I$342:$BT$342, 0)), "")</f>
        <v/>
      </c>
      <c r="Q106" s="215" t="str">
        <f>IFERROR(INDEX(Water!$I$342:$BT$366, MATCH(Adjustment_WW!$A106, Water!$I$342:$I$366, 0), MATCH(Adjustment_WW!Q$3&amp;RIGHT(Adjustment_WW!$B106,2), Water!$I$342:$BT$342, 0)), "")</f>
        <v/>
      </c>
      <c r="R106" s="215" t="str">
        <f>IFERROR(INDEX(Water!$I$342:$BT$366, MATCH(Adjustment_WW!$A106, Water!$I$342:$I$366, 0), MATCH(Adjustment_WW!R$3&amp;RIGHT(Adjustment_WW!$B106,2), Water!$I$342:$BT$342, 0)), "")</f>
        <v/>
      </c>
      <c r="S106" s="215">
        <f>IFERROR(INDEX(Water!$I$342:$BT$366, MATCH(Adjustment_WW!$A106, Water!$I$342:$I$366, 0), MATCH(Adjustment_WW!S$3&amp;RIGHT(Adjustment_WW!$B106,2), Water!$I$342:$BT$342, 0)), "")</f>
        <v>0</v>
      </c>
    </row>
    <row r="107" spans="1:19">
      <c r="A107" s="214" t="s">
        <v>95</v>
      </c>
      <c r="B107" s="214" t="s">
        <v>464</v>
      </c>
      <c r="C107" s="214" t="str">
        <f t="shared" si="46"/>
        <v>TMS15</v>
      </c>
      <c r="D107" s="215">
        <f t="shared" si="47"/>
        <v>0</v>
      </c>
      <c r="E107" s="215">
        <f t="shared" si="54"/>
        <v>0</v>
      </c>
      <c r="F107" s="215">
        <f t="shared" si="55"/>
        <v>0</v>
      </c>
      <c r="G107" s="215">
        <f t="shared" si="56"/>
        <v>0</v>
      </c>
      <c r="H107" s="215">
        <f t="shared" si="57"/>
        <v>0</v>
      </c>
      <c r="K107" s="215">
        <f>IFERROR(INDEX(Water!$I$342:$BT$366, MATCH(Adjustment_WW!$A107, Water!$I$342:$I$366, 0), MATCH(Adjustment_WW!K$3&amp;RIGHT(Adjustment_WW!$B107,2), Water!$I$342:$BT$342, 0)), "")</f>
        <v>0</v>
      </c>
      <c r="L107" s="215">
        <f>IFERROR(INDEX(Water!$I$342:$BT$366, MATCH(Adjustment_WW!$A107, Water!$I$342:$I$366, 0), MATCH(Adjustment_WW!L$3&amp;RIGHT(Adjustment_WW!$B107,2), Water!$I$342:$BT$342, 0)), "")</f>
        <v>0</v>
      </c>
      <c r="M107" s="215">
        <f>IFERROR(INDEX(Water!$I$342:$BT$366, MATCH(Adjustment_WW!$A107, Water!$I$342:$I$366, 0), MATCH(Adjustment_WW!M$3&amp;RIGHT(Adjustment_WW!$B107,2), Water!$I$342:$BT$342, 0)), "")</f>
        <v>0</v>
      </c>
      <c r="N107" s="215">
        <f>IFERROR(INDEX(Water!$I$342:$BT$366, MATCH(Adjustment_WW!$A107, Water!$I$342:$I$366, 0), MATCH(Adjustment_WW!N$3&amp;RIGHT(Adjustment_WW!$B107,2), Water!$I$342:$BT$342, 0)), "")</f>
        <v>0</v>
      </c>
      <c r="O107" s="215" t="str">
        <f>IFERROR(INDEX(Water!$I$342:$BT$366, MATCH(Adjustment_WW!$A107, Water!$I$342:$I$366, 0), MATCH(Adjustment_WW!O$3&amp;RIGHT(Adjustment_WW!$B107,2), Water!$I$342:$BT$342, 0)), "")</f>
        <v/>
      </c>
      <c r="P107" s="215" t="str">
        <f>IFERROR(INDEX(Water!$I$342:$BT$366, MATCH(Adjustment_WW!$A107, Water!$I$342:$I$366, 0), MATCH(Adjustment_WW!P$3&amp;RIGHT(Adjustment_WW!$B107,2), Water!$I$342:$BT$342, 0)), "")</f>
        <v/>
      </c>
      <c r="Q107" s="215" t="str">
        <f>IFERROR(INDEX(Water!$I$342:$BT$366, MATCH(Adjustment_WW!$A107, Water!$I$342:$I$366, 0), MATCH(Adjustment_WW!Q$3&amp;RIGHT(Adjustment_WW!$B107,2), Water!$I$342:$BT$342, 0)), "")</f>
        <v/>
      </c>
      <c r="R107" s="215" t="str">
        <f>IFERROR(INDEX(Water!$I$342:$BT$366, MATCH(Adjustment_WW!$A107, Water!$I$342:$I$366, 0), MATCH(Adjustment_WW!R$3&amp;RIGHT(Adjustment_WW!$B107,2), Water!$I$342:$BT$342, 0)), "")</f>
        <v/>
      </c>
      <c r="S107" s="215">
        <f>IFERROR(INDEX(Water!$I$342:$BT$366, MATCH(Adjustment_WW!$A107, Water!$I$342:$I$366, 0), MATCH(Adjustment_WW!S$3&amp;RIGHT(Adjustment_WW!$B107,2), Water!$I$342:$BT$342, 0)), "")</f>
        <v>0</v>
      </c>
    </row>
    <row r="108" spans="1:19">
      <c r="A108" s="214" t="s">
        <v>95</v>
      </c>
      <c r="B108" s="214" t="s">
        <v>465</v>
      </c>
      <c r="C108" s="214" t="str">
        <f t="shared" si="46"/>
        <v>TMS16</v>
      </c>
      <c r="D108" s="215">
        <f t="shared" si="47"/>
        <v>0</v>
      </c>
      <c r="E108" s="215">
        <f t="shared" si="54"/>
        <v>0</v>
      </c>
      <c r="F108" s="215">
        <f t="shared" si="55"/>
        <v>0</v>
      </c>
      <c r="G108" s="215">
        <f t="shared" si="56"/>
        <v>0</v>
      </c>
      <c r="H108" s="215">
        <f t="shared" si="57"/>
        <v>0</v>
      </c>
      <c r="K108" s="215">
        <f>IFERROR(INDEX(Water!$I$342:$BT$366, MATCH(Adjustment_WW!$A108, Water!$I$342:$I$366, 0), MATCH(Adjustment_WW!K$3&amp;RIGHT(Adjustment_WW!$B108,2), Water!$I$342:$BT$342, 0)), "")</f>
        <v>0</v>
      </c>
      <c r="L108" s="215">
        <f>IFERROR(INDEX(Water!$I$342:$BT$366, MATCH(Adjustment_WW!$A108, Water!$I$342:$I$366, 0), MATCH(Adjustment_WW!L$3&amp;RIGHT(Adjustment_WW!$B108,2), Water!$I$342:$BT$342, 0)), "")</f>
        <v>0</v>
      </c>
      <c r="M108" s="215">
        <f>IFERROR(INDEX(Water!$I$342:$BT$366, MATCH(Adjustment_WW!$A108, Water!$I$342:$I$366, 0), MATCH(Adjustment_WW!M$3&amp;RIGHT(Adjustment_WW!$B108,2), Water!$I$342:$BT$342, 0)), "")</f>
        <v>0</v>
      </c>
      <c r="N108" s="215">
        <f>IFERROR(INDEX(Water!$I$342:$BT$366, MATCH(Adjustment_WW!$A108, Water!$I$342:$I$366, 0), MATCH(Adjustment_WW!N$3&amp;RIGHT(Adjustment_WW!$B108,2), Water!$I$342:$BT$342, 0)), "")</f>
        <v>0</v>
      </c>
      <c r="O108" s="215" t="str">
        <f>IFERROR(INDEX(Water!$I$342:$BT$366, MATCH(Adjustment_WW!$A108, Water!$I$342:$I$366, 0), MATCH(Adjustment_WW!O$3&amp;RIGHT(Adjustment_WW!$B108,2), Water!$I$342:$BT$342, 0)), "")</f>
        <v/>
      </c>
      <c r="P108" s="215" t="str">
        <f>IFERROR(INDEX(Water!$I$342:$BT$366, MATCH(Adjustment_WW!$A108, Water!$I$342:$I$366, 0), MATCH(Adjustment_WW!P$3&amp;RIGHT(Adjustment_WW!$B108,2), Water!$I$342:$BT$342, 0)), "")</f>
        <v/>
      </c>
      <c r="Q108" s="215" t="str">
        <f>IFERROR(INDEX(Water!$I$342:$BT$366, MATCH(Adjustment_WW!$A108, Water!$I$342:$I$366, 0), MATCH(Adjustment_WW!Q$3&amp;RIGHT(Adjustment_WW!$B108,2), Water!$I$342:$BT$342, 0)), "")</f>
        <v/>
      </c>
      <c r="R108" s="215" t="str">
        <f>IFERROR(INDEX(Water!$I$342:$BT$366, MATCH(Adjustment_WW!$A108, Water!$I$342:$I$366, 0), MATCH(Adjustment_WW!R$3&amp;RIGHT(Adjustment_WW!$B108,2), Water!$I$342:$BT$342, 0)), "")</f>
        <v/>
      </c>
      <c r="S108" s="215">
        <f>IFERROR(INDEX(Water!$I$342:$BT$366, MATCH(Adjustment_WW!$A108, Water!$I$342:$I$366, 0), MATCH(Adjustment_WW!S$3&amp;RIGHT(Adjustment_WW!$B108,2), Water!$I$342:$BT$342, 0)), "")</f>
        <v>0</v>
      </c>
    </row>
    <row r="109" spans="1:19">
      <c r="A109" s="214" t="s">
        <v>95</v>
      </c>
      <c r="B109" s="214" t="s">
        <v>466</v>
      </c>
      <c r="C109" s="214" t="str">
        <f t="shared" si="46"/>
        <v>TMS17</v>
      </c>
      <c r="D109" s="215">
        <f t="shared" si="47"/>
        <v>0</v>
      </c>
      <c r="E109" s="215">
        <f t="shared" si="54"/>
        <v>0</v>
      </c>
      <c r="F109" s="215">
        <f t="shared" si="55"/>
        <v>0</v>
      </c>
      <c r="G109" s="215">
        <f t="shared" si="56"/>
        <v>0</v>
      </c>
      <c r="H109" s="215">
        <f t="shared" si="57"/>
        <v>0</v>
      </c>
      <c r="K109" s="215">
        <f>IFERROR(INDEX(Water!$I$342:$BT$366, MATCH(Adjustment_WW!$A109, Water!$I$342:$I$366, 0), MATCH(Adjustment_WW!K$3&amp;RIGHT(Adjustment_WW!$B109,2), Water!$I$342:$BT$342, 0)), "")</f>
        <v>0</v>
      </c>
      <c r="L109" s="215">
        <f>IFERROR(INDEX(Water!$I$342:$BT$366, MATCH(Adjustment_WW!$A109, Water!$I$342:$I$366, 0), MATCH(Adjustment_WW!L$3&amp;RIGHT(Adjustment_WW!$B109,2), Water!$I$342:$BT$342, 0)), "")</f>
        <v>0</v>
      </c>
      <c r="M109" s="215">
        <f>IFERROR(INDEX(Water!$I$342:$BT$366, MATCH(Adjustment_WW!$A109, Water!$I$342:$I$366, 0), MATCH(Adjustment_WW!M$3&amp;RIGHT(Adjustment_WW!$B109,2), Water!$I$342:$BT$342, 0)), "")</f>
        <v>0</v>
      </c>
      <c r="N109" s="215">
        <f>IFERROR(INDEX(Water!$I$342:$BT$366, MATCH(Adjustment_WW!$A109, Water!$I$342:$I$366, 0), MATCH(Adjustment_WW!N$3&amp;RIGHT(Adjustment_WW!$B109,2), Water!$I$342:$BT$342, 0)), "")</f>
        <v>0</v>
      </c>
      <c r="O109" s="215" t="str">
        <f>IFERROR(INDEX(Water!$I$342:$BT$366, MATCH(Adjustment_WW!$A109, Water!$I$342:$I$366, 0), MATCH(Adjustment_WW!O$3&amp;RIGHT(Adjustment_WW!$B109,2), Water!$I$342:$BT$342, 0)), "")</f>
        <v/>
      </c>
      <c r="P109" s="215" t="str">
        <f>IFERROR(INDEX(Water!$I$342:$BT$366, MATCH(Adjustment_WW!$A109, Water!$I$342:$I$366, 0), MATCH(Adjustment_WW!P$3&amp;RIGHT(Adjustment_WW!$B109,2), Water!$I$342:$BT$342, 0)), "")</f>
        <v/>
      </c>
      <c r="Q109" s="215" t="str">
        <f>IFERROR(INDEX(Water!$I$342:$BT$366, MATCH(Adjustment_WW!$A109, Water!$I$342:$I$366, 0), MATCH(Adjustment_WW!Q$3&amp;RIGHT(Adjustment_WW!$B109,2), Water!$I$342:$BT$342, 0)), "")</f>
        <v/>
      </c>
      <c r="R109" s="215" t="str">
        <f>IFERROR(INDEX(Water!$I$342:$BT$366, MATCH(Adjustment_WW!$A109, Water!$I$342:$I$366, 0), MATCH(Adjustment_WW!R$3&amp;RIGHT(Adjustment_WW!$B109,2), Water!$I$342:$BT$342, 0)), "")</f>
        <v/>
      </c>
      <c r="S109" s="215">
        <f>IFERROR(INDEX(Water!$I$342:$BT$366, MATCH(Adjustment_WW!$A109, Water!$I$342:$I$366, 0), MATCH(Adjustment_WW!S$3&amp;RIGHT(Adjustment_WW!$B109,2), Water!$I$342:$BT$342, 0)), "")</f>
        <v>0</v>
      </c>
    </row>
    <row r="110" spans="1:19">
      <c r="A110" s="214" t="s">
        <v>95</v>
      </c>
      <c r="B110" s="214" t="s">
        <v>467</v>
      </c>
      <c r="C110" s="214" t="str">
        <f t="shared" si="46"/>
        <v>TMS18</v>
      </c>
      <c r="D110" s="215">
        <f t="shared" si="47"/>
        <v>0.32800000000000001</v>
      </c>
      <c r="E110" s="215">
        <f t="shared" si="54"/>
        <v>4.2999999999999997E-2</v>
      </c>
      <c r="F110" s="215">
        <f t="shared" si="55"/>
        <v>0.38500000000000001</v>
      </c>
      <c r="G110" s="215">
        <f t="shared" si="56"/>
        <v>1.635</v>
      </c>
      <c r="H110" s="215">
        <f t="shared" si="57"/>
        <v>2.391</v>
      </c>
      <c r="K110" s="215" t="str">
        <f>IFERROR(INDEX(Water!$I$342:$BT$366, MATCH(Adjustment_WW!$A110, Water!$I$342:$I$366, 0), MATCH(Adjustment_WW!K$3&amp;RIGHT(Adjustment_WW!$B110,2), Water!$I$342:$BT$342, 0)), "")</f>
        <v/>
      </c>
      <c r="L110" s="215" t="str">
        <f>IFERROR(INDEX(Water!$I$342:$BT$366, MATCH(Adjustment_WW!$A110, Water!$I$342:$I$366, 0), MATCH(Adjustment_WW!L$3&amp;RIGHT(Adjustment_WW!$B110,2), Water!$I$342:$BT$342, 0)), "")</f>
        <v/>
      </c>
      <c r="M110" s="215">
        <f>IFERROR(INDEX(Water!$I$342:$BT$366, MATCH(Adjustment_WW!$A110, Water!$I$342:$I$366, 0), MATCH(Adjustment_WW!M$3&amp;RIGHT(Adjustment_WW!$B110,2), Water!$I$342:$BT$342, 0)), "")</f>
        <v>0.38500000000000001</v>
      </c>
      <c r="N110" s="215">
        <f>IFERROR(INDEX(Water!$I$342:$BT$366, MATCH(Adjustment_WW!$A110, Water!$I$342:$I$366, 0), MATCH(Adjustment_WW!N$3&amp;RIGHT(Adjustment_WW!$B110,2), Water!$I$342:$BT$342, 0)), "")</f>
        <v>1.635</v>
      </c>
      <c r="O110" s="215">
        <f>IFERROR(INDEX(Water!$I$342:$BT$366, MATCH(Adjustment_WW!$A110, Water!$I$342:$I$366, 0), MATCH(Adjustment_WW!O$3&amp;RIGHT(Adjustment_WW!$B110,2), Water!$I$342:$BT$342, 0)), "")</f>
        <v>7.2999999999999995E-2</v>
      </c>
      <c r="P110" s="215">
        <f>IFERROR(INDEX(Water!$I$342:$BT$366, MATCH(Adjustment_WW!$A110, Water!$I$342:$I$366, 0), MATCH(Adjustment_WW!P$3&amp;RIGHT(Adjustment_WW!$B110,2), Water!$I$342:$BT$342, 0)), "")</f>
        <v>0.255</v>
      </c>
      <c r="Q110" s="215">
        <f>IFERROR(INDEX(Water!$I$342:$BT$366, MATCH(Adjustment_WW!$A110, Water!$I$342:$I$366, 0), MATCH(Adjustment_WW!Q$3&amp;RIGHT(Adjustment_WW!$B110,2), Water!$I$342:$BT$342, 0)), "")</f>
        <v>4.2999999999999997E-2</v>
      </c>
      <c r="R110" s="215">
        <f>IFERROR(INDEX(Water!$I$342:$BT$366, MATCH(Adjustment_WW!$A110, Water!$I$342:$I$366, 0), MATCH(Adjustment_WW!R$3&amp;RIGHT(Adjustment_WW!$B110,2), Water!$I$342:$BT$342, 0)), "")</f>
        <v>0</v>
      </c>
      <c r="S110" s="215">
        <f>IFERROR(INDEX(Water!$I$342:$BT$366, MATCH(Adjustment_WW!$A110, Water!$I$342:$I$366, 0), MATCH(Adjustment_WW!S$3&amp;RIGHT(Adjustment_WW!$B110,2), Water!$I$342:$BT$342, 0)), "")</f>
        <v>2.391</v>
      </c>
    </row>
    <row r="111" spans="1:19">
      <c r="A111" s="214" t="s">
        <v>95</v>
      </c>
      <c r="B111" s="214" t="s">
        <v>468</v>
      </c>
      <c r="C111" s="214" t="str">
        <f t="shared" si="46"/>
        <v>TMS19</v>
      </c>
      <c r="D111" s="215">
        <f t="shared" si="47"/>
        <v>4.1000000000000002E-2</v>
      </c>
      <c r="E111" s="215">
        <f t="shared" si="54"/>
        <v>5.0000000000000001E-3</v>
      </c>
      <c r="F111" s="215">
        <f t="shared" si="55"/>
        <v>4.7E-2</v>
      </c>
      <c r="G111" s="215">
        <f t="shared" si="56"/>
        <v>0.192</v>
      </c>
      <c r="H111" s="215">
        <f t="shared" si="57"/>
        <v>0.28500000000000003</v>
      </c>
      <c r="K111" s="215" t="str">
        <f>IFERROR(INDEX(Water!$I$342:$BT$366, MATCH(Adjustment_WW!$A111, Water!$I$342:$I$366, 0), MATCH(Adjustment_WW!K$3&amp;RIGHT(Adjustment_WW!$B111,2), Water!$I$342:$BT$342, 0)), "")</f>
        <v/>
      </c>
      <c r="L111" s="215" t="str">
        <f>IFERROR(INDEX(Water!$I$342:$BT$366, MATCH(Adjustment_WW!$A111, Water!$I$342:$I$366, 0), MATCH(Adjustment_WW!L$3&amp;RIGHT(Adjustment_WW!$B111,2), Water!$I$342:$BT$342, 0)), "")</f>
        <v/>
      </c>
      <c r="M111" s="215">
        <f>IFERROR(INDEX(Water!$I$342:$BT$366, MATCH(Adjustment_WW!$A111, Water!$I$342:$I$366, 0), MATCH(Adjustment_WW!M$3&amp;RIGHT(Adjustment_WW!$B111,2), Water!$I$342:$BT$342, 0)), "")</f>
        <v>4.7E-2</v>
      </c>
      <c r="N111" s="215">
        <f>IFERROR(INDEX(Water!$I$342:$BT$366, MATCH(Adjustment_WW!$A111, Water!$I$342:$I$366, 0), MATCH(Adjustment_WW!N$3&amp;RIGHT(Adjustment_WW!$B111,2), Water!$I$342:$BT$342, 0)), "")</f>
        <v>0.192</v>
      </c>
      <c r="O111" s="215">
        <f>IFERROR(INDEX(Water!$I$342:$BT$366, MATCH(Adjustment_WW!$A111, Water!$I$342:$I$366, 0), MATCH(Adjustment_WW!O$3&amp;RIGHT(Adjustment_WW!$B111,2), Water!$I$342:$BT$342, 0)), "")</f>
        <v>8.9999999999999993E-3</v>
      </c>
      <c r="P111" s="215">
        <f>IFERROR(INDEX(Water!$I$342:$BT$366, MATCH(Adjustment_WW!$A111, Water!$I$342:$I$366, 0), MATCH(Adjustment_WW!P$3&amp;RIGHT(Adjustment_WW!$B111,2), Water!$I$342:$BT$342, 0)), "")</f>
        <v>3.2000000000000001E-2</v>
      </c>
      <c r="Q111" s="215">
        <f>IFERROR(INDEX(Water!$I$342:$BT$366, MATCH(Adjustment_WW!$A111, Water!$I$342:$I$366, 0), MATCH(Adjustment_WW!Q$3&amp;RIGHT(Adjustment_WW!$B111,2), Water!$I$342:$BT$342, 0)), "")</f>
        <v>5.0000000000000001E-3</v>
      </c>
      <c r="R111" s="215">
        <f>IFERROR(INDEX(Water!$I$342:$BT$366, MATCH(Adjustment_WW!$A111, Water!$I$342:$I$366, 0), MATCH(Adjustment_WW!R$3&amp;RIGHT(Adjustment_WW!$B111,2), Water!$I$342:$BT$342, 0)), "")</f>
        <v>0</v>
      </c>
      <c r="S111" s="215">
        <f>IFERROR(INDEX(Water!$I$342:$BT$366, MATCH(Adjustment_WW!$A111, Water!$I$342:$I$366, 0), MATCH(Adjustment_WW!S$3&amp;RIGHT(Adjustment_WW!$B111,2), Water!$I$342:$BT$342, 0)), "")</f>
        <v>0.28500000000000003</v>
      </c>
    </row>
    <row r="112" spans="1:19">
      <c r="A112" s="214" t="s">
        <v>95</v>
      </c>
      <c r="B112" s="214" t="s">
        <v>469</v>
      </c>
      <c r="C112" s="214" t="str">
        <f t="shared" si="46"/>
        <v>TMS20</v>
      </c>
      <c r="D112" s="215">
        <f t="shared" si="47"/>
        <v>1.034</v>
      </c>
      <c r="E112" s="215">
        <f t="shared" si="54"/>
        <v>0.13100000000000001</v>
      </c>
      <c r="F112" s="215">
        <f t="shared" si="55"/>
        <v>2.8639999999999999</v>
      </c>
      <c r="G112" s="215">
        <f t="shared" si="56"/>
        <v>7.5220000000000002</v>
      </c>
      <c r="H112" s="215">
        <f t="shared" si="57"/>
        <v>11.551</v>
      </c>
      <c r="K112" s="215" t="str">
        <f>IFERROR(INDEX(Water!$I$342:$BT$366, MATCH(Adjustment_WW!$A112, Water!$I$342:$I$366, 0), MATCH(Adjustment_WW!K$3&amp;RIGHT(Adjustment_WW!$B112,2), Water!$I$342:$BT$342, 0)), "")</f>
        <v/>
      </c>
      <c r="L112" s="215" t="str">
        <f>IFERROR(INDEX(Water!$I$342:$BT$366, MATCH(Adjustment_WW!$A112, Water!$I$342:$I$366, 0), MATCH(Adjustment_WW!L$3&amp;RIGHT(Adjustment_WW!$B112,2), Water!$I$342:$BT$342, 0)), "")</f>
        <v/>
      </c>
      <c r="M112" s="215">
        <f>IFERROR(INDEX(Water!$I$342:$BT$366, MATCH(Adjustment_WW!$A112, Water!$I$342:$I$366, 0), MATCH(Adjustment_WW!M$3&amp;RIGHT(Adjustment_WW!$B112,2), Water!$I$342:$BT$342, 0)), "")</f>
        <v>2.8639999999999999</v>
      </c>
      <c r="N112" s="215">
        <f>IFERROR(INDEX(Water!$I$342:$BT$366, MATCH(Adjustment_WW!$A112, Water!$I$342:$I$366, 0), MATCH(Adjustment_WW!N$3&amp;RIGHT(Adjustment_WW!$B112,2), Water!$I$342:$BT$342, 0)), "")</f>
        <v>7.5220000000000002</v>
      </c>
      <c r="O112" s="215">
        <f>IFERROR(INDEX(Water!$I$342:$BT$366, MATCH(Adjustment_WW!$A112, Water!$I$342:$I$366, 0), MATCH(Adjustment_WW!O$3&amp;RIGHT(Adjustment_WW!$B112,2), Water!$I$342:$BT$342, 0)), "")</f>
        <v>3.6999999999999998E-2</v>
      </c>
      <c r="P112" s="215">
        <f>IFERROR(INDEX(Water!$I$342:$BT$366, MATCH(Adjustment_WW!$A112, Water!$I$342:$I$366, 0), MATCH(Adjustment_WW!P$3&amp;RIGHT(Adjustment_WW!$B112,2), Water!$I$342:$BT$342, 0)), "")</f>
        <v>0.997</v>
      </c>
      <c r="Q112" s="215">
        <f>IFERROR(INDEX(Water!$I$342:$BT$366, MATCH(Adjustment_WW!$A112, Water!$I$342:$I$366, 0), MATCH(Adjustment_WW!Q$3&amp;RIGHT(Adjustment_WW!$B112,2), Water!$I$342:$BT$342, 0)), "")</f>
        <v>0.13100000000000001</v>
      </c>
      <c r="R112" s="215">
        <f>IFERROR(INDEX(Water!$I$342:$BT$366, MATCH(Adjustment_WW!$A112, Water!$I$342:$I$366, 0), MATCH(Adjustment_WW!R$3&amp;RIGHT(Adjustment_WW!$B112,2), Water!$I$342:$BT$342, 0)), "")</f>
        <v>0</v>
      </c>
      <c r="S112" s="215">
        <f>IFERROR(INDEX(Water!$I$342:$BT$366, MATCH(Adjustment_WW!$A112, Water!$I$342:$I$366, 0), MATCH(Adjustment_WW!S$3&amp;RIGHT(Adjustment_WW!$B112,2), Water!$I$342:$BT$342, 0)), "")</f>
        <v>11.551</v>
      </c>
    </row>
    <row r="113" spans="1:19">
      <c r="A113" s="214" t="s">
        <v>95</v>
      </c>
      <c r="B113" s="214" t="s">
        <v>470</v>
      </c>
      <c r="C113" s="214" t="str">
        <f t="shared" si="46"/>
        <v>TMS21</v>
      </c>
      <c r="D113" s="215">
        <f t="shared" si="47"/>
        <v>0</v>
      </c>
      <c r="E113" s="215">
        <f t="shared" si="54"/>
        <v>0</v>
      </c>
      <c r="F113" s="215">
        <f t="shared" si="55"/>
        <v>0</v>
      </c>
      <c r="G113" s="215">
        <f t="shared" si="56"/>
        <v>0</v>
      </c>
      <c r="H113" s="215">
        <f t="shared" si="57"/>
        <v>0</v>
      </c>
      <c r="K113" s="215" t="str">
        <f>IFERROR(INDEX(Water!$I$342:$BT$366, MATCH(Adjustment_WW!$A113, Water!$I$342:$I$366, 0), MATCH(Adjustment_WW!K$3&amp;RIGHT(Adjustment_WW!$B113,2), Water!$I$342:$BT$342, 0)), "")</f>
        <v/>
      </c>
      <c r="L113" s="215" t="str">
        <f>IFERROR(INDEX(Water!$I$342:$BT$366, MATCH(Adjustment_WW!$A113, Water!$I$342:$I$366, 0), MATCH(Adjustment_WW!L$3&amp;RIGHT(Adjustment_WW!$B113,2), Water!$I$342:$BT$342, 0)), "")</f>
        <v/>
      </c>
      <c r="M113" s="215">
        <f>IFERROR(INDEX(Water!$I$342:$BT$366, MATCH(Adjustment_WW!$A113, Water!$I$342:$I$366, 0), MATCH(Adjustment_WW!M$3&amp;RIGHT(Adjustment_WW!$B113,2), Water!$I$342:$BT$342, 0)), "")</f>
        <v>0</v>
      </c>
      <c r="N113" s="215">
        <f>IFERROR(INDEX(Water!$I$342:$BT$366, MATCH(Adjustment_WW!$A113, Water!$I$342:$I$366, 0), MATCH(Adjustment_WW!N$3&amp;RIGHT(Adjustment_WW!$B113,2), Water!$I$342:$BT$342, 0)), "")</f>
        <v>0</v>
      </c>
      <c r="O113" s="215" t="str">
        <f>IFERROR(INDEX(Water!$I$342:$BT$366, MATCH(Adjustment_WW!$A113, Water!$I$342:$I$366, 0), MATCH(Adjustment_WW!O$3&amp;RIGHT(Adjustment_WW!$B113,2), Water!$I$342:$BT$342, 0)), "")</f>
        <v/>
      </c>
      <c r="P113" s="215">
        <f>IFERROR(INDEX(Water!$I$342:$BT$366, MATCH(Adjustment_WW!$A113, Water!$I$342:$I$366, 0), MATCH(Adjustment_WW!P$3&amp;RIGHT(Adjustment_WW!$B113,2), Water!$I$342:$BT$342, 0)), "")</f>
        <v>0</v>
      </c>
      <c r="Q113" s="215">
        <f>IFERROR(INDEX(Water!$I$342:$BT$366, MATCH(Adjustment_WW!$A113, Water!$I$342:$I$366, 0), MATCH(Adjustment_WW!Q$3&amp;RIGHT(Adjustment_WW!$B113,2), Water!$I$342:$BT$342, 0)), "")</f>
        <v>0</v>
      </c>
      <c r="R113" s="215">
        <f>IFERROR(INDEX(Water!$I$342:$BT$366, MATCH(Adjustment_WW!$A113, Water!$I$342:$I$366, 0), MATCH(Adjustment_WW!R$3&amp;RIGHT(Adjustment_WW!$B113,2), Water!$I$342:$BT$342, 0)), "")</f>
        <v>0</v>
      </c>
      <c r="S113" s="215">
        <f>IFERROR(INDEX(Water!$I$342:$BT$366, MATCH(Adjustment_WW!$A113, Water!$I$342:$I$366, 0), MATCH(Adjustment_WW!S$3&amp;RIGHT(Adjustment_WW!$B113,2), Water!$I$342:$BT$342, 0)), "")</f>
        <v>0</v>
      </c>
    </row>
    <row r="114" spans="1:19">
      <c r="A114" s="214" t="s">
        <v>95</v>
      </c>
      <c r="B114" s="214" t="s">
        <v>580</v>
      </c>
      <c r="C114" s="214" t="str">
        <f t="shared" ref="C114" si="70">$A114&amp;RIGHT(B114,2)</f>
        <v>TMS22</v>
      </c>
      <c r="D114" s="215">
        <f t="shared" ref="D114" si="71">IF($B114&lt;"2017-18", K114, IF(B114&lt;"2020-21", O114+P114, P114))</f>
        <v>0</v>
      </c>
      <c r="E114" s="215">
        <f t="shared" ref="E114" si="72">IF($B114&lt;"2017-18", L114, Q114+R114)</f>
        <v>0</v>
      </c>
      <c r="F114" s="215">
        <f t="shared" ref="F114" si="73">M114</f>
        <v>0</v>
      </c>
      <c r="G114" s="215">
        <f t="shared" ref="G114" si="74">N114</f>
        <v>0</v>
      </c>
      <c r="H114" s="215">
        <f t="shared" ref="H114" si="75">S114</f>
        <v>0</v>
      </c>
      <c r="K114" s="215" t="str">
        <f>IFERROR(INDEX(Water!$I$342:$BT$366, MATCH(Adjustment_WW!$A114, Water!$I$342:$I$366, 0), MATCH(Adjustment_WW!K$3&amp;RIGHT(Adjustment_WW!$B114,2), Water!$I$342:$BT$342, 0)), "")</f>
        <v/>
      </c>
      <c r="L114" s="215" t="str">
        <f>IFERROR(INDEX(Water!$I$342:$BT$366, MATCH(Adjustment_WW!$A114, Water!$I$342:$I$366, 0), MATCH(Adjustment_WW!L$3&amp;RIGHT(Adjustment_WW!$B114,2), Water!$I$342:$BT$342, 0)), "")</f>
        <v/>
      </c>
      <c r="M114" s="215">
        <f>IFERROR(INDEX(Water!$I$342:$BT$366, MATCH(Adjustment_WW!$A114, Water!$I$342:$I$366, 0), MATCH(Adjustment_WW!M$3&amp;RIGHT(Adjustment_WW!$B114,2), Water!$I$342:$BT$342, 0)), "")</f>
        <v>0</v>
      </c>
      <c r="N114" s="215">
        <f>IFERROR(INDEX(Water!$I$342:$BT$366, MATCH(Adjustment_WW!$A114, Water!$I$342:$I$366, 0), MATCH(Adjustment_WW!N$3&amp;RIGHT(Adjustment_WW!$B114,2), Water!$I$342:$BT$342, 0)), "")</f>
        <v>0</v>
      </c>
      <c r="O114" s="215" t="str">
        <f>IFERROR(INDEX(Water!$I$342:$BT$366, MATCH(Adjustment_WW!$A114, Water!$I$342:$I$366, 0), MATCH(Adjustment_WW!O$3&amp;RIGHT(Adjustment_WW!$B114,2), Water!$I$342:$BT$342, 0)), "")</f>
        <v/>
      </c>
      <c r="P114" s="215">
        <f>IFERROR(INDEX(Water!$I$342:$BT$366, MATCH(Adjustment_WW!$A114, Water!$I$342:$I$366, 0), MATCH(Adjustment_WW!P$3&amp;RIGHT(Adjustment_WW!$B114,2), Water!$I$342:$BT$342, 0)), "")</f>
        <v>0</v>
      </c>
      <c r="Q114" s="215">
        <f>IFERROR(INDEX(Water!$I$342:$BT$366, MATCH(Adjustment_WW!$A114, Water!$I$342:$I$366, 0), MATCH(Adjustment_WW!Q$3&amp;RIGHT(Adjustment_WW!$B114,2), Water!$I$342:$BT$342, 0)), "")</f>
        <v>0</v>
      </c>
      <c r="R114" s="215">
        <f>IFERROR(INDEX(Water!$I$342:$BT$366, MATCH(Adjustment_WW!$A114, Water!$I$342:$I$366, 0), MATCH(Adjustment_WW!R$3&amp;RIGHT(Adjustment_WW!$B114,2), Water!$I$342:$BT$342, 0)), "")</f>
        <v>0</v>
      </c>
      <c r="S114" s="215">
        <f>IFERROR(INDEX(Water!$I$342:$BT$366, MATCH(Adjustment_WW!$A114, Water!$I$342:$I$366, 0), MATCH(Adjustment_WW!S$3&amp;RIGHT(Adjustment_WW!$B114,2), Water!$I$342:$BT$342, 0)), "")</f>
        <v>0</v>
      </c>
    </row>
    <row r="115" spans="1:19">
      <c r="A115" s="214" t="s">
        <v>41</v>
      </c>
      <c r="B115" s="214" t="s">
        <v>461</v>
      </c>
      <c r="C115" s="214" t="str">
        <f t="shared" si="46"/>
        <v>WSH12</v>
      </c>
      <c r="D115" s="215">
        <f t="shared" si="47"/>
        <v>0</v>
      </c>
      <c r="E115" s="215">
        <f t="shared" si="54"/>
        <v>0</v>
      </c>
      <c r="F115" s="215">
        <f t="shared" si="55"/>
        <v>0</v>
      </c>
      <c r="G115" s="215">
        <f t="shared" si="56"/>
        <v>0</v>
      </c>
      <c r="H115" s="215">
        <f t="shared" si="57"/>
        <v>0</v>
      </c>
      <c r="K115" s="215">
        <f>IFERROR(INDEX(Water!$I$342:$BT$366, MATCH(Adjustment_WW!$A115, Water!$I$342:$I$366, 0), MATCH(Adjustment_WW!K$3&amp;RIGHT(Adjustment_WW!$B115,2), Water!$I$342:$BT$342, 0)), "")</f>
        <v>0</v>
      </c>
      <c r="L115" s="215">
        <f>IFERROR(INDEX(Water!$I$342:$BT$366, MATCH(Adjustment_WW!$A115, Water!$I$342:$I$366, 0), MATCH(Adjustment_WW!L$3&amp;RIGHT(Adjustment_WW!$B115,2), Water!$I$342:$BT$342, 0)), "")</f>
        <v>0</v>
      </c>
      <c r="M115" s="215">
        <f>IFERROR(INDEX(Water!$I$342:$BT$366, MATCH(Adjustment_WW!$A115, Water!$I$342:$I$366, 0), MATCH(Adjustment_WW!M$3&amp;RIGHT(Adjustment_WW!$B115,2), Water!$I$342:$BT$342, 0)), "")</f>
        <v>0</v>
      </c>
      <c r="N115" s="215">
        <f>IFERROR(INDEX(Water!$I$342:$BT$366, MATCH(Adjustment_WW!$A115, Water!$I$342:$I$366, 0), MATCH(Adjustment_WW!N$3&amp;RIGHT(Adjustment_WW!$B115,2), Water!$I$342:$BT$342, 0)), "")</f>
        <v>0</v>
      </c>
      <c r="O115" s="215" t="str">
        <f>IFERROR(INDEX(Water!$I$342:$BT$366, MATCH(Adjustment_WW!$A115, Water!$I$342:$I$366, 0), MATCH(Adjustment_WW!O$3&amp;RIGHT(Adjustment_WW!$B115,2), Water!$I$342:$BT$342, 0)), "")</f>
        <v/>
      </c>
      <c r="P115" s="215" t="str">
        <f>IFERROR(INDEX(Water!$I$342:$BT$366, MATCH(Adjustment_WW!$A115, Water!$I$342:$I$366, 0), MATCH(Adjustment_WW!P$3&amp;RIGHT(Adjustment_WW!$B115,2), Water!$I$342:$BT$342, 0)), "")</f>
        <v/>
      </c>
      <c r="Q115" s="215" t="str">
        <f>IFERROR(INDEX(Water!$I$342:$BT$366, MATCH(Adjustment_WW!$A115, Water!$I$342:$I$366, 0), MATCH(Adjustment_WW!Q$3&amp;RIGHT(Adjustment_WW!$B115,2), Water!$I$342:$BT$342, 0)), "")</f>
        <v/>
      </c>
      <c r="R115" s="215" t="str">
        <f>IFERROR(INDEX(Water!$I$342:$BT$366, MATCH(Adjustment_WW!$A115, Water!$I$342:$I$366, 0), MATCH(Adjustment_WW!R$3&amp;RIGHT(Adjustment_WW!$B115,2), Water!$I$342:$BT$342, 0)), "")</f>
        <v/>
      </c>
      <c r="S115" s="215">
        <f>IFERROR(INDEX(Water!$I$342:$BT$366, MATCH(Adjustment_WW!$A115, Water!$I$342:$I$366, 0), MATCH(Adjustment_WW!S$3&amp;RIGHT(Adjustment_WW!$B115,2), Water!$I$342:$BT$342, 0)), "")</f>
        <v>0</v>
      </c>
    </row>
    <row r="116" spans="1:19">
      <c r="A116" s="214" t="s">
        <v>41</v>
      </c>
      <c r="B116" s="214" t="s">
        <v>462</v>
      </c>
      <c r="C116" s="214" t="str">
        <f t="shared" si="46"/>
        <v>WSH13</v>
      </c>
      <c r="D116" s="215">
        <f t="shared" si="47"/>
        <v>0</v>
      </c>
      <c r="E116" s="215">
        <f t="shared" si="54"/>
        <v>0</v>
      </c>
      <c r="F116" s="215">
        <f t="shared" si="55"/>
        <v>0</v>
      </c>
      <c r="G116" s="215">
        <f t="shared" si="56"/>
        <v>0</v>
      </c>
      <c r="H116" s="215">
        <f t="shared" si="57"/>
        <v>0</v>
      </c>
      <c r="K116" s="215">
        <f>IFERROR(INDEX(Water!$I$342:$BT$366, MATCH(Adjustment_WW!$A116, Water!$I$342:$I$366, 0), MATCH(Adjustment_WW!K$3&amp;RIGHT(Adjustment_WW!$B116,2), Water!$I$342:$BT$342, 0)), "")</f>
        <v>0</v>
      </c>
      <c r="L116" s="215">
        <f>IFERROR(INDEX(Water!$I$342:$BT$366, MATCH(Adjustment_WW!$A116, Water!$I$342:$I$366, 0), MATCH(Adjustment_WW!L$3&amp;RIGHT(Adjustment_WW!$B116,2), Water!$I$342:$BT$342, 0)), "")</f>
        <v>0</v>
      </c>
      <c r="M116" s="215">
        <f>IFERROR(INDEX(Water!$I$342:$BT$366, MATCH(Adjustment_WW!$A116, Water!$I$342:$I$366, 0), MATCH(Adjustment_WW!M$3&amp;RIGHT(Adjustment_WW!$B116,2), Water!$I$342:$BT$342, 0)), "")</f>
        <v>0</v>
      </c>
      <c r="N116" s="215">
        <f>IFERROR(INDEX(Water!$I$342:$BT$366, MATCH(Adjustment_WW!$A116, Water!$I$342:$I$366, 0), MATCH(Adjustment_WW!N$3&amp;RIGHT(Adjustment_WW!$B116,2), Water!$I$342:$BT$342, 0)), "")</f>
        <v>0</v>
      </c>
      <c r="O116" s="215" t="str">
        <f>IFERROR(INDEX(Water!$I$342:$BT$366, MATCH(Adjustment_WW!$A116, Water!$I$342:$I$366, 0), MATCH(Adjustment_WW!O$3&amp;RIGHT(Adjustment_WW!$B116,2), Water!$I$342:$BT$342, 0)), "")</f>
        <v/>
      </c>
      <c r="P116" s="215" t="str">
        <f>IFERROR(INDEX(Water!$I$342:$BT$366, MATCH(Adjustment_WW!$A116, Water!$I$342:$I$366, 0), MATCH(Adjustment_WW!P$3&amp;RIGHT(Adjustment_WW!$B116,2), Water!$I$342:$BT$342, 0)), "")</f>
        <v/>
      </c>
      <c r="Q116" s="215" t="str">
        <f>IFERROR(INDEX(Water!$I$342:$BT$366, MATCH(Adjustment_WW!$A116, Water!$I$342:$I$366, 0), MATCH(Adjustment_WW!Q$3&amp;RIGHT(Adjustment_WW!$B116,2), Water!$I$342:$BT$342, 0)), "")</f>
        <v/>
      </c>
      <c r="R116" s="215" t="str">
        <f>IFERROR(INDEX(Water!$I$342:$BT$366, MATCH(Adjustment_WW!$A116, Water!$I$342:$I$366, 0), MATCH(Adjustment_WW!R$3&amp;RIGHT(Adjustment_WW!$B116,2), Water!$I$342:$BT$342, 0)), "")</f>
        <v/>
      </c>
      <c r="S116" s="215">
        <f>IFERROR(INDEX(Water!$I$342:$BT$366, MATCH(Adjustment_WW!$A116, Water!$I$342:$I$366, 0), MATCH(Adjustment_WW!S$3&amp;RIGHT(Adjustment_WW!$B116,2), Water!$I$342:$BT$342, 0)), "")</f>
        <v>0</v>
      </c>
    </row>
    <row r="117" spans="1:19">
      <c r="A117" s="214" t="s">
        <v>41</v>
      </c>
      <c r="B117" s="214" t="s">
        <v>463</v>
      </c>
      <c r="C117" s="214" t="str">
        <f t="shared" si="46"/>
        <v>WSH14</v>
      </c>
      <c r="D117" s="215">
        <f t="shared" si="47"/>
        <v>0</v>
      </c>
      <c r="E117" s="215">
        <f t="shared" si="54"/>
        <v>0</v>
      </c>
      <c r="F117" s="215">
        <f t="shared" si="55"/>
        <v>0</v>
      </c>
      <c r="G117" s="215">
        <f t="shared" si="56"/>
        <v>0</v>
      </c>
      <c r="H117" s="215">
        <f t="shared" si="57"/>
        <v>0</v>
      </c>
      <c r="K117" s="215">
        <f>IFERROR(INDEX(Water!$I$342:$BT$366, MATCH(Adjustment_WW!$A117, Water!$I$342:$I$366, 0), MATCH(Adjustment_WW!K$3&amp;RIGHT(Adjustment_WW!$B117,2), Water!$I$342:$BT$342, 0)), "")</f>
        <v>0</v>
      </c>
      <c r="L117" s="215">
        <f>IFERROR(INDEX(Water!$I$342:$BT$366, MATCH(Adjustment_WW!$A117, Water!$I$342:$I$366, 0), MATCH(Adjustment_WW!L$3&amp;RIGHT(Adjustment_WW!$B117,2), Water!$I$342:$BT$342, 0)), "")</f>
        <v>0</v>
      </c>
      <c r="M117" s="215">
        <f>IFERROR(INDEX(Water!$I$342:$BT$366, MATCH(Adjustment_WW!$A117, Water!$I$342:$I$366, 0), MATCH(Adjustment_WW!M$3&amp;RIGHT(Adjustment_WW!$B117,2), Water!$I$342:$BT$342, 0)), "")</f>
        <v>0</v>
      </c>
      <c r="N117" s="215">
        <f>IFERROR(INDEX(Water!$I$342:$BT$366, MATCH(Adjustment_WW!$A117, Water!$I$342:$I$366, 0), MATCH(Adjustment_WW!N$3&amp;RIGHT(Adjustment_WW!$B117,2), Water!$I$342:$BT$342, 0)), "")</f>
        <v>0</v>
      </c>
      <c r="O117" s="215" t="str">
        <f>IFERROR(INDEX(Water!$I$342:$BT$366, MATCH(Adjustment_WW!$A117, Water!$I$342:$I$366, 0), MATCH(Adjustment_WW!O$3&amp;RIGHT(Adjustment_WW!$B117,2), Water!$I$342:$BT$342, 0)), "")</f>
        <v/>
      </c>
      <c r="P117" s="215" t="str">
        <f>IFERROR(INDEX(Water!$I$342:$BT$366, MATCH(Adjustment_WW!$A117, Water!$I$342:$I$366, 0), MATCH(Adjustment_WW!P$3&amp;RIGHT(Adjustment_WW!$B117,2), Water!$I$342:$BT$342, 0)), "")</f>
        <v/>
      </c>
      <c r="Q117" s="215" t="str">
        <f>IFERROR(INDEX(Water!$I$342:$BT$366, MATCH(Adjustment_WW!$A117, Water!$I$342:$I$366, 0), MATCH(Adjustment_WW!Q$3&amp;RIGHT(Adjustment_WW!$B117,2), Water!$I$342:$BT$342, 0)), "")</f>
        <v/>
      </c>
      <c r="R117" s="215" t="str">
        <f>IFERROR(INDEX(Water!$I$342:$BT$366, MATCH(Adjustment_WW!$A117, Water!$I$342:$I$366, 0), MATCH(Adjustment_WW!R$3&amp;RIGHT(Adjustment_WW!$B117,2), Water!$I$342:$BT$342, 0)), "")</f>
        <v/>
      </c>
      <c r="S117" s="215">
        <f>IFERROR(INDEX(Water!$I$342:$BT$366, MATCH(Adjustment_WW!$A117, Water!$I$342:$I$366, 0), MATCH(Adjustment_WW!S$3&amp;RIGHT(Adjustment_WW!$B117,2), Water!$I$342:$BT$342, 0)), "")</f>
        <v>0</v>
      </c>
    </row>
    <row r="118" spans="1:19">
      <c r="A118" s="214" t="s">
        <v>41</v>
      </c>
      <c r="B118" s="214" t="s">
        <v>464</v>
      </c>
      <c r="C118" s="214" t="str">
        <f t="shared" si="46"/>
        <v>WSH15</v>
      </c>
      <c r="D118" s="215">
        <f t="shared" si="47"/>
        <v>0.48699999999999999</v>
      </c>
      <c r="E118" s="215">
        <f t="shared" si="54"/>
        <v>2.4E-2</v>
      </c>
      <c r="F118" s="215">
        <f t="shared" si="55"/>
        <v>2.355</v>
      </c>
      <c r="G118" s="215">
        <f t="shared" si="56"/>
        <v>3.1509999999999998</v>
      </c>
      <c r="H118" s="215">
        <f t="shared" si="57"/>
        <v>6.0169999999999995</v>
      </c>
      <c r="K118" s="215">
        <f>IFERROR(INDEX(Water!$I$342:$BT$366, MATCH(Adjustment_WW!$A118, Water!$I$342:$I$366, 0), MATCH(Adjustment_WW!K$3&amp;RIGHT(Adjustment_WW!$B118,2), Water!$I$342:$BT$342, 0)), "")</f>
        <v>0.48699999999999999</v>
      </c>
      <c r="L118" s="215">
        <f>IFERROR(INDEX(Water!$I$342:$BT$366, MATCH(Adjustment_WW!$A118, Water!$I$342:$I$366, 0), MATCH(Adjustment_WW!L$3&amp;RIGHT(Adjustment_WW!$B118,2), Water!$I$342:$BT$342, 0)), "")</f>
        <v>2.4E-2</v>
      </c>
      <c r="M118" s="215">
        <f>IFERROR(INDEX(Water!$I$342:$BT$366, MATCH(Adjustment_WW!$A118, Water!$I$342:$I$366, 0), MATCH(Adjustment_WW!M$3&amp;RIGHT(Adjustment_WW!$B118,2), Water!$I$342:$BT$342, 0)), "")</f>
        <v>2.355</v>
      </c>
      <c r="N118" s="215">
        <f>IFERROR(INDEX(Water!$I$342:$BT$366, MATCH(Adjustment_WW!$A118, Water!$I$342:$I$366, 0), MATCH(Adjustment_WW!N$3&amp;RIGHT(Adjustment_WW!$B118,2), Water!$I$342:$BT$342, 0)), "")</f>
        <v>3.1509999999999998</v>
      </c>
      <c r="O118" s="215" t="str">
        <f>IFERROR(INDEX(Water!$I$342:$BT$366, MATCH(Adjustment_WW!$A118, Water!$I$342:$I$366, 0), MATCH(Adjustment_WW!O$3&amp;RIGHT(Adjustment_WW!$B118,2), Water!$I$342:$BT$342, 0)), "")</f>
        <v/>
      </c>
      <c r="P118" s="215" t="str">
        <f>IFERROR(INDEX(Water!$I$342:$BT$366, MATCH(Adjustment_WW!$A118, Water!$I$342:$I$366, 0), MATCH(Adjustment_WW!P$3&amp;RIGHT(Adjustment_WW!$B118,2), Water!$I$342:$BT$342, 0)), "")</f>
        <v/>
      </c>
      <c r="Q118" s="215" t="str">
        <f>IFERROR(INDEX(Water!$I$342:$BT$366, MATCH(Adjustment_WW!$A118, Water!$I$342:$I$366, 0), MATCH(Adjustment_WW!Q$3&amp;RIGHT(Adjustment_WW!$B118,2), Water!$I$342:$BT$342, 0)), "")</f>
        <v/>
      </c>
      <c r="R118" s="215" t="str">
        <f>IFERROR(INDEX(Water!$I$342:$BT$366, MATCH(Adjustment_WW!$A118, Water!$I$342:$I$366, 0), MATCH(Adjustment_WW!R$3&amp;RIGHT(Adjustment_WW!$B118,2), Water!$I$342:$BT$342, 0)), "")</f>
        <v/>
      </c>
      <c r="S118" s="215">
        <f>IFERROR(INDEX(Water!$I$342:$BT$366, MATCH(Adjustment_WW!$A118, Water!$I$342:$I$366, 0), MATCH(Adjustment_WW!S$3&amp;RIGHT(Adjustment_WW!$B118,2), Water!$I$342:$BT$342, 0)), "")</f>
        <v>6.0169999999999995</v>
      </c>
    </row>
    <row r="119" spans="1:19">
      <c r="A119" s="214" t="s">
        <v>41</v>
      </c>
      <c r="B119" s="214" t="s">
        <v>465</v>
      </c>
      <c r="C119" s="214" t="str">
        <f t="shared" si="46"/>
        <v>WSH16</v>
      </c>
      <c r="D119" s="215">
        <f t="shared" si="47"/>
        <v>-1.4E-2</v>
      </c>
      <c r="E119" s="215">
        <f t="shared" si="54"/>
        <v>0</v>
      </c>
      <c r="F119" s="215">
        <f t="shared" si="55"/>
        <v>0</v>
      </c>
      <c r="G119" s="215">
        <f t="shared" si="56"/>
        <v>0</v>
      </c>
      <c r="H119" s="215">
        <f t="shared" si="57"/>
        <v>-1.4E-2</v>
      </c>
      <c r="K119" s="215">
        <f>IFERROR(INDEX(Water!$I$342:$BT$366, MATCH(Adjustment_WW!$A119, Water!$I$342:$I$366, 0), MATCH(Adjustment_WW!K$3&amp;RIGHT(Adjustment_WW!$B119,2), Water!$I$342:$BT$342, 0)), "")</f>
        <v>-1.4E-2</v>
      </c>
      <c r="L119" s="215">
        <f>IFERROR(INDEX(Water!$I$342:$BT$366, MATCH(Adjustment_WW!$A119, Water!$I$342:$I$366, 0), MATCH(Adjustment_WW!L$3&amp;RIGHT(Adjustment_WW!$B119,2), Water!$I$342:$BT$342, 0)), "")</f>
        <v>0</v>
      </c>
      <c r="M119" s="215">
        <f>IFERROR(INDEX(Water!$I$342:$BT$366, MATCH(Adjustment_WW!$A119, Water!$I$342:$I$366, 0), MATCH(Adjustment_WW!M$3&amp;RIGHT(Adjustment_WW!$B119,2), Water!$I$342:$BT$342, 0)), "")</f>
        <v>0</v>
      </c>
      <c r="N119" s="215">
        <f>IFERROR(INDEX(Water!$I$342:$BT$366, MATCH(Adjustment_WW!$A119, Water!$I$342:$I$366, 0), MATCH(Adjustment_WW!N$3&amp;RIGHT(Adjustment_WW!$B119,2), Water!$I$342:$BT$342, 0)), "")</f>
        <v>0</v>
      </c>
      <c r="O119" s="215" t="str">
        <f>IFERROR(INDEX(Water!$I$342:$BT$366, MATCH(Adjustment_WW!$A119, Water!$I$342:$I$366, 0), MATCH(Adjustment_WW!O$3&amp;RIGHT(Adjustment_WW!$B119,2), Water!$I$342:$BT$342, 0)), "")</f>
        <v/>
      </c>
      <c r="P119" s="215" t="str">
        <f>IFERROR(INDEX(Water!$I$342:$BT$366, MATCH(Adjustment_WW!$A119, Water!$I$342:$I$366, 0), MATCH(Adjustment_WW!P$3&amp;RIGHT(Adjustment_WW!$B119,2), Water!$I$342:$BT$342, 0)), "")</f>
        <v/>
      </c>
      <c r="Q119" s="215" t="str">
        <f>IFERROR(INDEX(Water!$I$342:$BT$366, MATCH(Adjustment_WW!$A119, Water!$I$342:$I$366, 0), MATCH(Adjustment_WW!Q$3&amp;RIGHT(Adjustment_WW!$B119,2), Water!$I$342:$BT$342, 0)), "")</f>
        <v/>
      </c>
      <c r="R119" s="215" t="str">
        <f>IFERROR(INDEX(Water!$I$342:$BT$366, MATCH(Adjustment_WW!$A119, Water!$I$342:$I$366, 0), MATCH(Adjustment_WW!R$3&amp;RIGHT(Adjustment_WW!$B119,2), Water!$I$342:$BT$342, 0)), "")</f>
        <v/>
      </c>
      <c r="S119" s="215">
        <f>IFERROR(INDEX(Water!$I$342:$BT$366, MATCH(Adjustment_WW!$A119, Water!$I$342:$I$366, 0), MATCH(Adjustment_WW!S$3&amp;RIGHT(Adjustment_WW!$B119,2), Water!$I$342:$BT$342, 0)), "")</f>
        <v>-1.4E-2</v>
      </c>
    </row>
    <row r="120" spans="1:19">
      <c r="A120" s="214" t="s">
        <v>41</v>
      </c>
      <c r="B120" s="214" t="s">
        <v>466</v>
      </c>
      <c r="C120" s="214" t="str">
        <f t="shared" si="46"/>
        <v>WSH17</v>
      </c>
      <c r="D120" s="215">
        <f t="shared" si="47"/>
        <v>-2.073</v>
      </c>
      <c r="E120" s="215">
        <f t="shared" si="54"/>
        <v>0</v>
      </c>
      <c r="F120" s="215">
        <f t="shared" si="55"/>
        <v>0</v>
      </c>
      <c r="G120" s="215">
        <f t="shared" si="56"/>
        <v>0</v>
      </c>
      <c r="H120" s="215">
        <f t="shared" si="57"/>
        <v>-2.073</v>
      </c>
      <c r="K120" s="215">
        <f>IFERROR(INDEX(Water!$I$342:$BT$366, MATCH(Adjustment_WW!$A120, Water!$I$342:$I$366, 0), MATCH(Adjustment_WW!K$3&amp;RIGHT(Adjustment_WW!$B120,2), Water!$I$342:$BT$342, 0)), "")</f>
        <v>-2.073</v>
      </c>
      <c r="L120" s="215">
        <f>IFERROR(INDEX(Water!$I$342:$BT$366, MATCH(Adjustment_WW!$A120, Water!$I$342:$I$366, 0), MATCH(Adjustment_WW!L$3&amp;RIGHT(Adjustment_WW!$B120,2), Water!$I$342:$BT$342, 0)), "")</f>
        <v>0</v>
      </c>
      <c r="M120" s="215">
        <f>IFERROR(INDEX(Water!$I$342:$BT$366, MATCH(Adjustment_WW!$A120, Water!$I$342:$I$366, 0), MATCH(Adjustment_WW!M$3&amp;RIGHT(Adjustment_WW!$B120,2), Water!$I$342:$BT$342, 0)), "")</f>
        <v>0</v>
      </c>
      <c r="N120" s="215">
        <f>IFERROR(INDEX(Water!$I$342:$BT$366, MATCH(Adjustment_WW!$A120, Water!$I$342:$I$366, 0), MATCH(Adjustment_WW!N$3&amp;RIGHT(Adjustment_WW!$B120,2), Water!$I$342:$BT$342, 0)), "")</f>
        <v>0</v>
      </c>
      <c r="O120" s="215" t="str">
        <f>IFERROR(INDEX(Water!$I$342:$BT$366, MATCH(Adjustment_WW!$A120, Water!$I$342:$I$366, 0), MATCH(Adjustment_WW!O$3&amp;RIGHT(Adjustment_WW!$B120,2), Water!$I$342:$BT$342, 0)), "")</f>
        <v/>
      </c>
      <c r="P120" s="215" t="str">
        <f>IFERROR(INDEX(Water!$I$342:$BT$366, MATCH(Adjustment_WW!$A120, Water!$I$342:$I$366, 0), MATCH(Adjustment_WW!P$3&amp;RIGHT(Adjustment_WW!$B120,2), Water!$I$342:$BT$342, 0)), "")</f>
        <v/>
      </c>
      <c r="Q120" s="215" t="str">
        <f>IFERROR(INDEX(Water!$I$342:$BT$366, MATCH(Adjustment_WW!$A120, Water!$I$342:$I$366, 0), MATCH(Adjustment_WW!Q$3&amp;RIGHT(Adjustment_WW!$B120,2), Water!$I$342:$BT$342, 0)), "")</f>
        <v/>
      </c>
      <c r="R120" s="215" t="str">
        <f>IFERROR(INDEX(Water!$I$342:$BT$366, MATCH(Adjustment_WW!$A120, Water!$I$342:$I$366, 0), MATCH(Adjustment_WW!R$3&amp;RIGHT(Adjustment_WW!$B120,2), Water!$I$342:$BT$342, 0)), "")</f>
        <v/>
      </c>
      <c r="S120" s="215">
        <f>IFERROR(INDEX(Water!$I$342:$BT$366, MATCH(Adjustment_WW!$A120, Water!$I$342:$I$366, 0), MATCH(Adjustment_WW!S$3&amp;RIGHT(Adjustment_WW!$B120,2), Water!$I$342:$BT$342, 0)), "")</f>
        <v>-2.073</v>
      </c>
    </row>
    <row r="121" spans="1:19">
      <c r="A121" s="214" t="s">
        <v>41</v>
      </c>
      <c r="B121" s="214" t="s">
        <v>467</v>
      </c>
      <c r="C121" s="214" t="str">
        <f t="shared" si="46"/>
        <v>WSH18</v>
      </c>
      <c r="D121" s="215">
        <f t="shared" si="47"/>
        <v>0</v>
      </c>
      <c r="E121" s="215">
        <f t="shared" si="54"/>
        <v>0</v>
      </c>
      <c r="F121" s="215">
        <f t="shared" si="55"/>
        <v>0</v>
      </c>
      <c r="G121" s="215">
        <f t="shared" si="56"/>
        <v>7.3120000000000003</v>
      </c>
      <c r="H121" s="215">
        <f t="shared" si="57"/>
        <v>7.3120000000000003</v>
      </c>
      <c r="K121" s="215" t="str">
        <f>IFERROR(INDEX(Water!$I$342:$BT$366, MATCH(Adjustment_WW!$A121, Water!$I$342:$I$366, 0), MATCH(Adjustment_WW!K$3&amp;RIGHT(Adjustment_WW!$B121,2), Water!$I$342:$BT$342, 0)), "")</f>
        <v/>
      </c>
      <c r="L121" s="215" t="str">
        <f>IFERROR(INDEX(Water!$I$342:$BT$366, MATCH(Adjustment_WW!$A121, Water!$I$342:$I$366, 0), MATCH(Adjustment_WW!L$3&amp;RIGHT(Adjustment_WW!$B121,2), Water!$I$342:$BT$342, 0)), "")</f>
        <v/>
      </c>
      <c r="M121" s="215">
        <f>IFERROR(INDEX(Water!$I$342:$BT$366, MATCH(Adjustment_WW!$A121, Water!$I$342:$I$366, 0), MATCH(Adjustment_WW!M$3&amp;RIGHT(Adjustment_WW!$B121,2), Water!$I$342:$BT$342, 0)), "")</f>
        <v>0</v>
      </c>
      <c r="N121" s="215">
        <f>IFERROR(INDEX(Water!$I$342:$BT$366, MATCH(Adjustment_WW!$A121, Water!$I$342:$I$366, 0), MATCH(Adjustment_WW!N$3&amp;RIGHT(Adjustment_WW!$B121,2), Water!$I$342:$BT$342, 0)), "")</f>
        <v>7.3120000000000003</v>
      </c>
      <c r="O121" s="215">
        <f>IFERROR(INDEX(Water!$I$342:$BT$366, MATCH(Adjustment_WW!$A121, Water!$I$342:$I$366, 0), MATCH(Adjustment_WW!O$3&amp;RIGHT(Adjustment_WW!$B121,2), Water!$I$342:$BT$342, 0)), "")</f>
        <v>0</v>
      </c>
      <c r="P121" s="215">
        <f>IFERROR(INDEX(Water!$I$342:$BT$366, MATCH(Adjustment_WW!$A121, Water!$I$342:$I$366, 0), MATCH(Adjustment_WW!P$3&amp;RIGHT(Adjustment_WW!$B121,2), Water!$I$342:$BT$342, 0)), "")</f>
        <v>0</v>
      </c>
      <c r="Q121" s="215">
        <f>IFERROR(INDEX(Water!$I$342:$BT$366, MATCH(Adjustment_WW!$A121, Water!$I$342:$I$366, 0), MATCH(Adjustment_WW!Q$3&amp;RIGHT(Adjustment_WW!$B121,2), Water!$I$342:$BT$342, 0)), "")</f>
        <v>0</v>
      </c>
      <c r="R121" s="215">
        <f>IFERROR(INDEX(Water!$I$342:$BT$366, MATCH(Adjustment_WW!$A121, Water!$I$342:$I$366, 0), MATCH(Adjustment_WW!R$3&amp;RIGHT(Adjustment_WW!$B121,2), Water!$I$342:$BT$342, 0)), "")</f>
        <v>0</v>
      </c>
      <c r="S121" s="215">
        <f>IFERROR(INDEX(Water!$I$342:$BT$366, MATCH(Adjustment_WW!$A121, Water!$I$342:$I$366, 0), MATCH(Adjustment_WW!S$3&amp;RIGHT(Adjustment_WW!$B121,2), Water!$I$342:$BT$342, 0)), "")</f>
        <v>7.3120000000000003</v>
      </c>
    </row>
    <row r="122" spans="1:19">
      <c r="A122" s="214" t="s">
        <v>41</v>
      </c>
      <c r="B122" s="214" t="s">
        <v>468</v>
      </c>
      <c r="C122" s="214" t="str">
        <f t="shared" si="46"/>
        <v>WSH19</v>
      </c>
      <c r="D122" s="215">
        <f t="shared" si="47"/>
        <v>0</v>
      </c>
      <c r="E122" s="215">
        <f t="shared" si="54"/>
        <v>0</v>
      </c>
      <c r="F122" s="215">
        <f t="shared" si="55"/>
        <v>1.3</v>
      </c>
      <c r="G122" s="215">
        <f t="shared" si="56"/>
        <v>18.68</v>
      </c>
      <c r="H122" s="215">
        <f t="shared" si="57"/>
        <v>19.98</v>
      </c>
      <c r="K122" s="215" t="str">
        <f>IFERROR(INDEX(Water!$I$342:$BT$366, MATCH(Adjustment_WW!$A122, Water!$I$342:$I$366, 0), MATCH(Adjustment_WW!K$3&amp;RIGHT(Adjustment_WW!$B122,2), Water!$I$342:$BT$342, 0)), "")</f>
        <v/>
      </c>
      <c r="L122" s="215" t="str">
        <f>IFERROR(INDEX(Water!$I$342:$BT$366, MATCH(Adjustment_WW!$A122, Water!$I$342:$I$366, 0), MATCH(Adjustment_WW!L$3&amp;RIGHT(Adjustment_WW!$B122,2), Water!$I$342:$BT$342, 0)), "")</f>
        <v/>
      </c>
      <c r="M122" s="215">
        <f>IFERROR(INDEX(Water!$I$342:$BT$366, MATCH(Adjustment_WW!$A122, Water!$I$342:$I$366, 0), MATCH(Adjustment_WW!M$3&amp;RIGHT(Adjustment_WW!$B122,2), Water!$I$342:$BT$342, 0)), "")</f>
        <v>1.3</v>
      </c>
      <c r="N122" s="215">
        <f>IFERROR(INDEX(Water!$I$342:$BT$366, MATCH(Adjustment_WW!$A122, Water!$I$342:$I$366, 0), MATCH(Adjustment_WW!N$3&amp;RIGHT(Adjustment_WW!$B122,2), Water!$I$342:$BT$342, 0)), "")</f>
        <v>18.68</v>
      </c>
      <c r="O122" s="215">
        <f>IFERROR(INDEX(Water!$I$342:$BT$366, MATCH(Adjustment_WW!$A122, Water!$I$342:$I$366, 0), MATCH(Adjustment_WW!O$3&amp;RIGHT(Adjustment_WW!$B122,2), Water!$I$342:$BT$342, 0)), "")</f>
        <v>0</v>
      </c>
      <c r="P122" s="215">
        <f>IFERROR(INDEX(Water!$I$342:$BT$366, MATCH(Adjustment_WW!$A122, Water!$I$342:$I$366, 0), MATCH(Adjustment_WW!P$3&amp;RIGHT(Adjustment_WW!$B122,2), Water!$I$342:$BT$342, 0)), "")</f>
        <v>0</v>
      </c>
      <c r="Q122" s="215">
        <f>IFERROR(INDEX(Water!$I$342:$BT$366, MATCH(Adjustment_WW!$A122, Water!$I$342:$I$366, 0), MATCH(Adjustment_WW!Q$3&amp;RIGHT(Adjustment_WW!$B122,2), Water!$I$342:$BT$342, 0)), "")</f>
        <v>0</v>
      </c>
      <c r="R122" s="215">
        <f>IFERROR(INDEX(Water!$I$342:$BT$366, MATCH(Adjustment_WW!$A122, Water!$I$342:$I$366, 0), MATCH(Adjustment_WW!R$3&amp;RIGHT(Adjustment_WW!$B122,2), Water!$I$342:$BT$342, 0)), "")</f>
        <v>0</v>
      </c>
      <c r="S122" s="215">
        <f>IFERROR(INDEX(Water!$I$342:$BT$366, MATCH(Adjustment_WW!$A122, Water!$I$342:$I$366, 0), MATCH(Adjustment_WW!S$3&amp;RIGHT(Adjustment_WW!$B122,2), Water!$I$342:$BT$342, 0)), "")</f>
        <v>19.98</v>
      </c>
    </row>
    <row r="123" spans="1:19">
      <c r="A123" s="214" t="s">
        <v>41</v>
      </c>
      <c r="B123" s="214" t="s">
        <v>469</v>
      </c>
      <c r="C123" s="214" t="str">
        <f t="shared" si="46"/>
        <v>WSH20</v>
      </c>
      <c r="D123" s="215">
        <f t="shared" si="47"/>
        <v>0.24400000000000002</v>
      </c>
      <c r="E123" s="215">
        <f t="shared" si="54"/>
        <v>3.1E-2</v>
      </c>
      <c r="F123" s="215">
        <f t="shared" si="55"/>
        <v>2.625</v>
      </c>
      <c r="G123" s="215">
        <f t="shared" si="56"/>
        <v>4.1240000000000006</v>
      </c>
      <c r="H123" s="215">
        <f t="shared" si="57"/>
        <v>7.0240000000000009</v>
      </c>
      <c r="K123" s="215" t="str">
        <f>IFERROR(INDEX(Water!$I$342:$BT$366, MATCH(Adjustment_WW!$A123, Water!$I$342:$I$366, 0), MATCH(Adjustment_WW!K$3&amp;RIGHT(Adjustment_WW!$B123,2), Water!$I$342:$BT$342, 0)), "")</f>
        <v/>
      </c>
      <c r="L123" s="215" t="str">
        <f>IFERROR(INDEX(Water!$I$342:$BT$366, MATCH(Adjustment_WW!$A123, Water!$I$342:$I$366, 0), MATCH(Adjustment_WW!L$3&amp;RIGHT(Adjustment_WW!$B123,2), Water!$I$342:$BT$342, 0)), "")</f>
        <v/>
      </c>
      <c r="M123" s="215">
        <f>IFERROR(INDEX(Water!$I$342:$BT$366, MATCH(Adjustment_WW!$A123, Water!$I$342:$I$366, 0), MATCH(Adjustment_WW!M$3&amp;RIGHT(Adjustment_WW!$B123,2), Water!$I$342:$BT$342, 0)), "")</f>
        <v>2.625</v>
      </c>
      <c r="N123" s="215">
        <f>IFERROR(INDEX(Water!$I$342:$BT$366, MATCH(Adjustment_WW!$A123, Water!$I$342:$I$366, 0), MATCH(Adjustment_WW!N$3&amp;RIGHT(Adjustment_WW!$B123,2), Water!$I$342:$BT$342, 0)), "")</f>
        <v>4.1240000000000006</v>
      </c>
      <c r="O123" s="215">
        <f>IFERROR(INDEX(Water!$I$342:$BT$366, MATCH(Adjustment_WW!$A123, Water!$I$342:$I$366, 0), MATCH(Adjustment_WW!O$3&amp;RIGHT(Adjustment_WW!$B123,2), Water!$I$342:$BT$342, 0)), "")</f>
        <v>0</v>
      </c>
      <c r="P123" s="215">
        <f>IFERROR(INDEX(Water!$I$342:$BT$366, MATCH(Adjustment_WW!$A123, Water!$I$342:$I$366, 0), MATCH(Adjustment_WW!P$3&amp;RIGHT(Adjustment_WW!$B123,2), Water!$I$342:$BT$342, 0)), "")</f>
        <v>0.24400000000000002</v>
      </c>
      <c r="Q123" s="215">
        <f>IFERROR(INDEX(Water!$I$342:$BT$366, MATCH(Adjustment_WW!$A123, Water!$I$342:$I$366, 0), MATCH(Adjustment_WW!Q$3&amp;RIGHT(Adjustment_WW!$B123,2), Water!$I$342:$BT$342, 0)), "")</f>
        <v>1.9E-2</v>
      </c>
      <c r="R123" s="215">
        <f>IFERROR(INDEX(Water!$I$342:$BT$366, MATCH(Adjustment_WW!$A123, Water!$I$342:$I$366, 0), MATCH(Adjustment_WW!R$3&amp;RIGHT(Adjustment_WW!$B123,2), Water!$I$342:$BT$342, 0)), "")</f>
        <v>1.2E-2</v>
      </c>
      <c r="S123" s="215">
        <f>IFERROR(INDEX(Water!$I$342:$BT$366, MATCH(Adjustment_WW!$A123, Water!$I$342:$I$366, 0), MATCH(Adjustment_WW!S$3&amp;RIGHT(Adjustment_WW!$B123,2), Water!$I$342:$BT$342, 0)), "")</f>
        <v>7.0240000000000009</v>
      </c>
    </row>
    <row r="124" spans="1:19">
      <c r="A124" s="214" t="s">
        <v>41</v>
      </c>
      <c r="B124" s="214" t="s">
        <v>470</v>
      </c>
      <c r="C124" s="214" t="str">
        <f t="shared" si="46"/>
        <v>WSH21</v>
      </c>
      <c r="D124" s="215">
        <f t="shared" si="47"/>
        <v>-0.50900000000000001</v>
      </c>
      <c r="E124" s="215">
        <f t="shared" si="54"/>
        <v>-0.34100000000000003</v>
      </c>
      <c r="F124" s="215">
        <f t="shared" si="55"/>
        <v>-1.9330000000000001</v>
      </c>
      <c r="G124" s="215">
        <f t="shared" si="56"/>
        <v>-6.3599999999999994</v>
      </c>
      <c r="H124" s="215">
        <f t="shared" si="57"/>
        <v>-9.1429999999999989</v>
      </c>
      <c r="K124" s="215" t="str">
        <f>IFERROR(INDEX(Water!$I$342:$BT$366, MATCH(Adjustment_WW!$A124, Water!$I$342:$I$366, 0), MATCH(Adjustment_WW!K$3&amp;RIGHT(Adjustment_WW!$B124,2), Water!$I$342:$BT$342, 0)), "")</f>
        <v/>
      </c>
      <c r="L124" s="215" t="str">
        <f>IFERROR(INDEX(Water!$I$342:$BT$366, MATCH(Adjustment_WW!$A124, Water!$I$342:$I$366, 0), MATCH(Adjustment_WW!L$3&amp;RIGHT(Adjustment_WW!$B124,2), Water!$I$342:$BT$342, 0)), "")</f>
        <v/>
      </c>
      <c r="M124" s="215">
        <f>IFERROR(INDEX(Water!$I$342:$BT$366, MATCH(Adjustment_WW!$A124, Water!$I$342:$I$366, 0), MATCH(Adjustment_WW!M$3&amp;RIGHT(Adjustment_WW!$B124,2), Water!$I$342:$BT$342, 0)), "")</f>
        <v>-1.9330000000000001</v>
      </c>
      <c r="N124" s="215">
        <f>IFERROR(INDEX(Water!$I$342:$BT$366, MATCH(Adjustment_WW!$A124, Water!$I$342:$I$366, 0), MATCH(Adjustment_WW!N$3&amp;RIGHT(Adjustment_WW!$B124,2), Water!$I$342:$BT$342, 0)), "")</f>
        <v>-6.3599999999999994</v>
      </c>
      <c r="O124" s="215" t="str">
        <f>IFERROR(INDEX(Water!$I$342:$BT$366, MATCH(Adjustment_WW!$A124, Water!$I$342:$I$366, 0), MATCH(Adjustment_WW!O$3&amp;RIGHT(Adjustment_WW!$B124,2), Water!$I$342:$BT$342, 0)), "")</f>
        <v/>
      </c>
      <c r="P124" s="215">
        <f>IFERROR(INDEX(Water!$I$342:$BT$366, MATCH(Adjustment_WW!$A124, Water!$I$342:$I$366, 0), MATCH(Adjustment_WW!P$3&amp;RIGHT(Adjustment_WW!$B124,2), Water!$I$342:$BT$342, 0)), "")</f>
        <v>-0.50900000000000001</v>
      </c>
      <c r="Q124" s="215">
        <f>IFERROR(INDEX(Water!$I$342:$BT$366, MATCH(Adjustment_WW!$A124, Water!$I$342:$I$366, 0), MATCH(Adjustment_WW!Q$3&amp;RIGHT(Adjustment_WW!$B124,2), Water!$I$342:$BT$342, 0)), "")</f>
        <v>-0.32400000000000001</v>
      </c>
      <c r="R124" s="215">
        <f>IFERROR(INDEX(Water!$I$342:$BT$366, MATCH(Adjustment_WW!$A124, Water!$I$342:$I$366, 0), MATCH(Adjustment_WW!R$3&amp;RIGHT(Adjustment_WW!$B124,2), Water!$I$342:$BT$342, 0)), "")</f>
        <v>-1.7000000000000001E-2</v>
      </c>
      <c r="S124" s="215">
        <f>IFERROR(INDEX(Water!$I$342:$BT$366, MATCH(Adjustment_WW!$A124, Water!$I$342:$I$366, 0), MATCH(Adjustment_WW!S$3&amp;RIGHT(Adjustment_WW!$B124,2), Water!$I$342:$BT$342, 0)), "")</f>
        <v>-9.1429999999999989</v>
      </c>
    </row>
    <row r="125" spans="1:19">
      <c r="A125" s="214" t="s">
        <v>41</v>
      </c>
      <c r="B125" s="214" t="s">
        <v>580</v>
      </c>
      <c r="C125" s="214" t="str">
        <f t="shared" ref="C125" si="76">$A125&amp;RIGHT(B125,2)</f>
        <v>WSH22</v>
      </c>
      <c r="D125" s="215">
        <f t="shared" ref="D125" si="77">IF($B125&lt;"2017-18", K125, IF(B125&lt;"2020-21", O125+P125, P125))</f>
        <v>0</v>
      </c>
      <c r="E125" s="215">
        <f t="shared" ref="E125" si="78">IF($B125&lt;"2017-18", L125, Q125+R125)</f>
        <v>0</v>
      </c>
      <c r="F125" s="215">
        <f t="shared" ref="F125" si="79">M125</f>
        <v>0</v>
      </c>
      <c r="G125" s="215">
        <f t="shared" ref="G125" si="80">N125</f>
        <v>-0.76100000000000001</v>
      </c>
      <c r="H125" s="215">
        <f t="shared" ref="H125" si="81">S125</f>
        <v>-0.76100000000000001</v>
      </c>
      <c r="K125" s="215" t="str">
        <f>IFERROR(INDEX(Water!$I$342:$BT$366, MATCH(Adjustment_WW!$A125, Water!$I$342:$I$366, 0), MATCH(Adjustment_WW!K$3&amp;RIGHT(Adjustment_WW!$B125,2), Water!$I$342:$BT$342, 0)), "")</f>
        <v/>
      </c>
      <c r="L125" s="215" t="str">
        <f>IFERROR(INDEX(Water!$I$342:$BT$366, MATCH(Adjustment_WW!$A125, Water!$I$342:$I$366, 0), MATCH(Adjustment_WW!L$3&amp;RIGHT(Adjustment_WW!$B125,2), Water!$I$342:$BT$342, 0)), "")</f>
        <v/>
      </c>
      <c r="M125" s="215">
        <f>IFERROR(INDEX(Water!$I$342:$BT$366, MATCH(Adjustment_WW!$A125, Water!$I$342:$I$366, 0), MATCH(Adjustment_WW!M$3&amp;RIGHT(Adjustment_WW!$B125,2), Water!$I$342:$BT$342, 0)), "")</f>
        <v>0</v>
      </c>
      <c r="N125" s="215">
        <f>IFERROR(INDEX(Water!$I$342:$BT$366, MATCH(Adjustment_WW!$A125, Water!$I$342:$I$366, 0), MATCH(Adjustment_WW!N$3&amp;RIGHT(Adjustment_WW!$B125,2), Water!$I$342:$BT$342, 0)), "")</f>
        <v>-0.76100000000000001</v>
      </c>
      <c r="O125" s="215" t="str">
        <f>IFERROR(INDEX(Water!$I$342:$BT$366, MATCH(Adjustment_WW!$A125, Water!$I$342:$I$366, 0), MATCH(Adjustment_WW!O$3&amp;RIGHT(Adjustment_WW!$B125,2), Water!$I$342:$BT$342, 0)), "")</f>
        <v/>
      </c>
      <c r="P125" s="215">
        <f>IFERROR(INDEX(Water!$I$342:$BT$366, MATCH(Adjustment_WW!$A125, Water!$I$342:$I$366, 0), MATCH(Adjustment_WW!P$3&amp;RIGHT(Adjustment_WW!$B125,2), Water!$I$342:$BT$342, 0)), "")</f>
        <v>0</v>
      </c>
      <c r="Q125" s="215">
        <f>IFERROR(INDEX(Water!$I$342:$BT$366, MATCH(Adjustment_WW!$A125, Water!$I$342:$I$366, 0), MATCH(Adjustment_WW!Q$3&amp;RIGHT(Adjustment_WW!$B125,2), Water!$I$342:$BT$342, 0)), "")</f>
        <v>0</v>
      </c>
      <c r="R125" s="215">
        <f>IFERROR(INDEX(Water!$I$342:$BT$366, MATCH(Adjustment_WW!$A125, Water!$I$342:$I$366, 0), MATCH(Adjustment_WW!R$3&amp;RIGHT(Adjustment_WW!$B125,2), Water!$I$342:$BT$342, 0)), "")</f>
        <v>0</v>
      </c>
      <c r="S125" s="215">
        <f>IFERROR(INDEX(Water!$I$342:$BT$366, MATCH(Adjustment_WW!$A125, Water!$I$342:$I$366, 0), MATCH(Adjustment_WW!S$3&amp;RIGHT(Adjustment_WW!$B125,2), Water!$I$342:$BT$342, 0)), "")</f>
        <v>-0.76100000000000001</v>
      </c>
    </row>
    <row r="126" spans="1:19">
      <c r="A126" s="214" t="s">
        <v>114</v>
      </c>
      <c r="B126" s="214" t="s">
        <v>461</v>
      </c>
      <c r="C126" s="214" t="str">
        <f t="shared" si="46"/>
        <v>WSX12</v>
      </c>
      <c r="D126" s="215">
        <f t="shared" si="47"/>
        <v>0</v>
      </c>
      <c r="E126" s="215">
        <f t="shared" si="54"/>
        <v>0</v>
      </c>
      <c r="F126" s="215">
        <f t="shared" si="55"/>
        <v>0</v>
      </c>
      <c r="G126" s="215">
        <f t="shared" si="56"/>
        <v>0</v>
      </c>
      <c r="H126" s="215">
        <f t="shared" si="57"/>
        <v>0</v>
      </c>
      <c r="K126" s="215">
        <f>IFERROR(INDEX(Water!$I$342:$BT$366, MATCH(Adjustment_WW!$A126, Water!$I$342:$I$366, 0), MATCH(Adjustment_WW!K$3&amp;RIGHT(Adjustment_WW!$B126,2), Water!$I$342:$BT$342, 0)), "")</f>
        <v>0</v>
      </c>
      <c r="L126" s="215">
        <f>IFERROR(INDEX(Water!$I$342:$BT$366, MATCH(Adjustment_WW!$A126, Water!$I$342:$I$366, 0), MATCH(Adjustment_WW!L$3&amp;RIGHT(Adjustment_WW!$B126,2), Water!$I$342:$BT$342, 0)), "")</f>
        <v>0</v>
      </c>
      <c r="M126" s="215">
        <f>IFERROR(INDEX(Water!$I$342:$BT$366, MATCH(Adjustment_WW!$A126, Water!$I$342:$I$366, 0), MATCH(Adjustment_WW!M$3&amp;RIGHT(Adjustment_WW!$B126,2), Water!$I$342:$BT$342, 0)), "")</f>
        <v>0</v>
      </c>
      <c r="N126" s="215">
        <f>IFERROR(INDEX(Water!$I$342:$BT$366, MATCH(Adjustment_WW!$A126, Water!$I$342:$I$366, 0), MATCH(Adjustment_WW!N$3&amp;RIGHT(Adjustment_WW!$B126,2), Water!$I$342:$BT$342, 0)), "")</f>
        <v>0</v>
      </c>
      <c r="O126" s="215" t="str">
        <f>IFERROR(INDEX(Water!$I$342:$BT$366, MATCH(Adjustment_WW!$A126, Water!$I$342:$I$366, 0), MATCH(Adjustment_WW!O$3&amp;RIGHT(Adjustment_WW!$B126,2), Water!$I$342:$BT$342, 0)), "")</f>
        <v/>
      </c>
      <c r="P126" s="215" t="str">
        <f>IFERROR(INDEX(Water!$I$342:$BT$366, MATCH(Adjustment_WW!$A126, Water!$I$342:$I$366, 0), MATCH(Adjustment_WW!P$3&amp;RIGHT(Adjustment_WW!$B126,2), Water!$I$342:$BT$342, 0)), "")</f>
        <v/>
      </c>
      <c r="Q126" s="215" t="str">
        <f>IFERROR(INDEX(Water!$I$342:$BT$366, MATCH(Adjustment_WW!$A126, Water!$I$342:$I$366, 0), MATCH(Adjustment_WW!Q$3&amp;RIGHT(Adjustment_WW!$B126,2), Water!$I$342:$BT$342, 0)), "")</f>
        <v/>
      </c>
      <c r="R126" s="215" t="str">
        <f>IFERROR(INDEX(Water!$I$342:$BT$366, MATCH(Adjustment_WW!$A126, Water!$I$342:$I$366, 0), MATCH(Adjustment_WW!R$3&amp;RIGHT(Adjustment_WW!$B126,2), Water!$I$342:$BT$342, 0)), "")</f>
        <v/>
      </c>
      <c r="S126" s="215">
        <f>IFERROR(INDEX(Water!$I$342:$BT$366, MATCH(Adjustment_WW!$A126, Water!$I$342:$I$366, 0), MATCH(Adjustment_WW!S$3&amp;RIGHT(Adjustment_WW!$B126,2), Water!$I$342:$BT$342, 0)), "")</f>
        <v>0</v>
      </c>
    </row>
    <row r="127" spans="1:19">
      <c r="A127" s="214" t="s">
        <v>114</v>
      </c>
      <c r="B127" s="214" t="s">
        <v>462</v>
      </c>
      <c r="C127" s="214" t="str">
        <f t="shared" si="46"/>
        <v>WSX13</v>
      </c>
      <c r="D127" s="215">
        <f t="shared" si="47"/>
        <v>0</v>
      </c>
      <c r="E127" s="215">
        <f t="shared" si="54"/>
        <v>0</v>
      </c>
      <c r="F127" s="215">
        <f t="shared" si="55"/>
        <v>0</v>
      </c>
      <c r="G127" s="215">
        <f t="shared" si="56"/>
        <v>0</v>
      </c>
      <c r="H127" s="215">
        <f t="shared" si="57"/>
        <v>0</v>
      </c>
      <c r="K127" s="215">
        <f>IFERROR(INDEX(Water!$I$342:$BT$366, MATCH(Adjustment_WW!$A127, Water!$I$342:$I$366, 0), MATCH(Adjustment_WW!K$3&amp;RIGHT(Adjustment_WW!$B127,2), Water!$I$342:$BT$342, 0)), "")</f>
        <v>0</v>
      </c>
      <c r="L127" s="215">
        <f>IFERROR(INDEX(Water!$I$342:$BT$366, MATCH(Adjustment_WW!$A127, Water!$I$342:$I$366, 0), MATCH(Adjustment_WW!L$3&amp;RIGHT(Adjustment_WW!$B127,2), Water!$I$342:$BT$342, 0)), "")</f>
        <v>0</v>
      </c>
      <c r="M127" s="215">
        <f>IFERROR(INDEX(Water!$I$342:$BT$366, MATCH(Adjustment_WW!$A127, Water!$I$342:$I$366, 0), MATCH(Adjustment_WW!M$3&amp;RIGHT(Adjustment_WW!$B127,2), Water!$I$342:$BT$342, 0)), "")</f>
        <v>0</v>
      </c>
      <c r="N127" s="215">
        <f>IFERROR(INDEX(Water!$I$342:$BT$366, MATCH(Adjustment_WW!$A127, Water!$I$342:$I$366, 0), MATCH(Adjustment_WW!N$3&amp;RIGHT(Adjustment_WW!$B127,2), Water!$I$342:$BT$342, 0)), "")</f>
        <v>0</v>
      </c>
      <c r="O127" s="215" t="str">
        <f>IFERROR(INDEX(Water!$I$342:$BT$366, MATCH(Adjustment_WW!$A127, Water!$I$342:$I$366, 0), MATCH(Adjustment_WW!O$3&amp;RIGHT(Adjustment_WW!$B127,2), Water!$I$342:$BT$342, 0)), "")</f>
        <v/>
      </c>
      <c r="P127" s="215" t="str">
        <f>IFERROR(INDEX(Water!$I$342:$BT$366, MATCH(Adjustment_WW!$A127, Water!$I$342:$I$366, 0), MATCH(Adjustment_WW!P$3&amp;RIGHT(Adjustment_WW!$B127,2), Water!$I$342:$BT$342, 0)), "")</f>
        <v/>
      </c>
      <c r="Q127" s="215" t="str">
        <f>IFERROR(INDEX(Water!$I$342:$BT$366, MATCH(Adjustment_WW!$A127, Water!$I$342:$I$366, 0), MATCH(Adjustment_WW!Q$3&amp;RIGHT(Adjustment_WW!$B127,2), Water!$I$342:$BT$342, 0)), "")</f>
        <v/>
      </c>
      <c r="R127" s="215" t="str">
        <f>IFERROR(INDEX(Water!$I$342:$BT$366, MATCH(Adjustment_WW!$A127, Water!$I$342:$I$366, 0), MATCH(Adjustment_WW!R$3&amp;RIGHT(Adjustment_WW!$B127,2), Water!$I$342:$BT$342, 0)), "")</f>
        <v/>
      </c>
      <c r="S127" s="215">
        <f>IFERROR(INDEX(Water!$I$342:$BT$366, MATCH(Adjustment_WW!$A127, Water!$I$342:$I$366, 0), MATCH(Adjustment_WW!S$3&amp;RIGHT(Adjustment_WW!$B127,2), Water!$I$342:$BT$342, 0)), "")</f>
        <v>0</v>
      </c>
    </row>
    <row r="128" spans="1:19">
      <c r="A128" s="214" t="s">
        <v>114</v>
      </c>
      <c r="B128" s="214" t="s">
        <v>463</v>
      </c>
      <c r="C128" s="214" t="str">
        <f t="shared" si="46"/>
        <v>WSX14</v>
      </c>
      <c r="D128" s="215">
        <f t="shared" si="47"/>
        <v>0</v>
      </c>
      <c r="E128" s="215">
        <f t="shared" si="54"/>
        <v>0</v>
      </c>
      <c r="F128" s="215">
        <f t="shared" si="55"/>
        <v>0</v>
      </c>
      <c r="G128" s="215">
        <f t="shared" si="56"/>
        <v>0</v>
      </c>
      <c r="H128" s="215">
        <f t="shared" si="57"/>
        <v>0</v>
      </c>
      <c r="K128" s="215">
        <f>IFERROR(INDEX(Water!$I$342:$BT$366, MATCH(Adjustment_WW!$A128, Water!$I$342:$I$366, 0), MATCH(Adjustment_WW!K$3&amp;RIGHT(Adjustment_WW!$B128,2), Water!$I$342:$BT$342, 0)), "")</f>
        <v>0</v>
      </c>
      <c r="L128" s="215">
        <f>IFERROR(INDEX(Water!$I$342:$BT$366, MATCH(Adjustment_WW!$A128, Water!$I$342:$I$366, 0), MATCH(Adjustment_WW!L$3&amp;RIGHT(Adjustment_WW!$B128,2), Water!$I$342:$BT$342, 0)), "")</f>
        <v>0</v>
      </c>
      <c r="M128" s="215">
        <f>IFERROR(INDEX(Water!$I$342:$BT$366, MATCH(Adjustment_WW!$A128, Water!$I$342:$I$366, 0), MATCH(Adjustment_WW!M$3&amp;RIGHT(Adjustment_WW!$B128,2), Water!$I$342:$BT$342, 0)), "")</f>
        <v>0</v>
      </c>
      <c r="N128" s="215">
        <f>IFERROR(INDEX(Water!$I$342:$BT$366, MATCH(Adjustment_WW!$A128, Water!$I$342:$I$366, 0), MATCH(Adjustment_WW!N$3&amp;RIGHT(Adjustment_WW!$B128,2), Water!$I$342:$BT$342, 0)), "")</f>
        <v>0</v>
      </c>
      <c r="O128" s="215" t="str">
        <f>IFERROR(INDEX(Water!$I$342:$BT$366, MATCH(Adjustment_WW!$A128, Water!$I$342:$I$366, 0), MATCH(Adjustment_WW!O$3&amp;RIGHT(Adjustment_WW!$B128,2), Water!$I$342:$BT$342, 0)), "")</f>
        <v/>
      </c>
      <c r="P128" s="215" t="str">
        <f>IFERROR(INDEX(Water!$I$342:$BT$366, MATCH(Adjustment_WW!$A128, Water!$I$342:$I$366, 0), MATCH(Adjustment_WW!P$3&amp;RIGHT(Adjustment_WW!$B128,2), Water!$I$342:$BT$342, 0)), "")</f>
        <v/>
      </c>
      <c r="Q128" s="215" t="str">
        <f>IFERROR(INDEX(Water!$I$342:$BT$366, MATCH(Adjustment_WW!$A128, Water!$I$342:$I$366, 0), MATCH(Adjustment_WW!Q$3&amp;RIGHT(Adjustment_WW!$B128,2), Water!$I$342:$BT$342, 0)), "")</f>
        <v/>
      </c>
      <c r="R128" s="215" t="str">
        <f>IFERROR(INDEX(Water!$I$342:$BT$366, MATCH(Adjustment_WW!$A128, Water!$I$342:$I$366, 0), MATCH(Adjustment_WW!R$3&amp;RIGHT(Adjustment_WW!$B128,2), Water!$I$342:$BT$342, 0)), "")</f>
        <v/>
      </c>
      <c r="S128" s="215">
        <f>IFERROR(INDEX(Water!$I$342:$BT$366, MATCH(Adjustment_WW!$A128, Water!$I$342:$I$366, 0), MATCH(Adjustment_WW!S$3&amp;RIGHT(Adjustment_WW!$B128,2), Water!$I$342:$BT$342, 0)), "")</f>
        <v>0</v>
      </c>
    </row>
    <row r="129" spans="1:19">
      <c r="A129" s="214" t="s">
        <v>114</v>
      </c>
      <c r="B129" s="214" t="s">
        <v>464</v>
      </c>
      <c r="C129" s="214" t="str">
        <f t="shared" si="46"/>
        <v>WSX15</v>
      </c>
      <c r="D129" s="215">
        <f t="shared" si="47"/>
        <v>0</v>
      </c>
      <c r="E129" s="215">
        <f t="shared" si="54"/>
        <v>0</v>
      </c>
      <c r="F129" s="215">
        <f t="shared" si="55"/>
        <v>0</v>
      </c>
      <c r="G129" s="215">
        <f t="shared" si="56"/>
        <v>0</v>
      </c>
      <c r="H129" s="215">
        <f t="shared" si="57"/>
        <v>0</v>
      </c>
      <c r="K129" s="215">
        <f>IFERROR(INDEX(Water!$I$342:$BT$366, MATCH(Adjustment_WW!$A129, Water!$I$342:$I$366, 0), MATCH(Adjustment_WW!K$3&amp;RIGHT(Adjustment_WW!$B129,2), Water!$I$342:$BT$342, 0)), "")</f>
        <v>0</v>
      </c>
      <c r="L129" s="215">
        <f>IFERROR(INDEX(Water!$I$342:$BT$366, MATCH(Adjustment_WW!$A129, Water!$I$342:$I$366, 0), MATCH(Adjustment_WW!L$3&amp;RIGHT(Adjustment_WW!$B129,2), Water!$I$342:$BT$342, 0)), "")</f>
        <v>0</v>
      </c>
      <c r="M129" s="215">
        <f>IFERROR(INDEX(Water!$I$342:$BT$366, MATCH(Adjustment_WW!$A129, Water!$I$342:$I$366, 0), MATCH(Adjustment_WW!M$3&amp;RIGHT(Adjustment_WW!$B129,2), Water!$I$342:$BT$342, 0)), "")</f>
        <v>0</v>
      </c>
      <c r="N129" s="215">
        <f>IFERROR(INDEX(Water!$I$342:$BT$366, MATCH(Adjustment_WW!$A129, Water!$I$342:$I$366, 0), MATCH(Adjustment_WW!N$3&amp;RIGHT(Adjustment_WW!$B129,2), Water!$I$342:$BT$342, 0)), "")</f>
        <v>0</v>
      </c>
      <c r="O129" s="215" t="str">
        <f>IFERROR(INDEX(Water!$I$342:$BT$366, MATCH(Adjustment_WW!$A129, Water!$I$342:$I$366, 0), MATCH(Adjustment_WW!O$3&amp;RIGHT(Adjustment_WW!$B129,2), Water!$I$342:$BT$342, 0)), "")</f>
        <v/>
      </c>
      <c r="P129" s="215" t="str">
        <f>IFERROR(INDEX(Water!$I$342:$BT$366, MATCH(Adjustment_WW!$A129, Water!$I$342:$I$366, 0), MATCH(Adjustment_WW!P$3&amp;RIGHT(Adjustment_WW!$B129,2), Water!$I$342:$BT$342, 0)), "")</f>
        <v/>
      </c>
      <c r="Q129" s="215" t="str">
        <f>IFERROR(INDEX(Water!$I$342:$BT$366, MATCH(Adjustment_WW!$A129, Water!$I$342:$I$366, 0), MATCH(Adjustment_WW!Q$3&amp;RIGHT(Adjustment_WW!$B129,2), Water!$I$342:$BT$342, 0)), "")</f>
        <v/>
      </c>
      <c r="R129" s="215" t="str">
        <f>IFERROR(INDEX(Water!$I$342:$BT$366, MATCH(Adjustment_WW!$A129, Water!$I$342:$I$366, 0), MATCH(Adjustment_WW!R$3&amp;RIGHT(Adjustment_WW!$B129,2), Water!$I$342:$BT$342, 0)), "")</f>
        <v/>
      </c>
      <c r="S129" s="215">
        <f>IFERROR(INDEX(Water!$I$342:$BT$366, MATCH(Adjustment_WW!$A129, Water!$I$342:$I$366, 0), MATCH(Adjustment_WW!S$3&amp;RIGHT(Adjustment_WW!$B129,2), Water!$I$342:$BT$342, 0)), "")</f>
        <v>0</v>
      </c>
    </row>
    <row r="130" spans="1:19">
      <c r="A130" s="214" t="s">
        <v>114</v>
      </c>
      <c r="B130" s="214" t="s">
        <v>465</v>
      </c>
      <c r="C130" s="214" t="str">
        <f t="shared" si="46"/>
        <v>WSX16</v>
      </c>
      <c r="D130" s="215">
        <f t="shared" si="47"/>
        <v>0</v>
      </c>
      <c r="E130" s="215">
        <f t="shared" si="54"/>
        <v>0</v>
      </c>
      <c r="F130" s="215">
        <f t="shared" si="55"/>
        <v>0</v>
      </c>
      <c r="G130" s="215">
        <f t="shared" si="56"/>
        <v>0</v>
      </c>
      <c r="H130" s="215">
        <f t="shared" si="57"/>
        <v>0</v>
      </c>
      <c r="K130" s="215">
        <f>IFERROR(INDEX(Water!$I$342:$BT$366, MATCH(Adjustment_WW!$A130, Water!$I$342:$I$366, 0), MATCH(Adjustment_WW!K$3&amp;RIGHT(Adjustment_WW!$B130,2), Water!$I$342:$BT$342, 0)), "")</f>
        <v>0</v>
      </c>
      <c r="L130" s="215">
        <f>IFERROR(INDEX(Water!$I$342:$BT$366, MATCH(Adjustment_WW!$A130, Water!$I$342:$I$366, 0), MATCH(Adjustment_WW!L$3&amp;RIGHT(Adjustment_WW!$B130,2), Water!$I$342:$BT$342, 0)), "")</f>
        <v>0</v>
      </c>
      <c r="M130" s="215">
        <f>IFERROR(INDEX(Water!$I$342:$BT$366, MATCH(Adjustment_WW!$A130, Water!$I$342:$I$366, 0), MATCH(Adjustment_WW!M$3&amp;RIGHT(Adjustment_WW!$B130,2), Water!$I$342:$BT$342, 0)), "")</f>
        <v>0</v>
      </c>
      <c r="N130" s="215">
        <f>IFERROR(INDEX(Water!$I$342:$BT$366, MATCH(Adjustment_WW!$A130, Water!$I$342:$I$366, 0), MATCH(Adjustment_WW!N$3&amp;RIGHT(Adjustment_WW!$B130,2), Water!$I$342:$BT$342, 0)), "")</f>
        <v>0</v>
      </c>
      <c r="O130" s="215" t="str">
        <f>IFERROR(INDEX(Water!$I$342:$BT$366, MATCH(Adjustment_WW!$A130, Water!$I$342:$I$366, 0), MATCH(Adjustment_WW!O$3&amp;RIGHT(Adjustment_WW!$B130,2), Water!$I$342:$BT$342, 0)), "")</f>
        <v/>
      </c>
      <c r="P130" s="215" t="str">
        <f>IFERROR(INDEX(Water!$I$342:$BT$366, MATCH(Adjustment_WW!$A130, Water!$I$342:$I$366, 0), MATCH(Adjustment_WW!P$3&amp;RIGHT(Adjustment_WW!$B130,2), Water!$I$342:$BT$342, 0)), "")</f>
        <v/>
      </c>
      <c r="Q130" s="215" t="str">
        <f>IFERROR(INDEX(Water!$I$342:$BT$366, MATCH(Adjustment_WW!$A130, Water!$I$342:$I$366, 0), MATCH(Adjustment_WW!Q$3&amp;RIGHT(Adjustment_WW!$B130,2), Water!$I$342:$BT$342, 0)), "")</f>
        <v/>
      </c>
      <c r="R130" s="215" t="str">
        <f>IFERROR(INDEX(Water!$I$342:$BT$366, MATCH(Adjustment_WW!$A130, Water!$I$342:$I$366, 0), MATCH(Adjustment_WW!R$3&amp;RIGHT(Adjustment_WW!$B130,2), Water!$I$342:$BT$342, 0)), "")</f>
        <v/>
      </c>
      <c r="S130" s="215">
        <f>IFERROR(INDEX(Water!$I$342:$BT$366, MATCH(Adjustment_WW!$A130, Water!$I$342:$I$366, 0), MATCH(Adjustment_WW!S$3&amp;RIGHT(Adjustment_WW!$B130,2), Water!$I$342:$BT$342, 0)), "")</f>
        <v>0</v>
      </c>
    </row>
    <row r="131" spans="1:19">
      <c r="A131" s="214" t="s">
        <v>114</v>
      </c>
      <c r="B131" s="214" t="s">
        <v>466</v>
      </c>
      <c r="C131" s="214" t="str">
        <f t="shared" si="46"/>
        <v>WSX17</v>
      </c>
      <c r="D131" s="215">
        <f t="shared" si="47"/>
        <v>0</v>
      </c>
      <c r="E131" s="215">
        <f t="shared" si="54"/>
        <v>0</v>
      </c>
      <c r="F131" s="215">
        <f t="shared" si="55"/>
        <v>0</v>
      </c>
      <c r="G131" s="215">
        <f t="shared" si="56"/>
        <v>0</v>
      </c>
      <c r="H131" s="215">
        <f t="shared" si="57"/>
        <v>0</v>
      </c>
      <c r="K131" s="215">
        <f>IFERROR(INDEX(Water!$I$342:$BT$366, MATCH(Adjustment_WW!$A131, Water!$I$342:$I$366, 0), MATCH(Adjustment_WW!K$3&amp;RIGHT(Adjustment_WW!$B131,2), Water!$I$342:$BT$342, 0)), "")</f>
        <v>0</v>
      </c>
      <c r="L131" s="215">
        <f>IFERROR(INDEX(Water!$I$342:$BT$366, MATCH(Adjustment_WW!$A131, Water!$I$342:$I$366, 0), MATCH(Adjustment_WW!L$3&amp;RIGHT(Adjustment_WW!$B131,2), Water!$I$342:$BT$342, 0)), "")</f>
        <v>0</v>
      </c>
      <c r="M131" s="215">
        <f>IFERROR(INDEX(Water!$I$342:$BT$366, MATCH(Adjustment_WW!$A131, Water!$I$342:$I$366, 0), MATCH(Adjustment_WW!M$3&amp;RIGHT(Adjustment_WW!$B131,2), Water!$I$342:$BT$342, 0)), "")</f>
        <v>0</v>
      </c>
      <c r="N131" s="215">
        <f>IFERROR(INDEX(Water!$I$342:$BT$366, MATCH(Adjustment_WW!$A131, Water!$I$342:$I$366, 0), MATCH(Adjustment_WW!N$3&amp;RIGHT(Adjustment_WW!$B131,2), Water!$I$342:$BT$342, 0)), "")</f>
        <v>0</v>
      </c>
      <c r="O131" s="215" t="str">
        <f>IFERROR(INDEX(Water!$I$342:$BT$366, MATCH(Adjustment_WW!$A131, Water!$I$342:$I$366, 0), MATCH(Adjustment_WW!O$3&amp;RIGHT(Adjustment_WW!$B131,2), Water!$I$342:$BT$342, 0)), "")</f>
        <v/>
      </c>
      <c r="P131" s="215" t="str">
        <f>IFERROR(INDEX(Water!$I$342:$BT$366, MATCH(Adjustment_WW!$A131, Water!$I$342:$I$366, 0), MATCH(Adjustment_WW!P$3&amp;RIGHT(Adjustment_WW!$B131,2), Water!$I$342:$BT$342, 0)), "")</f>
        <v/>
      </c>
      <c r="Q131" s="215" t="str">
        <f>IFERROR(INDEX(Water!$I$342:$BT$366, MATCH(Adjustment_WW!$A131, Water!$I$342:$I$366, 0), MATCH(Adjustment_WW!Q$3&amp;RIGHT(Adjustment_WW!$B131,2), Water!$I$342:$BT$342, 0)), "")</f>
        <v/>
      </c>
      <c r="R131" s="215" t="str">
        <f>IFERROR(INDEX(Water!$I$342:$BT$366, MATCH(Adjustment_WW!$A131, Water!$I$342:$I$366, 0), MATCH(Adjustment_WW!R$3&amp;RIGHT(Adjustment_WW!$B131,2), Water!$I$342:$BT$342, 0)), "")</f>
        <v/>
      </c>
      <c r="S131" s="215">
        <f>IFERROR(INDEX(Water!$I$342:$BT$366, MATCH(Adjustment_WW!$A131, Water!$I$342:$I$366, 0), MATCH(Adjustment_WW!S$3&amp;RIGHT(Adjustment_WW!$B131,2), Water!$I$342:$BT$342, 0)), "")</f>
        <v>0</v>
      </c>
    </row>
    <row r="132" spans="1:19">
      <c r="A132" s="214" t="s">
        <v>114</v>
      </c>
      <c r="B132" s="214" t="s">
        <v>467</v>
      </c>
      <c r="C132" s="214" t="str">
        <f t="shared" si="46"/>
        <v>WSX18</v>
      </c>
      <c r="D132" s="215">
        <f t="shared" si="47"/>
        <v>0</v>
      </c>
      <c r="E132" s="215">
        <f t="shared" si="54"/>
        <v>0</v>
      </c>
      <c r="F132" s="215">
        <f t="shared" si="55"/>
        <v>0</v>
      </c>
      <c r="G132" s="215">
        <f t="shared" si="56"/>
        <v>0</v>
      </c>
      <c r="H132" s="215">
        <f t="shared" si="57"/>
        <v>0</v>
      </c>
      <c r="K132" s="215" t="str">
        <f>IFERROR(INDEX(Water!$I$342:$BT$366, MATCH(Adjustment_WW!$A132, Water!$I$342:$I$366, 0), MATCH(Adjustment_WW!K$3&amp;RIGHT(Adjustment_WW!$B132,2), Water!$I$342:$BT$342, 0)), "")</f>
        <v/>
      </c>
      <c r="L132" s="215" t="str">
        <f>IFERROR(INDEX(Water!$I$342:$BT$366, MATCH(Adjustment_WW!$A132, Water!$I$342:$I$366, 0), MATCH(Adjustment_WW!L$3&amp;RIGHT(Adjustment_WW!$B132,2), Water!$I$342:$BT$342, 0)), "")</f>
        <v/>
      </c>
      <c r="M132" s="215">
        <f>IFERROR(INDEX(Water!$I$342:$BT$366, MATCH(Adjustment_WW!$A132, Water!$I$342:$I$366, 0), MATCH(Adjustment_WW!M$3&amp;RIGHT(Adjustment_WW!$B132,2), Water!$I$342:$BT$342, 0)), "")</f>
        <v>0</v>
      </c>
      <c r="N132" s="215">
        <f>IFERROR(INDEX(Water!$I$342:$BT$366, MATCH(Adjustment_WW!$A132, Water!$I$342:$I$366, 0), MATCH(Adjustment_WW!N$3&amp;RIGHT(Adjustment_WW!$B132,2), Water!$I$342:$BT$342, 0)), "")</f>
        <v>0</v>
      </c>
      <c r="O132" s="215">
        <f>IFERROR(INDEX(Water!$I$342:$BT$366, MATCH(Adjustment_WW!$A132, Water!$I$342:$I$366, 0), MATCH(Adjustment_WW!O$3&amp;RIGHT(Adjustment_WW!$B132,2), Water!$I$342:$BT$342, 0)), "")</f>
        <v>0</v>
      </c>
      <c r="P132" s="215">
        <f>IFERROR(INDEX(Water!$I$342:$BT$366, MATCH(Adjustment_WW!$A132, Water!$I$342:$I$366, 0), MATCH(Adjustment_WW!P$3&amp;RIGHT(Adjustment_WW!$B132,2), Water!$I$342:$BT$342, 0)), "")</f>
        <v>0</v>
      </c>
      <c r="Q132" s="215">
        <f>IFERROR(INDEX(Water!$I$342:$BT$366, MATCH(Adjustment_WW!$A132, Water!$I$342:$I$366, 0), MATCH(Adjustment_WW!Q$3&amp;RIGHT(Adjustment_WW!$B132,2), Water!$I$342:$BT$342, 0)), "")</f>
        <v>0</v>
      </c>
      <c r="R132" s="215">
        <f>IFERROR(INDEX(Water!$I$342:$BT$366, MATCH(Adjustment_WW!$A132, Water!$I$342:$I$366, 0), MATCH(Adjustment_WW!R$3&amp;RIGHT(Adjustment_WW!$B132,2), Water!$I$342:$BT$342, 0)), "")</f>
        <v>0</v>
      </c>
      <c r="S132" s="215">
        <f>IFERROR(INDEX(Water!$I$342:$BT$366, MATCH(Adjustment_WW!$A132, Water!$I$342:$I$366, 0), MATCH(Adjustment_WW!S$3&amp;RIGHT(Adjustment_WW!$B132,2), Water!$I$342:$BT$342, 0)), "")</f>
        <v>0</v>
      </c>
    </row>
    <row r="133" spans="1:19">
      <c r="A133" s="214" t="s">
        <v>114</v>
      </c>
      <c r="B133" s="214" t="s">
        <v>468</v>
      </c>
      <c r="C133" s="214" t="str">
        <f t="shared" si="46"/>
        <v>WSX19</v>
      </c>
      <c r="D133" s="215">
        <f t="shared" si="47"/>
        <v>0</v>
      </c>
      <c r="E133" s="215">
        <f t="shared" si="54"/>
        <v>0</v>
      </c>
      <c r="F133" s="215">
        <f t="shared" si="55"/>
        <v>0</v>
      </c>
      <c r="G133" s="215">
        <f t="shared" si="56"/>
        <v>0</v>
      </c>
      <c r="H133" s="215">
        <f t="shared" si="57"/>
        <v>0</v>
      </c>
      <c r="K133" s="215" t="str">
        <f>IFERROR(INDEX(Water!$I$342:$BT$366, MATCH(Adjustment_WW!$A133, Water!$I$342:$I$366, 0), MATCH(Adjustment_WW!K$3&amp;RIGHT(Adjustment_WW!$B133,2), Water!$I$342:$BT$342, 0)), "")</f>
        <v/>
      </c>
      <c r="L133" s="215" t="str">
        <f>IFERROR(INDEX(Water!$I$342:$BT$366, MATCH(Adjustment_WW!$A133, Water!$I$342:$I$366, 0), MATCH(Adjustment_WW!L$3&amp;RIGHT(Adjustment_WW!$B133,2), Water!$I$342:$BT$342, 0)), "")</f>
        <v/>
      </c>
      <c r="M133" s="215">
        <f>IFERROR(INDEX(Water!$I$342:$BT$366, MATCH(Adjustment_WW!$A133, Water!$I$342:$I$366, 0), MATCH(Adjustment_WW!M$3&amp;RIGHT(Adjustment_WW!$B133,2), Water!$I$342:$BT$342, 0)), "")</f>
        <v>0</v>
      </c>
      <c r="N133" s="215">
        <f>IFERROR(INDEX(Water!$I$342:$BT$366, MATCH(Adjustment_WW!$A133, Water!$I$342:$I$366, 0), MATCH(Adjustment_WW!N$3&amp;RIGHT(Adjustment_WW!$B133,2), Water!$I$342:$BT$342, 0)), "")</f>
        <v>0</v>
      </c>
      <c r="O133" s="215">
        <f>IFERROR(INDEX(Water!$I$342:$BT$366, MATCH(Adjustment_WW!$A133, Water!$I$342:$I$366, 0), MATCH(Adjustment_WW!O$3&amp;RIGHT(Adjustment_WW!$B133,2), Water!$I$342:$BT$342, 0)), "")</f>
        <v>0</v>
      </c>
      <c r="P133" s="215">
        <f>IFERROR(INDEX(Water!$I$342:$BT$366, MATCH(Adjustment_WW!$A133, Water!$I$342:$I$366, 0), MATCH(Adjustment_WW!P$3&amp;RIGHT(Adjustment_WW!$B133,2), Water!$I$342:$BT$342, 0)), "")</f>
        <v>0</v>
      </c>
      <c r="Q133" s="215">
        <f>IFERROR(INDEX(Water!$I$342:$BT$366, MATCH(Adjustment_WW!$A133, Water!$I$342:$I$366, 0), MATCH(Adjustment_WW!Q$3&amp;RIGHT(Adjustment_WW!$B133,2), Water!$I$342:$BT$342, 0)), "")</f>
        <v>0</v>
      </c>
      <c r="R133" s="215">
        <f>IFERROR(INDEX(Water!$I$342:$BT$366, MATCH(Adjustment_WW!$A133, Water!$I$342:$I$366, 0), MATCH(Adjustment_WW!R$3&amp;RIGHT(Adjustment_WW!$B133,2), Water!$I$342:$BT$342, 0)), "")</f>
        <v>0</v>
      </c>
      <c r="S133" s="215">
        <f>IFERROR(INDEX(Water!$I$342:$BT$366, MATCH(Adjustment_WW!$A133, Water!$I$342:$I$366, 0), MATCH(Adjustment_WW!S$3&amp;RIGHT(Adjustment_WW!$B133,2), Water!$I$342:$BT$342, 0)), "")</f>
        <v>0</v>
      </c>
    </row>
    <row r="134" spans="1:19">
      <c r="A134" s="214" t="s">
        <v>114</v>
      </c>
      <c r="B134" s="214" t="s">
        <v>469</v>
      </c>
      <c r="C134" s="214" t="str">
        <f t="shared" si="46"/>
        <v>WSX20</v>
      </c>
      <c r="D134" s="215">
        <f t="shared" si="47"/>
        <v>0</v>
      </c>
      <c r="E134" s="215">
        <f t="shared" si="54"/>
        <v>0</v>
      </c>
      <c r="F134" s="215">
        <f t="shared" si="55"/>
        <v>0</v>
      </c>
      <c r="G134" s="215">
        <f t="shared" si="56"/>
        <v>0</v>
      </c>
      <c r="H134" s="215">
        <f t="shared" si="57"/>
        <v>0</v>
      </c>
      <c r="K134" s="215" t="str">
        <f>IFERROR(INDEX(Water!$I$342:$BT$366, MATCH(Adjustment_WW!$A134, Water!$I$342:$I$366, 0), MATCH(Adjustment_WW!K$3&amp;RIGHT(Adjustment_WW!$B134,2), Water!$I$342:$BT$342, 0)), "")</f>
        <v/>
      </c>
      <c r="L134" s="215" t="str">
        <f>IFERROR(INDEX(Water!$I$342:$BT$366, MATCH(Adjustment_WW!$A134, Water!$I$342:$I$366, 0), MATCH(Adjustment_WW!L$3&amp;RIGHT(Adjustment_WW!$B134,2), Water!$I$342:$BT$342, 0)), "")</f>
        <v/>
      </c>
      <c r="M134" s="215">
        <f>IFERROR(INDEX(Water!$I$342:$BT$366, MATCH(Adjustment_WW!$A134, Water!$I$342:$I$366, 0), MATCH(Adjustment_WW!M$3&amp;RIGHT(Adjustment_WW!$B134,2), Water!$I$342:$BT$342, 0)), "")</f>
        <v>0</v>
      </c>
      <c r="N134" s="215">
        <f>IFERROR(INDEX(Water!$I$342:$BT$366, MATCH(Adjustment_WW!$A134, Water!$I$342:$I$366, 0), MATCH(Adjustment_WW!N$3&amp;RIGHT(Adjustment_WW!$B134,2), Water!$I$342:$BT$342, 0)), "")</f>
        <v>0</v>
      </c>
      <c r="O134" s="215">
        <f>IFERROR(INDEX(Water!$I$342:$BT$366, MATCH(Adjustment_WW!$A134, Water!$I$342:$I$366, 0), MATCH(Adjustment_WW!O$3&amp;RIGHT(Adjustment_WW!$B134,2), Water!$I$342:$BT$342, 0)), "")</f>
        <v>0</v>
      </c>
      <c r="P134" s="215">
        <f>IFERROR(INDEX(Water!$I$342:$BT$366, MATCH(Adjustment_WW!$A134, Water!$I$342:$I$366, 0), MATCH(Adjustment_WW!P$3&amp;RIGHT(Adjustment_WW!$B134,2), Water!$I$342:$BT$342, 0)), "")</f>
        <v>0</v>
      </c>
      <c r="Q134" s="215">
        <f>IFERROR(INDEX(Water!$I$342:$BT$366, MATCH(Adjustment_WW!$A134, Water!$I$342:$I$366, 0), MATCH(Adjustment_WW!Q$3&amp;RIGHT(Adjustment_WW!$B134,2), Water!$I$342:$BT$342, 0)), "")</f>
        <v>0</v>
      </c>
      <c r="R134" s="215">
        <f>IFERROR(INDEX(Water!$I$342:$BT$366, MATCH(Adjustment_WW!$A134, Water!$I$342:$I$366, 0), MATCH(Adjustment_WW!R$3&amp;RIGHT(Adjustment_WW!$B134,2), Water!$I$342:$BT$342, 0)), "")</f>
        <v>0</v>
      </c>
      <c r="S134" s="215">
        <f>IFERROR(INDEX(Water!$I$342:$BT$366, MATCH(Adjustment_WW!$A134, Water!$I$342:$I$366, 0), MATCH(Adjustment_WW!S$3&amp;RIGHT(Adjustment_WW!$B134,2), Water!$I$342:$BT$342, 0)), "")</f>
        <v>0</v>
      </c>
    </row>
    <row r="135" spans="1:19">
      <c r="A135" s="214" t="s">
        <v>114</v>
      </c>
      <c r="B135" s="214" t="s">
        <v>470</v>
      </c>
      <c r="C135" s="214" t="str">
        <f t="shared" si="46"/>
        <v>WSX21</v>
      </c>
      <c r="D135" s="215">
        <f t="shared" si="47"/>
        <v>0</v>
      </c>
      <c r="E135" s="215">
        <f t="shared" si="54"/>
        <v>0</v>
      </c>
      <c r="F135" s="215">
        <f t="shared" si="55"/>
        <v>0</v>
      </c>
      <c r="G135" s="215">
        <f t="shared" si="56"/>
        <v>0</v>
      </c>
      <c r="H135" s="215">
        <f t="shared" si="57"/>
        <v>0</v>
      </c>
      <c r="K135" s="215" t="str">
        <f>IFERROR(INDEX(Water!$I$342:$BT$366, MATCH(Adjustment_WW!$A135, Water!$I$342:$I$366, 0), MATCH(Adjustment_WW!K$3&amp;RIGHT(Adjustment_WW!$B135,2), Water!$I$342:$BT$342, 0)), "")</f>
        <v/>
      </c>
      <c r="L135" s="215" t="str">
        <f>IFERROR(INDEX(Water!$I$342:$BT$366, MATCH(Adjustment_WW!$A135, Water!$I$342:$I$366, 0), MATCH(Adjustment_WW!L$3&amp;RIGHT(Adjustment_WW!$B135,2), Water!$I$342:$BT$342, 0)), "")</f>
        <v/>
      </c>
      <c r="M135" s="215">
        <f>IFERROR(INDEX(Water!$I$342:$BT$366, MATCH(Adjustment_WW!$A135, Water!$I$342:$I$366, 0), MATCH(Adjustment_WW!M$3&amp;RIGHT(Adjustment_WW!$B135,2), Water!$I$342:$BT$342, 0)), "")</f>
        <v>0</v>
      </c>
      <c r="N135" s="215">
        <f>IFERROR(INDEX(Water!$I$342:$BT$366, MATCH(Adjustment_WW!$A135, Water!$I$342:$I$366, 0), MATCH(Adjustment_WW!N$3&amp;RIGHT(Adjustment_WW!$B135,2), Water!$I$342:$BT$342, 0)), "")</f>
        <v>0</v>
      </c>
      <c r="O135" s="215" t="str">
        <f>IFERROR(INDEX(Water!$I$342:$BT$366, MATCH(Adjustment_WW!$A135, Water!$I$342:$I$366, 0), MATCH(Adjustment_WW!O$3&amp;RIGHT(Adjustment_WW!$B135,2), Water!$I$342:$BT$342, 0)), "")</f>
        <v/>
      </c>
      <c r="P135" s="215">
        <f>IFERROR(INDEX(Water!$I$342:$BT$366, MATCH(Adjustment_WW!$A135, Water!$I$342:$I$366, 0), MATCH(Adjustment_WW!P$3&amp;RIGHT(Adjustment_WW!$B135,2), Water!$I$342:$BT$342, 0)), "")</f>
        <v>0</v>
      </c>
      <c r="Q135" s="215">
        <f>IFERROR(INDEX(Water!$I$342:$BT$366, MATCH(Adjustment_WW!$A135, Water!$I$342:$I$366, 0), MATCH(Adjustment_WW!Q$3&amp;RIGHT(Adjustment_WW!$B135,2), Water!$I$342:$BT$342, 0)), "")</f>
        <v>0</v>
      </c>
      <c r="R135" s="215">
        <f>IFERROR(INDEX(Water!$I$342:$BT$366, MATCH(Adjustment_WW!$A135, Water!$I$342:$I$366, 0), MATCH(Adjustment_WW!R$3&amp;RIGHT(Adjustment_WW!$B135,2), Water!$I$342:$BT$342, 0)), "")</f>
        <v>0</v>
      </c>
      <c r="S135" s="215">
        <f>IFERROR(INDEX(Water!$I$342:$BT$366, MATCH(Adjustment_WW!$A135, Water!$I$342:$I$366, 0), MATCH(Adjustment_WW!S$3&amp;RIGHT(Adjustment_WW!$B135,2), Water!$I$342:$BT$342, 0)), "")</f>
        <v>0</v>
      </c>
    </row>
    <row r="136" spans="1:19">
      <c r="A136" s="214" t="s">
        <v>114</v>
      </c>
      <c r="B136" s="214" t="s">
        <v>580</v>
      </c>
      <c r="C136" s="214" t="str">
        <f t="shared" ref="C136" si="82">$A136&amp;RIGHT(B136,2)</f>
        <v>WSX22</v>
      </c>
      <c r="D136" s="215">
        <f t="shared" ref="D136" si="83">IF($B136&lt;"2017-18", K136, IF(B136&lt;"2020-21", O136+P136, P136))</f>
        <v>0</v>
      </c>
      <c r="E136" s="215">
        <f t="shared" ref="E136" si="84">IF($B136&lt;"2017-18", L136, Q136+R136)</f>
        <v>0</v>
      </c>
      <c r="F136" s="215">
        <f t="shared" ref="F136" si="85">M136</f>
        <v>0</v>
      </c>
      <c r="G136" s="215">
        <f t="shared" ref="G136" si="86">N136</f>
        <v>0</v>
      </c>
      <c r="H136" s="215">
        <f t="shared" ref="H136" si="87">S136</f>
        <v>0</v>
      </c>
      <c r="K136" s="215" t="str">
        <f>IFERROR(INDEX(Water!$I$342:$BT$366, MATCH(Adjustment_WW!$A136, Water!$I$342:$I$366, 0), MATCH(Adjustment_WW!K$3&amp;RIGHT(Adjustment_WW!$B136,2), Water!$I$342:$BT$342, 0)), "")</f>
        <v/>
      </c>
      <c r="L136" s="215" t="str">
        <f>IFERROR(INDEX(Water!$I$342:$BT$366, MATCH(Adjustment_WW!$A136, Water!$I$342:$I$366, 0), MATCH(Adjustment_WW!L$3&amp;RIGHT(Adjustment_WW!$B136,2), Water!$I$342:$BT$342, 0)), "")</f>
        <v/>
      </c>
      <c r="M136" s="215">
        <f>IFERROR(INDEX(Water!$I$342:$BT$366, MATCH(Adjustment_WW!$A136, Water!$I$342:$I$366, 0), MATCH(Adjustment_WW!M$3&amp;RIGHT(Adjustment_WW!$B136,2), Water!$I$342:$BT$342, 0)), "")</f>
        <v>0</v>
      </c>
      <c r="N136" s="215">
        <f>IFERROR(INDEX(Water!$I$342:$BT$366, MATCH(Adjustment_WW!$A136, Water!$I$342:$I$366, 0), MATCH(Adjustment_WW!N$3&amp;RIGHT(Adjustment_WW!$B136,2), Water!$I$342:$BT$342, 0)), "")</f>
        <v>0</v>
      </c>
      <c r="O136" s="215" t="str">
        <f>IFERROR(INDEX(Water!$I$342:$BT$366, MATCH(Adjustment_WW!$A136, Water!$I$342:$I$366, 0), MATCH(Adjustment_WW!O$3&amp;RIGHT(Adjustment_WW!$B136,2), Water!$I$342:$BT$342, 0)), "")</f>
        <v/>
      </c>
      <c r="P136" s="215">
        <f>IFERROR(INDEX(Water!$I$342:$BT$366, MATCH(Adjustment_WW!$A136, Water!$I$342:$I$366, 0), MATCH(Adjustment_WW!P$3&amp;RIGHT(Adjustment_WW!$B136,2), Water!$I$342:$BT$342, 0)), "")</f>
        <v>0</v>
      </c>
      <c r="Q136" s="215">
        <f>IFERROR(INDEX(Water!$I$342:$BT$366, MATCH(Adjustment_WW!$A136, Water!$I$342:$I$366, 0), MATCH(Adjustment_WW!Q$3&amp;RIGHT(Adjustment_WW!$B136,2), Water!$I$342:$BT$342, 0)), "")</f>
        <v>0</v>
      </c>
      <c r="R136" s="215">
        <f>IFERROR(INDEX(Water!$I$342:$BT$366, MATCH(Adjustment_WW!$A136, Water!$I$342:$I$366, 0), MATCH(Adjustment_WW!R$3&amp;RIGHT(Adjustment_WW!$B136,2), Water!$I$342:$BT$342, 0)), "")</f>
        <v>0</v>
      </c>
      <c r="S136" s="215">
        <f>IFERROR(INDEX(Water!$I$342:$BT$366, MATCH(Adjustment_WW!$A136, Water!$I$342:$I$366, 0), MATCH(Adjustment_WW!S$3&amp;RIGHT(Adjustment_WW!$B136,2), Water!$I$342:$BT$342, 0)), "")</f>
        <v>0</v>
      </c>
    </row>
    <row r="137" spans="1:19">
      <c r="A137" s="214" t="s">
        <v>118</v>
      </c>
      <c r="B137" s="214" t="s">
        <v>461</v>
      </c>
      <c r="C137" s="214" t="str">
        <f t="shared" si="46"/>
        <v>YKY12</v>
      </c>
      <c r="D137" s="215">
        <f t="shared" si="47"/>
        <v>0</v>
      </c>
      <c r="E137" s="215">
        <f t="shared" si="54"/>
        <v>0</v>
      </c>
      <c r="F137" s="215">
        <f t="shared" si="55"/>
        <v>0</v>
      </c>
      <c r="G137" s="215">
        <f t="shared" si="56"/>
        <v>8.4359999999999999</v>
      </c>
      <c r="H137" s="215">
        <f t="shared" si="57"/>
        <v>8.4359999999999999</v>
      </c>
      <c r="K137" s="215">
        <f>IFERROR(INDEX(Water!$I$342:$BT$366, MATCH(Adjustment_WW!$A137, Water!$I$342:$I$366, 0), MATCH(Adjustment_WW!K$3&amp;RIGHT(Adjustment_WW!$B137,2), Water!$I$342:$BT$342, 0)), "")</f>
        <v>0</v>
      </c>
      <c r="L137" s="215">
        <f>IFERROR(INDEX(Water!$I$342:$BT$366, MATCH(Adjustment_WW!$A137, Water!$I$342:$I$366, 0), MATCH(Adjustment_WW!L$3&amp;RIGHT(Adjustment_WW!$B137,2), Water!$I$342:$BT$342, 0)), "")</f>
        <v>0</v>
      </c>
      <c r="M137" s="215">
        <f>IFERROR(INDEX(Water!$I$342:$BT$366, MATCH(Adjustment_WW!$A137, Water!$I$342:$I$366, 0), MATCH(Adjustment_WW!M$3&amp;RIGHT(Adjustment_WW!$B137,2), Water!$I$342:$BT$342, 0)), "")</f>
        <v>0</v>
      </c>
      <c r="N137" s="215">
        <f>IFERROR(INDEX(Water!$I$342:$BT$366, MATCH(Adjustment_WW!$A137, Water!$I$342:$I$366, 0), MATCH(Adjustment_WW!N$3&amp;RIGHT(Adjustment_WW!$B137,2), Water!$I$342:$BT$342, 0)), "")</f>
        <v>8.4359999999999999</v>
      </c>
      <c r="O137" s="215" t="str">
        <f>IFERROR(INDEX(Water!$I$342:$BT$366, MATCH(Adjustment_WW!$A137, Water!$I$342:$I$366, 0), MATCH(Adjustment_WW!O$3&amp;RIGHT(Adjustment_WW!$B137,2), Water!$I$342:$BT$342, 0)), "")</f>
        <v/>
      </c>
      <c r="P137" s="215" t="str">
        <f>IFERROR(INDEX(Water!$I$342:$BT$366, MATCH(Adjustment_WW!$A137, Water!$I$342:$I$366, 0), MATCH(Adjustment_WW!P$3&amp;RIGHT(Adjustment_WW!$B137,2), Water!$I$342:$BT$342, 0)), "")</f>
        <v/>
      </c>
      <c r="Q137" s="215" t="str">
        <f>IFERROR(INDEX(Water!$I$342:$BT$366, MATCH(Adjustment_WW!$A137, Water!$I$342:$I$366, 0), MATCH(Adjustment_WW!Q$3&amp;RIGHT(Adjustment_WW!$B137,2), Water!$I$342:$BT$342, 0)), "")</f>
        <v/>
      </c>
      <c r="R137" s="215" t="str">
        <f>IFERROR(INDEX(Water!$I$342:$BT$366, MATCH(Adjustment_WW!$A137, Water!$I$342:$I$366, 0), MATCH(Adjustment_WW!R$3&amp;RIGHT(Adjustment_WW!$B137,2), Water!$I$342:$BT$342, 0)), "")</f>
        <v/>
      </c>
      <c r="S137" s="215">
        <f>IFERROR(INDEX(Water!$I$342:$BT$366, MATCH(Adjustment_WW!$A137, Water!$I$342:$I$366, 0), MATCH(Adjustment_WW!S$3&amp;RIGHT(Adjustment_WW!$B137,2), Water!$I$342:$BT$342, 0)), "")</f>
        <v>8.4359999999999999</v>
      </c>
    </row>
    <row r="138" spans="1:19">
      <c r="A138" s="214" t="s">
        <v>118</v>
      </c>
      <c r="B138" s="214" t="s">
        <v>462</v>
      </c>
      <c r="C138" s="214" t="str">
        <f t="shared" si="46"/>
        <v>YKY13</v>
      </c>
      <c r="D138" s="215">
        <f t="shared" si="47"/>
        <v>0</v>
      </c>
      <c r="E138" s="215">
        <f t="shared" si="54"/>
        <v>0</v>
      </c>
      <c r="F138" s="215">
        <f t="shared" si="55"/>
        <v>0</v>
      </c>
      <c r="G138" s="215">
        <f t="shared" si="56"/>
        <v>0</v>
      </c>
      <c r="H138" s="215">
        <f t="shared" si="57"/>
        <v>0</v>
      </c>
      <c r="K138" s="215">
        <f>IFERROR(INDEX(Water!$I$342:$BT$366, MATCH(Adjustment_WW!$A138, Water!$I$342:$I$366, 0), MATCH(Adjustment_WW!K$3&amp;RIGHT(Adjustment_WW!$B138,2), Water!$I$342:$BT$342, 0)), "")</f>
        <v>0</v>
      </c>
      <c r="L138" s="215">
        <f>IFERROR(INDEX(Water!$I$342:$BT$366, MATCH(Adjustment_WW!$A138, Water!$I$342:$I$366, 0), MATCH(Adjustment_WW!L$3&amp;RIGHT(Adjustment_WW!$B138,2), Water!$I$342:$BT$342, 0)), "")</f>
        <v>0</v>
      </c>
      <c r="M138" s="215">
        <f>IFERROR(INDEX(Water!$I$342:$BT$366, MATCH(Adjustment_WW!$A138, Water!$I$342:$I$366, 0), MATCH(Adjustment_WW!M$3&amp;RIGHT(Adjustment_WW!$B138,2), Water!$I$342:$BT$342, 0)), "")</f>
        <v>0</v>
      </c>
      <c r="N138" s="215">
        <f>IFERROR(INDEX(Water!$I$342:$BT$366, MATCH(Adjustment_WW!$A138, Water!$I$342:$I$366, 0), MATCH(Adjustment_WW!N$3&amp;RIGHT(Adjustment_WW!$B138,2), Water!$I$342:$BT$342, 0)), "")</f>
        <v>0</v>
      </c>
      <c r="O138" s="215" t="str">
        <f>IFERROR(INDEX(Water!$I$342:$BT$366, MATCH(Adjustment_WW!$A138, Water!$I$342:$I$366, 0), MATCH(Adjustment_WW!O$3&amp;RIGHT(Adjustment_WW!$B138,2), Water!$I$342:$BT$342, 0)), "")</f>
        <v/>
      </c>
      <c r="P138" s="215" t="str">
        <f>IFERROR(INDEX(Water!$I$342:$BT$366, MATCH(Adjustment_WW!$A138, Water!$I$342:$I$366, 0), MATCH(Adjustment_WW!P$3&amp;RIGHT(Adjustment_WW!$B138,2), Water!$I$342:$BT$342, 0)), "")</f>
        <v/>
      </c>
      <c r="Q138" s="215" t="str">
        <f>IFERROR(INDEX(Water!$I$342:$BT$366, MATCH(Adjustment_WW!$A138, Water!$I$342:$I$366, 0), MATCH(Adjustment_WW!Q$3&amp;RIGHT(Adjustment_WW!$B138,2), Water!$I$342:$BT$342, 0)), "")</f>
        <v/>
      </c>
      <c r="R138" s="215" t="str">
        <f>IFERROR(INDEX(Water!$I$342:$BT$366, MATCH(Adjustment_WW!$A138, Water!$I$342:$I$366, 0), MATCH(Adjustment_WW!R$3&amp;RIGHT(Adjustment_WW!$B138,2), Water!$I$342:$BT$342, 0)), "")</f>
        <v/>
      </c>
      <c r="S138" s="215">
        <f>IFERROR(INDEX(Water!$I$342:$BT$366, MATCH(Adjustment_WW!$A138, Water!$I$342:$I$366, 0), MATCH(Adjustment_WW!S$3&amp;RIGHT(Adjustment_WW!$B138,2), Water!$I$342:$BT$342, 0)), "")</f>
        <v>0</v>
      </c>
    </row>
    <row r="139" spans="1:19">
      <c r="A139" s="214" t="s">
        <v>118</v>
      </c>
      <c r="B139" s="214" t="s">
        <v>463</v>
      </c>
      <c r="C139" s="214" t="str">
        <f t="shared" si="46"/>
        <v>YKY14</v>
      </c>
      <c r="D139" s="215">
        <f t="shared" si="47"/>
        <v>0</v>
      </c>
      <c r="E139" s="215">
        <f t="shared" si="54"/>
        <v>0</v>
      </c>
      <c r="F139" s="215">
        <f t="shared" si="55"/>
        <v>0</v>
      </c>
      <c r="G139" s="215">
        <f t="shared" si="56"/>
        <v>0</v>
      </c>
      <c r="H139" s="215">
        <f t="shared" si="57"/>
        <v>0</v>
      </c>
      <c r="K139" s="215">
        <f>IFERROR(INDEX(Water!$I$342:$BT$366, MATCH(Adjustment_WW!$A139, Water!$I$342:$I$366, 0), MATCH(Adjustment_WW!K$3&amp;RIGHT(Adjustment_WW!$B139,2), Water!$I$342:$BT$342, 0)), "")</f>
        <v>0</v>
      </c>
      <c r="L139" s="215">
        <f>IFERROR(INDEX(Water!$I$342:$BT$366, MATCH(Adjustment_WW!$A139, Water!$I$342:$I$366, 0), MATCH(Adjustment_WW!L$3&amp;RIGHT(Adjustment_WW!$B139,2), Water!$I$342:$BT$342, 0)), "")</f>
        <v>0</v>
      </c>
      <c r="M139" s="215">
        <f>IFERROR(INDEX(Water!$I$342:$BT$366, MATCH(Adjustment_WW!$A139, Water!$I$342:$I$366, 0), MATCH(Adjustment_WW!M$3&amp;RIGHT(Adjustment_WW!$B139,2), Water!$I$342:$BT$342, 0)), "")</f>
        <v>0</v>
      </c>
      <c r="N139" s="215">
        <f>IFERROR(INDEX(Water!$I$342:$BT$366, MATCH(Adjustment_WW!$A139, Water!$I$342:$I$366, 0), MATCH(Adjustment_WW!N$3&amp;RIGHT(Adjustment_WW!$B139,2), Water!$I$342:$BT$342, 0)), "")</f>
        <v>0</v>
      </c>
      <c r="O139" s="215" t="str">
        <f>IFERROR(INDEX(Water!$I$342:$BT$366, MATCH(Adjustment_WW!$A139, Water!$I$342:$I$366, 0), MATCH(Adjustment_WW!O$3&amp;RIGHT(Adjustment_WW!$B139,2), Water!$I$342:$BT$342, 0)), "")</f>
        <v/>
      </c>
      <c r="P139" s="215" t="str">
        <f>IFERROR(INDEX(Water!$I$342:$BT$366, MATCH(Adjustment_WW!$A139, Water!$I$342:$I$366, 0), MATCH(Adjustment_WW!P$3&amp;RIGHT(Adjustment_WW!$B139,2), Water!$I$342:$BT$342, 0)), "")</f>
        <v/>
      </c>
      <c r="Q139" s="215" t="str">
        <f>IFERROR(INDEX(Water!$I$342:$BT$366, MATCH(Adjustment_WW!$A139, Water!$I$342:$I$366, 0), MATCH(Adjustment_WW!Q$3&amp;RIGHT(Adjustment_WW!$B139,2), Water!$I$342:$BT$342, 0)), "")</f>
        <v/>
      </c>
      <c r="R139" s="215" t="str">
        <f>IFERROR(INDEX(Water!$I$342:$BT$366, MATCH(Adjustment_WW!$A139, Water!$I$342:$I$366, 0), MATCH(Adjustment_WW!R$3&amp;RIGHT(Adjustment_WW!$B139,2), Water!$I$342:$BT$342, 0)), "")</f>
        <v/>
      </c>
      <c r="S139" s="215">
        <f>IFERROR(INDEX(Water!$I$342:$BT$366, MATCH(Adjustment_WW!$A139, Water!$I$342:$I$366, 0), MATCH(Adjustment_WW!S$3&amp;RIGHT(Adjustment_WW!$B139,2), Water!$I$342:$BT$342, 0)), "")</f>
        <v>0</v>
      </c>
    </row>
    <row r="140" spans="1:19">
      <c r="A140" s="214" t="s">
        <v>118</v>
      </c>
      <c r="B140" s="214" t="s">
        <v>464</v>
      </c>
      <c r="C140" s="214" t="str">
        <f t="shared" si="46"/>
        <v>YKY15</v>
      </c>
      <c r="D140" s="215">
        <f t="shared" si="47"/>
        <v>0</v>
      </c>
      <c r="E140" s="215">
        <f t="shared" si="54"/>
        <v>0</v>
      </c>
      <c r="F140" s="215">
        <f t="shared" si="55"/>
        <v>0</v>
      </c>
      <c r="G140" s="215">
        <f t="shared" si="56"/>
        <v>0</v>
      </c>
      <c r="H140" s="215">
        <f t="shared" si="57"/>
        <v>0</v>
      </c>
      <c r="K140" s="215">
        <f>IFERROR(INDEX(Water!$I$342:$BT$366, MATCH(Adjustment_WW!$A140, Water!$I$342:$I$366, 0), MATCH(Adjustment_WW!K$3&amp;RIGHT(Adjustment_WW!$B140,2), Water!$I$342:$BT$342, 0)), "")</f>
        <v>0</v>
      </c>
      <c r="L140" s="215">
        <f>IFERROR(INDEX(Water!$I$342:$BT$366, MATCH(Adjustment_WW!$A140, Water!$I$342:$I$366, 0), MATCH(Adjustment_WW!L$3&amp;RIGHT(Adjustment_WW!$B140,2), Water!$I$342:$BT$342, 0)), "")</f>
        <v>0</v>
      </c>
      <c r="M140" s="215">
        <f>IFERROR(INDEX(Water!$I$342:$BT$366, MATCH(Adjustment_WW!$A140, Water!$I$342:$I$366, 0), MATCH(Adjustment_WW!M$3&amp;RIGHT(Adjustment_WW!$B140,2), Water!$I$342:$BT$342, 0)), "")</f>
        <v>0</v>
      </c>
      <c r="N140" s="215">
        <f>IFERROR(INDEX(Water!$I$342:$BT$366, MATCH(Adjustment_WW!$A140, Water!$I$342:$I$366, 0), MATCH(Adjustment_WW!N$3&amp;RIGHT(Adjustment_WW!$B140,2), Water!$I$342:$BT$342, 0)), "")</f>
        <v>0</v>
      </c>
      <c r="O140" s="215" t="str">
        <f>IFERROR(INDEX(Water!$I$342:$BT$366, MATCH(Adjustment_WW!$A140, Water!$I$342:$I$366, 0), MATCH(Adjustment_WW!O$3&amp;RIGHT(Adjustment_WW!$B140,2), Water!$I$342:$BT$342, 0)), "")</f>
        <v/>
      </c>
      <c r="P140" s="215" t="str">
        <f>IFERROR(INDEX(Water!$I$342:$BT$366, MATCH(Adjustment_WW!$A140, Water!$I$342:$I$366, 0), MATCH(Adjustment_WW!P$3&amp;RIGHT(Adjustment_WW!$B140,2), Water!$I$342:$BT$342, 0)), "")</f>
        <v/>
      </c>
      <c r="Q140" s="215" t="str">
        <f>IFERROR(INDEX(Water!$I$342:$BT$366, MATCH(Adjustment_WW!$A140, Water!$I$342:$I$366, 0), MATCH(Adjustment_WW!Q$3&amp;RIGHT(Adjustment_WW!$B140,2), Water!$I$342:$BT$342, 0)), "")</f>
        <v/>
      </c>
      <c r="R140" s="215" t="str">
        <f>IFERROR(INDEX(Water!$I$342:$BT$366, MATCH(Adjustment_WW!$A140, Water!$I$342:$I$366, 0), MATCH(Adjustment_WW!R$3&amp;RIGHT(Adjustment_WW!$B140,2), Water!$I$342:$BT$342, 0)), "")</f>
        <v/>
      </c>
      <c r="S140" s="215">
        <f>IFERROR(INDEX(Water!$I$342:$BT$366, MATCH(Adjustment_WW!$A140, Water!$I$342:$I$366, 0), MATCH(Adjustment_WW!S$3&amp;RIGHT(Adjustment_WW!$B140,2), Water!$I$342:$BT$342, 0)), "")</f>
        <v>0</v>
      </c>
    </row>
    <row r="141" spans="1:19">
      <c r="A141" s="214" t="s">
        <v>118</v>
      </c>
      <c r="B141" s="214" t="s">
        <v>465</v>
      </c>
      <c r="C141" s="214" t="str">
        <f t="shared" si="46"/>
        <v>YKY16</v>
      </c>
      <c r="D141" s="215">
        <f t="shared" si="47"/>
        <v>0</v>
      </c>
      <c r="E141" s="215">
        <f t="shared" si="54"/>
        <v>5.8094000000000006E-4</v>
      </c>
      <c r="F141" s="215">
        <f t="shared" si="55"/>
        <v>0</v>
      </c>
      <c r="G141" s="215">
        <f t="shared" si="56"/>
        <v>0</v>
      </c>
      <c r="H141" s="215">
        <f t="shared" si="57"/>
        <v>5.8094000000000006E-4</v>
      </c>
      <c r="K141" s="215">
        <f>IFERROR(INDEX(Water!$I$342:$BT$366, MATCH(Adjustment_WW!$A141, Water!$I$342:$I$366, 0), MATCH(Adjustment_WW!K$3&amp;RIGHT(Adjustment_WW!$B141,2), Water!$I$342:$BT$342, 0)), "")</f>
        <v>0</v>
      </c>
      <c r="L141" s="215">
        <f>IFERROR(INDEX(Water!$I$342:$BT$366, MATCH(Adjustment_WW!$A141, Water!$I$342:$I$366, 0), MATCH(Adjustment_WW!L$3&amp;RIGHT(Adjustment_WW!$B141,2), Water!$I$342:$BT$342, 0)), "")</f>
        <v>5.8094000000000006E-4</v>
      </c>
      <c r="M141" s="215">
        <f>IFERROR(INDEX(Water!$I$342:$BT$366, MATCH(Adjustment_WW!$A141, Water!$I$342:$I$366, 0), MATCH(Adjustment_WW!M$3&amp;RIGHT(Adjustment_WW!$B141,2), Water!$I$342:$BT$342, 0)), "")</f>
        <v>0</v>
      </c>
      <c r="N141" s="215">
        <f>IFERROR(INDEX(Water!$I$342:$BT$366, MATCH(Adjustment_WW!$A141, Water!$I$342:$I$366, 0), MATCH(Adjustment_WW!N$3&amp;RIGHT(Adjustment_WW!$B141,2), Water!$I$342:$BT$342, 0)), "")</f>
        <v>0</v>
      </c>
      <c r="O141" s="215" t="str">
        <f>IFERROR(INDEX(Water!$I$342:$BT$366, MATCH(Adjustment_WW!$A141, Water!$I$342:$I$366, 0), MATCH(Adjustment_WW!O$3&amp;RIGHT(Adjustment_WW!$B141,2), Water!$I$342:$BT$342, 0)), "")</f>
        <v/>
      </c>
      <c r="P141" s="215" t="str">
        <f>IFERROR(INDEX(Water!$I$342:$BT$366, MATCH(Adjustment_WW!$A141, Water!$I$342:$I$366, 0), MATCH(Adjustment_WW!P$3&amp;RIGHT(Adjustment_WW!$B141,2), Water!$I$342:$BT$342, 0)), "")</f>
        <v/>
      </c>
      <c r="Q141" s="215" t="str">
        <f>IFERROR(INDEX(Water!$I$342:$BT$366, MATCH(Adjustment_WW!$A141, Water!$I$342:$I$366, 0), MATCH(Adjustment_WW!Q$3&amp;RIGHT(Adjustment_WW!$B141,2), Water!$I$342:$BT$342, 0)), "")</f>
        <v/>
      </c>
      <c r="R141" s="215" t="str">
        <f>IFERROR(INDEX(Water!$I$342:$BT$366, MATCH(Adjustment_WW!$A141, Water!$I$342:$I$366, 0), MATCH(Adjustment_WW!R$3&amp;RIGHT(Adjustment_WW!$B141,2), Water!$I$342:$BT$342, 0)), "")</f>
        <v/>
      </c>
      <c r="S141" s="215">
        <f>IFERROR(INDEX(Water!$I$342:$BT$366, MATCH(Adjustment_WW!$A141, Water!$I$342:$I$366, 0), MATCH(Adjustment_WW!S$3&amp;RIGHT(Adjustment_WW!$B141,2), Water!$I$342:$BT$342, 0)), "")</f>
        <v>5.8094000000000006E-4</v>
      </c>
    </row>
    <row r="142" spans="1:19">
      <c r="A142" s="214" t="s">
        <v>118</v>
      </c>
      <c r="B142" s="214" t="s">
        <v>466</v>
      </c>
      <c r="C142" s="214" t="str">
        <f t="shared" si="46"/>
        <v>YKY17</v>
      </c>
      <c r="D142" s="215">
        <f t="shared" si="47"/>
        <v>0.111</v>
      </c>
      <c r="E142" s="215">
        <f t="shared" si="54"/>
        <v>0.17100000000000001</v>
      </c>
      <c r="F142" s="215">
        <f t="shared" si="55"/>
        <v>1E-3</v>
      </c>
      <c r="G142" s="215">
        <f t="shared" si="56"/>
        <v>6.0000000000000001E-3</v>
      </c>
      <c r="H142" s="215">
        <f t="shared" si="57"/>
        <v>0.28900000000000003</v>
      </c>
      <c r="K142" s="215">
        <f>IFERROR(INDEX(Water!$I$342:$BT$366, MATCH(Adjustment_WW!$A142, Water!$I$342:$I$366, 0), MATCH(Adjustment_WW!K$3&amp;RIGHT(Adjustment_WW!$B142,2), Water!$I$342:$BT$342, 0)), "")</f>
        <v>0.111</v>
      </c>
      <c r="L142" s="215">
        <f>IFERROR(INDEX(Water!$I$342:$BT$366, MATCH(Adjustment_WW!$A142, Water!$I$342:$I$366, 0), MATCH(Adjustment_WW!L$3&amp;RIGHT(Adjustment_WW!$B142,2), Water!$I$342:$BT$342, 0)), "")</f>
        <v>0.17100000000000001</v>
      </c>
      <c r="M142" s="215">
        <f>IFERROR(INDEX(Water!$I$342:$BT$366, MATCH(Adjustment_WW!$A142, Water!$I$342:$I$366, 0), MATCH(Adjustment_WW!M$3&amp;RIGHT(Adjustment_WW!$B142,2), Water!$I$342:$BT$342, 0)), "")</f>
        <v>1E-3</v>
      </c>
      <c r="N142" s="215">
        <f>IFERROR(INDEX(Water!$I$342:$BT$366, MATCH(Adjustment_WW!$A142, Water!$I$342:$I$366, 0), MATCH(Adjustment_WW!N$3&amp;RIGHT(Adjustment_WW!$B142,2), Water!$I$342:$BT$342, 0)), "")</f>
        <v>6.0000000000000001E-3</v>
      </c>
      <c r="O142" s="215" t="str">
        <f>IFERROR(INDEX(Water!$I$342:$BT$366, MATCH(Adjustment_WW!$A142, Water!$I$342:$I$366, 0), MATCH(Adjustment_WW!O$3&amp;RIGHT(Adjustment_WW!$B142,2), Water!$I$342:$BT$342, 0)), "")</f>
        <v/>
      </c>
      <c r="P142" s="215" t="str">
        <f>IFERROR(INDEX(Water!$I$342:$BT$366, MATCH(Adjustment_WW!$A142, Water!$I$342:$I$366, 0), MATCH(Adjustment_WW!P$3&amp;RIGHT(Adjustment_WW!$B142,2), Water!$I$342:$BT$342, 0)), "")</f>
        <v/>
      </c>
      <c r="Q142" s="215" t="str">
        <f>IFERROR(INDEX(Water!$I$342:$BT$366, MATCH(Adjustment_WW!$A142, Water!$I$342:$I$366, 0), MATCH(Adjustment_WW!Q$3&amp;RIGHT(Adjustment_WW!$B142,2), Water!$I$342:$BT$342, 0)), "")</f>
        <v/>
      </c>
      <c r="R142" s="215" t="str">
        <f>IFERROR(INDEX(Water!$I$342:$BT$366, MATCH(Adjustment_WW!$A142, Water!$I$342:$I$366, 0), MATCH(Adjustment_WW!R$3&amp;RIGHT(Adjustment_WW!$B142,2), Water!$I$342:$BT$342, 0)), "")</f>
        <v/>
      </c>
      <c r="S142" s="215">
        <f>IFERROR(INDEX(Water!$I$342:$BT$366, MATCH(Adjustment_WW!$A142, Water!$I$342:$I$366, 0), MATCH(Adjustment_WW!S$3&amp;RIGHT(Adjustment_WW!$B142,2), Water!$I$342:$BT$342, 0)), "")</f>
        <v>0.28900000000000003</v>
      </c>
    </row>
    <row r="143" spans="1:19">
      <c r="A143" s="214" t="s">
        <v>118</v>
      </c>
      <c r="B143" s="214" t="s">
        <v>467</v>
      </c>
      <c r="C143" s="214" t="str">
        <f t="shared" si="46"/>
        <v>YKY18</v>
      </c>
      <c r="D143" s="215">
        <f t="shared" si="47"/>
        <v>0.45100000000000001</v>
      </c>
      <c r="E143" s="215">
        <f t="shared" si="54"/>
        <v>1.6E-2</v>
      </c>
      <c r="F143" s="215">
        <f t="shared" si="55"/>
        <v>0</v>
      </c>
      <c r="G143" s="215">
        <f t="shared" si="56"/>
        <v>0</v>
      </c>
      <c r="H143" s="215">
        <f t="shared" si="57"/>
        <v>0.46700000000000003</v>
      </c>
      <c r="K143" s="215" t="str">
        <f>IFERROR(INDEX(Water!$I$342:$BT$366, MATCH(Adjustment_WW!$A143, Water!$I$342:$I$366, 0), MATCH(Adjustment_WW!K$3&amp;RIGHT(Adjustment_WW!$B143,2), Water!$I$342:$BT$342, 0)), "")</f>
        <v/>
      </c>
      <c r="L143" s="215" t="str">
        <f>IFERROR(INDEX(Water!$I$342:$BT$366, MATCH(Adjustment_WW!$A143, Water!$I$342:$I$366, 0), MATCH(Adjustment_WW!L$3&amp;RIGHT(Adjustment_WW!$B143,2), Water!$I$342:$BT$342, 0)), "")</f>
        <v/>
      </c>
      <c r="M143" s="215">
        <f>IFERROR(INDEX(Water!$I$342:$BT$366, MATCH(Adjustment_WW!$A143, Water!$I$342:$I$366, 0), MATCH(Adjustment_WW!M$3&amp;RIGHT(Adjustment_WW!$B143,2), Water!$I$342:$BT$342, 0)), "")</f>
        <v>0</v>
      </c>
      <c r="N143" s="215">
        <f>IFERROR(INDEX(Water!$I$342:$BT$366, MATCH(Adjustment_WW!$A143, Water!$I$342:$I$366, 0), MATCH(Adjustment_WW!N$3&amp;RIGHT(Adjustment_WW!$B143,2), Water!$I$342:$BT$342, 0)), "")</f>
        <v>0</v>
      </c>
      <c r="O143" s="215">
        <f>IFERROR(INDEX(Water!$I$342:$BT$366, MATCH(Adjustment_WW!$A143, Water!$I$342:$I$366, 0), MATCH(Adjustment_WW!O$3&amp;RIGHT(Adjustment_WW!$B143,2), Water!$I$342:$BT$342, 0)), "")</f>
        <v>0</v>
      </c>
      <c r="P143" s="215">
        <f>IFERROR(INDEX(Water!$I$342:$BT$366, MATCH(Adjustment_WW!$A143, Water!$I$342:$I$366, 0), MATCH(Adjustment_WW!P$3&amp;RIGHT(Adjustment_WW!$B143,2), Water!$I$342:$BT$342, 0)), "")</f>
        <v>0.45100000000000001</v>
      </c>
      <c r="Q143" s="215">
        <f>IFERROR(INDEX(Water!$I$342:$BT$366, MATCH(Adjustment_WW!$A143, Water!$I$342:$I$366, 0), MATCH(Adjustment_WW!Q$3&amp;RIGHT(Adjustment_WW!$B143,2), Water!$I$342:$BT$342, 0)), "")</f>
        <v>1.6E-2</v>
      </c>
      <c r="R143" s="215">
        <f>IFERROR(INDEX(Water!$I$342:$BT$366, MATCH(Adjustment_WW!$A143, Water!$I$342:$I$366, 0), MATCH(Adjustment_WW!R$3&amp;RIGHT(Adjustment_WW!$B143,2), Water!$I$342:$BT$342, 0)), "")</f>
        <v>0</v>
      </c>
      <c r="S143" s="215">
        <f>IFERROR(INDEX(Water!$I$342:$BT$366, MATCH(Adjustment_WW!$A143, Water!$I$342:$I$366, 0), MATCH(Adjustment_WW!S$3&amp;RIGHT(Adjustment_WW!$B143,2), Water!$I$342:$BT$342, 0)), "")</f>
        <v>0.46700000000000003</v>
      </c>
    </row>
    <row r="144" spans="1:19">
      <c r="A144" s="214" t="s">
        <v>118</v>
      </c>
      <c r="B144" s="214" t="s">
        <v>468</v>
      </c>
      <c r="C144" s="214" t="str">
        <f t="shared" si="46"/>
        <v>YKY19</v>
      </c>
      <c r="D144" s="215">
        <f t="shared" si="47"/>
        <v>0.77600000000000002</v>
      </c>
      <c r="E144" s="215">
        <f t="shared" si="54"/>
        <v>1.0409999999999999</v>
      </c>
      <c r="F144" s="215">
        <f t="shared" si="55"/>
        <v>5.1219999999999999</v>
      </c>
      <c r="G144" s="215">
        <f t="shared" si="56"/>
        <v>18.704999999999998</v>
      </c>
      <c r="H144" s="215">
        <f t="shared" si="57"/>
        <v>25.643999999999998</v>
      </c>
      <c r="K144" s="215" t="str">
        <f>IFERROR(INDEX(Water!$I$342:$BT$366, MATCH(Adjustment_WW!$A144, Water!$I$342:$I$366, 0), MATCH(Adjustment_WW!K$3&amp;RIGHT(Adjustment_WW!$B144,2), Water!$I$342:$BT$342, 0)), "")</f>
        <v/>
      </c>
      <c r="L144" s="215" t="str">
        <f>IFERROR(INDEX(Water!$I$342:$BT$366, MATCH(Adjustment_WW!$A144, Water!$I$342:$I$366, 0), MATCH(Adjustment_WW!L$3&amp;RIGHT(Adjustment_WW!$B144,2), Water!$I$342:$BT$342, 0)), "")</f>
        <v/>
      </c>
      <c r="M144" s="215">
        <f>IFERROR(INDEX(Water!$I$342:$BT$366, MATCH(Adjustment_WW!$A144, Water!$I$342:$I$366, 0), MATCH(Adjustment_WW!M$3&amp;RIGHT(Adjustment_WW!$B144,2), Water!$I$342:$BT$342, 0)), "")</f>
        <v>5.1219999999999999</v>
      </c>
      <c r="N144" s="215">
        <f>IFERROR(INDEX(Water!$I$342:$BT$366, MATCH(Adjustment_WW!$A144, Water!$I$342:$I$366, 0), MATCH(Adjustment_WW!N$3&amp;RIGHT(Adjustment_WW!$B144,2), Water!$I$342:$BT$342, 0)), "")</f>
        <v>18.704999999999998</v>
      </c>
      <c r="O144" s="215">
        <f>IFERROR(INDEX(Water!$I$342:$BT$366, MATCH(Adjustment_WW!$A144, Water!$I$342:$I$366, 0), MATCH(Adjustment_WW!O$3&amp;RIGHT(Adjustment_WW!$B144,2), Water!$I$342:$BT$342, 0)), "")</f>
        <v>0</v>
      </c>
      <c r="P144" s="215">
        <f>IFERROR(INDEX(Water!$I$342:$BT$366, MATCH(Adjustment_WW!$A144, Water!$I$342:$I$366, 0), MATCH(Adjustment_WW!P$3&amp;RIGHT(Adjustment_WW!$B144,2), Water!$I$342:$BT$342, 0)), "")</f>
        <v>0.77600000000000002</v>
      </c>
      <c r="Q144" s="215">
        <f>IFERROR(INDEX(Water!$I$342:$BT$366, MATCH(Adjustment_WW!$A144, Water!$I$342:$I$366, 0), MATCH(Adjustment_WW!Q$3&amp;RIGHT(Adjustment_WW!$B144,2), Water!$I$342:$BT$342, 0)), "")</f>
        <v>1.0409999999999999</v>
      </c>
      <c r="R144" s="215">
        <f>IFERROR(INDEX(Water!$I$342:$BT$366, MATCH(Adjustment_WW!$A144, Water!$I$342:$I$366, 0), MATCH(Adjustment_WW!R$3&amp;RIGHT(Adjustment_WW!$B144,2), Water!$I$342:$BT$342, 0)), "")</f>
        <v>0</v>
      </c>
      <c r="S144" s="215">
        <f>IFERROR(INDEX(Water!$I$342:$BT$366, MATCH(Adjustment_WW!$A144, Water!$I$342:$I$366, 0), MATCH(Adjustment_WW!S$3&amp;RIGHT(Adjustment_WW!$B144,2), Water!$I$342:$BT$342, 0)), "")</f>
        <v>25.643999999999998</v>
      </c>
    </row>
    <row r="145" spans="1:19">
      <c r="A145" s="214" t="s">
        <v>118</v>
      </c>
      <c r="B145" s="214" t="s">
        <v>469</v>
      </c>
      <c r="C145" s="214" t="str">
        <f t="shared" si="46"/>
        <v>YKY20</v>
      </c>
      <c r="D145" s="215">
        <f t="shared" si="47"/>
        <v>0.46099999999999997</v>
      </c>
      <c r="E145" s="215">
        <f t="shared" si="54"/>
        <v>3.2000000000000001E-2</v>
      </c>
      <c r="F145" s="215">
        <f t="shared" si="55"/>
        <v>0.59200000000000008</v>
      </c>
      <c r="G145" s="215">
        <f t="shared" si="56"/>
        <v>0.78500000000000003</v>
      </c>
      <c r="H145" s="215">
        <f t="shared" si="57"/>
        <v>1.8699999999999999</v>
      </c>
      <c r="K145" s="215" t="str">
        <f>IFERROR(INDEX(Water!$I$342:$BT$366, MATCH(Adjustment_WW!$A145, Water!$I$342:$I$366, 0), MATCH(Adjustment_WW!K$3&amp;RIGHT(Adjustment_WW!$B145,2), Water!$I$342:$BT$342, 0)), "")</f>
        <v/>
      </c>
      <c r="L145" s="215" t="str">
        <f>IFERROR(INDEX(Water!$I$342:$BT$366, MATCH(Adjustment_WW!$A145, Water!$I$342:$I$366, 0), MATCH(Adjustment_WW!L$3&amp;RIGHT(Adjustment_WW!$B145,2), Water!$I$342:$BT$342, 0)), "")</f>
        <v/>
      </c>
      <c r="M145" s="215">
        <f>IFERROR(INDEX(Water!$I$342:$BT$366, MATCH(Adjustment_WW!$A145, Water!$I$342:$I$366, 0), MATCH(Adjustment_WW!M$3&amp;RIGHT(Adjustment_WW!$B145,2), Water!$I$342:$BT$342, 0)), "")</f>
        <v>0.59200000000000008</v>
      </c>
      <c r="N145" s="215">
        <f>IFERROR(INDEX(Water!$I$342:$BT$366, MATCH(Adjustment_WW!$A145, Water!$I$342:$I$366, 0), MATCH(Adjustment_WW!N$3&amp;RIGHT(Adjustment_WW!$B145,2), Water!$I$342:$BT$342, 0)), "")</f>
        <v>0.78500000000000003</v>
      </c>
      <c r="O145" s="215">
        <f>IFERROR(INDEX(Water!$I$342:$BT$366, MATCH(Adjustment_WW!$A145, Water!$I$342:$I$366, 0), MATCH(Adjustment_WW!O$3&amp;RIGHT(Adjustment_WW!$B145,2), Water!$I$342:$BT$342, 0)), "")</f>
        <v>5.0000000000000001E-3</v>
      </c>
      <c r="P145" s="215">
        <f>IFERROR(INDEX(Water!$I$342:$BT$366, MATCH(Adjustment_WW!$A145, Water!$I$342:$I$366, 0), MATCH(Adjustment_WW!P$3&amp;RIGHT(Adjustment_WW!$B145,2), Water!$I$342:$BT$342, 0)), "")</f>
        <v>0.45599999999999996</v>
      </c>
      <c r="Q145" s="215">
        <f>IFERROR(INDEX(Water!$I$342:$BT$366, MATCH(Adjustment_WW!$A145, Water!$I$342:$I$366, 0), MATCH(Adjustment_WW!Q$3&amp;RIGHT(Adjustment_WW!$B145,2), Water!$I$342:$BT$342, 0)), "")</f>
        <v>2.6000000000000002E-2</v>
      </c>
      <c r="R145" s="215">
        <f>IFERROR(INDEX(Water!$I$342:$BT$366, MATCH(Adjustment_WW!$A145, Water!$I$342:$I$366, 0), MATCH(Adjustment_WW!R$3&amp;RIGHT(Adjustment_WW!$B145,2), Water!$I$342:$BT$342, 0)), "")</f>
        <v>6.0000000000000001E-3</v>
      </c>
      <c r="S145" s="215">
        <f>IFERROR(INDEX(Water!$I$342:$BT$366, MATCH(Adjustment_WW!$A145, Water!$I$342:$I$366, 0), MATCH(Adjustment_WW!S$3&amp;RIGHT(Adjustment_WW!$B145,2), Water!$I$342:$BT$342, 0)), "")</f>
        <v>1.8699999999999999</v>
      </c>
    </row>
    <row r="146" spans="1:19">
      <c r="A146" s="214" t="s">
        <v>118</v>
      </c>
      <c r="B146" s="214" t="s">
        <v>470</v>
      </c>
      <c r="C146" s="214" t="str">
        <f t="shared" ref="C146:C216" si="88">$A146&amp;RIGHT(B146,2)</f>
        <v>YKY21</v>
      </c>
      <c r="D146" s="215">
        <f t="shared" ref="D146:D216" si="89">IF($B146&lt;"2017-18", K146, IF(B146&lt;"2020-21", O146+P146, P146))</f>
        <v>-1.121</v>
      </c>
      <c r="E146" s="215">
        <f t="shared" si="54"/>
        <v>-2.8369999999999997</v>
      </c>
      <c r="F146" s="215">
        <f t="shared" si="55"/>
        <v>-5.0990000000000002</v>
      </c>
      <c r="G146" s="215">
        <f t="shared" si="56"/>
        <v>-8.9820000000000011</v>
      </c>
      <c r="H146" s="215">
        <f t="shared" si="57"/>
        <v>-18.039000000000001</v>
      </c>
      <c r="K146" s="215" t="str">
        <f>IFERROR(INDEX(Water!$I$342:$BT$366, MATCH(Adjustment_WW!$A146, Water!$I$342:$I$366, 0), MATCH(Adjustment_WW!K$3&amp;RIGHT(Adjustment_WW!$B146,2), Water!$I$342:$BT$342, 0)), "")</f>
        <v/>
      </c>
      <c r="L146" s="215" t="str">
        <f>IFERROR(INDEX(Water!$I$342:$BT$366, MATCH(Adjustment_WW!$A146, Water!$I$342:$I$366, 0), MATCH(Adjustment_WW!L$3&amp;RIGHT(Adjustment_WW!$B146,2), Water!$I$342:$BT$342, 0)), "")</f>
        <v/>
      </c>
      <c r="M146" s="215">
        <f>IFERROR(INDEX(Water!$I$342:$BT$366, MATCH(Adjustment_WW!$A146, Water!$I$342:$I$366, 0), MATCH(Adjustment_WW!M$3&amp;RIGHT(Adjustment_WW!$B146,2), Water!$I$342:$BT$342, 0)), "")</f>
        <v>-5.0990000000000002</v>
      </c>
      <c r="N146" s="215">
        <f>IFERROR(INDEX(Water!$I$342:$BT$366, MATCH(Adjustment_WW!$A146, Water!$I$342:$I$366, 0), MATCH(Adjustment_WW!N$3&amp;RIGHT(Adjustment_WW!$B146,2), Water!$I$342:$BT$342, 0)), "")</f>
        <v>-8.9820000000000011</v>
      </c>
      <c r="O146" s="215" t="str">
        <f>IFERROR(INDEX(Water!$I$342:$BT$366, MATCH(Adjustment_WW!$A146, Water!$I$342:$I$366, 0), MATCH(Adjustment_WW!O$3&amp;RIGHT(Adjustment_WW!$B146,2), Water!$I$342:$BT$342, 0)), "")</f>
        <v/>
      </c>
      <c r="P146" s="215">
        <f>IFERROR(INDEX(Water!$I$342:$BT$366, MATCH(Adjustment_WW!$A146, Water!$I$342:$I$366, 0), MATCH(Adjustment_WW!P$3&amp;RIGHT(Adjustment_WW!$B146,2), Water!$I$342:$BT$342, 0)), "")</f>
        <v>-1.121</v>
      </c>
      <c r="Q146" s="215">
        <f>IFERROR(INDEX(Water!$I$342:$BT$366, MATCH(Adjustment_WW!$A146, Water!$I$342:$I$366, 0), MATCH(Adjustment_WW!Q$3&amp;RIGHT(Adjustment_WW!$B146,2), Water!$I$342:$BT$342, 0)), "")</f>
        <v>-2.3609999999999998</v>
      </c>
      <c r="R146" s="215">
        <f>IFERROR(INDEX(Water!$I$342:$BT$366, MATCH(Adjustment_WW!$A146, Water!$I$342:$I$366, 0), MATCH(Adjustment_WW!R$3&amp;RIGHT(Adjustment_WW!$B146,2), Water!$I$342:$BT$342, 0)), "")</f>
        <v>-0.47600000000000003</v>
      </c>
      <c r="S146" s="215">
        <f>IFERROR(INDEX(Water!$I$342:$BT$366, MATCH(Adjustment_WW!$A146, Water!$I$342:$I$366, 0), MATCH(Adjustment_WW!S$3&amp;RIGHT(Adjustment_WW!$B146,2), Water!$I$342:$BT$342, 0)), "")</f>
        <v>-18.039000000000001</v>
      </c>
    </row>
    <row r="147" spans="1:19">
      <c r="A147" s="214" t="s">
        <v>118</v>
      </c>
      <c r="B147" s="214" t="s">
        <v>580</v>
      </c>
      <c r="C147" s="214" t="str">
        <f t="shared" ref="C147" si="90">$A147&amp;RIGHT(B147,2)</f>
        <v>YKY22</v>
      </c>
      <c r="D147" s="215">
        <f t="shared" ref="D147" si="91">IF($B147&lt;"2017-18", K147, IF(B147&lt;"2020-21", O147+P147, P147))</f>
        <v>-7.0000000000000001E-3</v>
      </c>
      <c r="E147" s="215">
        <f t="shared" ref="E147" si="92">IF($B147&lt;"2017-18", L147, Q147+R147)</f>
        <v>-4.0000000000000001E-3</v>
      </c>
      <c r="F147" s="215">
        <f t="shared" ref="F147" si="93">M147</f>
        <v>-3.7999999999999999E-2</v>
      </c>
      <c r="G147" s="215">
        <f t="shared" ref="G147" si="94">N147</f>
        <v>-0.112</v>
      </c>
      <c r="H147" s="215">
        <f t="shared" ref="H147" si="95">S147</f>
        <v>-0.161</v>
      </c>
      <c r="K147" s="215" t="str">
        <f>IFERROR(INDEX(Water!$I$342:$BT$366, MATCH(Adjustment_WW!$A147, Water!$I$342:$I$366, 0), MATCH(Adjustment_WW!K$3&amp;RIGHT(Adjustment_WW!$B147,2), Water!$I$342:$BT$342, 0)), "")</f>
        <v/>
      </c>
      <c r="L147" s="215" t="str">
        <f>IFERROR(INDEX(Water!$I$342:$BT$366, MATCH(Adjustment_WW!$A147, Water!$I$342:$I$366, 0), MATCH(Adjustment_WW!L$3&amp;RIGHT(Adjustment_WW!$B147,2), Water!$I$342:$BT$342, 0)), "")</f>
        <v/>
      </c>
      <c r="M147" s="215">
        <f>IFERROR(INDEX(Water!$I$342:$BT$366, MATCH(Adjustment_WW!$A147, Water!$I$342:$I$366, 0), MATCH(Adjustment_WW!M$3&amp;RIGHT(Adjustment_WW!$B147,2), Water!$I$342:$BT$342, 0)), "")</f>
        <v>-3.7999999999999999E-2</v>
      </c>
      <c r="N147" s="215">
        <f>IFERROR(INDEX(Water!$I$342:$BT$366, MATCH(Adjustment_WW!$A147, Water!$I$342:$I$366, 0), MATCH(Adjustment_WW!N$3&amp;RIGHT(Adjustment_WW!$B147,2), Water!$I$342:$BT$342, 0)), "")</f>
        <v>-0.112</v>
      </c>
      <c r="O147" s="215" t="str">
        <f>IFERROR(INDEX(Water!$I$342:$BT$366, MATCH(Adjustment_WW!$A147, Water!$I$342:$I$366, 0), MATCH(Adjustment_WW!O$3&amp;RIGHT(Adjustment_WW!$B147,2), Water!$I$342:$BT$342, 0)), "")</f>
        <v/>
      </c>
      <c r="P147" s="215">
        <f>IFERROR(INDEX(Water!$I$342:$BT$366, MATCH(Adjustment_WW!$A147, Water!$I$342:$I$366, 0), MATCH(Adjustment_WW!P$3&amp;RIGHT(Adjustment_WW!$B147,2), Water!$I$342:$BT$342, 0)), "")</f>
        <v>-7.0000000000000001E-3</v>
      </c>
      <c r="Q147" s="215">
        <f>IFERROR(INDEX(Water!$I$342:$BT$366, MATCH(Adjustment_WW!$A147, Water!$I$342:$I$366, 0), MATCH(Adjustment_WW!Q$3&amp;RIGHT(Adjustment_WW!$B147,2), Water!$I$342:$BT$342, 0)), "")</f>
        <v>-2E-3</v>
      </c>
      <c r="R147" s="215">
        <f>IFERROR(INDEX(Water!$I$342:$BT$366, MATCH(Adjustment_WW!$A147, Water!$I$342:$I$366, 0), MATCH(Adjustment_WW!R$3&amp;RIGHT(Adjustment_WW!$B147,2), Water!$I$342:$BT$342, 0)), "")</f>
        <v>-2E-3</v>
      </c>
      <c r="S147" s="215">
        <f>IFERROR(INDEX(Water!$I$342:$BT$366, MATCH(Adjustment_WW!$A147, Water!$I$342:$I$366, 0), MATCH(Adjustment_WW!S$3&amp;RIGHT(Adjustment_WW!$B147,2), Water!$I$342:$BT$342, 0)), "")</f>
        <v>-0.161</v>
      </c>
    </row>
    <row r="148" spans="1:19">
      <c r="A148" s="214" t="s">
        <v>147</v>
      </c>
      <c r="B148" s="214" t="s">
        <v>461</v>
      </c>
      <c r="C148" s="214" t="str">
        <f t="shared" si="88"/>
        <v>AFW12</v>
      </c>
      <c r="D148" s="215">
        <f t="shared" si="89"/>
        <v>0</v>
      </c>
      <c r="E148" s="215">
        <f t="shared" si="54"/>
        <v>0</v>
      </c>
      <c r="F148" s="215">
        <f t="shared" si="55"/>
        <v>0</v>
      </c>
      <c r="G148" s="215">
        <f t="shared" si="56"/>
        <v>0</v>
      </c>
      <c r="H148" s="215">
        <f t="shared" si="57"/>
        <v>0</v>
      </c>
      <c r="K148" s="215">
        <f>IFERROR(INDEX(Water!$I$342:$BT$366, MATCH(Adjustment_WW!$A148, Water!$I$342:$I$366, 0), MATCH(Adjustment_WW!K$3&amp;RIGHT(Adjustment_WW!$B148,2), Water!$I$342:$BT$342, 0)), "")</f>
        <v>0</v>
      </c>
      <c r="L148" s="215">
        <f>IFERROR(INDEX(Water!$I$342:$BT$366, MATCH(Adjustment_WW!$A148, Water!$I$342:$I$366, 0), MATCH(Adjustment_WW!L$3&amp;RIGHT(Adjustment_WW!$B148,2), Water!$I$342:$BT$342, 0)), "")</f>
        <v>0</v>
      </c>
      <c r="M148" s="215">
        <f>IFERROR(INDEX(Water!$I$342:$BT$366, MATCH(Adjustment_WW!$A148, Water!$I$342:$I$366, 0), MATCH(Adjustment_WW!M$3&amp;RIGHT(Adjustment_WW!$B148,2), Water!$I$342:$BT$342, 0)), "")</f>
        <v>0</v>
      </c>
      <c r="N148" s="215">
        <f>IFERROR(INDEX(Water!$I$342:$BT$366, MATCH(Adjustment_WW!$A148, Water!$I$342:$I$366, 0), MATCH(Adjustment_WW!N$3&amp;RIGHT(Adjustment_WW!$B148,2), Water!$I$342:$BT$342, 0)), "")</f>
        <v>0</v>
      </c>
      <c r="O148" s="215" t="str">
        <f>IFERROR(INDEX(Water!$I$342:$BT$366, MATCH(Adjustment_WW!$A148, Water!$I$342:$I$366, 0), MATCH(Adjustment_WW!O$3&amp;RIGHT(Adjustment_WW!$B148,2), Water!$I$342:$BT$342, 0)), "")</f>
        <v/>
      </c>
      <c r="P148" s="215" t="str">
        <f>IFERROR(INDEX(Water!$I$342:$BT$366, MATCH(Adjustment_WW!$A148, Water!$I$342:$I$366, 0), MATCH(Adjustment_WW!P$3&amp;RIGHT(Adjustment_WW!$B148,2), Water!$I$342:$BT$342, 0)), "")</f>
        <v/>
      </c>
      <c r="Q148" s="215" t="str">
        <f>IFERROR(INDEX(Water!$I$342:$BT$366, MATCH(Adjustment_WW!$A148, Water!$I$342:$I$366, 0), MATCH(Adjustment_WW!Q$3&amp;RIGHT(Adjustment_WW!$B148,2), Water!$I$342:$BT$342, 0)), "")</f>
        <v/>
      </c>
      <c r="R148" s="215" t="str">
        <f>IFERROR(INDEX(Water!$I$342:$BT$366, MATCH(Adjustment_WW!$A148, Water!$I$342:$I$366, 0), MATCH(Adjustment_WW!R$3&amp;RIGHT(Adjustment_WW!$B148,2), Water!$I$342:$BT$342, 0)), "")</f>
        <v/>
      </c>
      <c r="S148" s="215">
        <f>IFERROR(INDEX(Water!$I$342:$BT$366, MATCH(Adjustment_WW!$A148, Water!$I$342:$I$366, 0), MATCH(Adjustment_WW!S$3&amp;RIGHT(Adjustment_WW!$B148,2), Water!$I$342:$BT$342, 0)), "")</f>
        <v>0</v>
      </c>
    </row>
    <row r="149" spans="1:19">
      <c r="A149" s="214" t="s">
        <v>147</v>
      </c>
      <c r="B149" s="214" t="s">
        <v>462</v>
      </c>
      <c r="C149" s="214" t="str">
        <f t="shared" si="88"/>
        <v>AFW13</v>
      </c>
      <c r="D149" s="215">
        <f t="shared" si="89"/>
        <v>0</v>
      </c>
      <c r="E149" s="215">
        <f t="shared" si="54"/>
        <v>0</v>
      </c>
      <c r="F149" s="215">
        <f t="shared" si="55"/>
        <v>0</v>
      </c>
      <c r="G149" s="215">
        <f t="shared" si="56"/>
        <v>0</v>
      </c>
      <c r="H149" s="215">
        <f t="shared" si="57"/>
        <v>0</v>
      </c>
      <c r="K149" s="215">
        <f>IFERROR(INDEX(Water!$I$342:$BT$366, MATCH(Adjustment_WW!$A149, Water!$I$342:$I$366, 0), MATCH(Adjustment_WW!K$3&amp;RIGHT(Adjustment_WW!$B149,2), Water!$I$342:$BT$342, 0)), "")</f>
        <v>0</v>
      </c>
      <c r="L149" s="215">
        <f>IFERROR(INDEX(Water!$I$342:$BT$366, MATCH(Adjustment_WW!$A149, Water!$I$342:$I$366, 0), MATCH(Adjustment_WW!L$3&amp;RIGHT(Adjustment_WW!$B149,2), Water!$I$342:$BT$342, 0)), "")</f>
        <v>0</v>
      </c>
      <c r="M149" s="215">
        <f>IFERROR(INDEX(Water!$I$342:$BT$366, MATCH(Adjustment_WW!$A149, Water!$I$342:$I$366, 0), MATCH(Adjustment_WW!M$3&amp;RIGHT(Adjustment_WW!$B149,2), Water!$I$342:$BT$342, 0)), "")</f>
        <v>0</v>
      </c>
      <c r="N149" s="215">
        <f>IFERROR(INDEX(Water!$I$342:$BT$366, MATCH(Adjustment_WW!$A149, Water!$I$342:$I$366, 0), MATCH(Adjustment_WW!N$3&amp;RIGHT(Adjustment_WW!$B149,2), Water!$I$342:$BT$342, 0)), "")</f>
        <v>0</v>
      </c>
      <c r="O149" s="215" t="str">
        <f>IFERROR(INDEX(Water!$I$342:$BT$366, MATCH(Adjustment_WW!$A149, Water!$I$342:$I$366, 0), MATCH(Adjustment_WW!O$3&amp;RIGHT(Adjustment_WW!$B149,2), Water!$I$342:$BT$342, 0)), "")</f>
        <v/>
      </c>
      <c r="P149" s="215" t="str">
        <f>IFERROR(INDEX(Water!$I$342:$BT$366, MATCH(Adjustment_WW!$A149, Water!$I$342:$I$366, 0), MATCH(Adjustment_WW!P$3&amp;RIGHT(Adjustment_WW!$B149,2), Water!$I$342:$BT$342, 0)), "")</f>
        <v/>
      </c>
      <c r="Q149" s="215" t="str">
        <f>IFERROR(INDEX(Water!$I$342:$BT$366, MATCH(Adjustment_WW!$A149, Water!$I$342:$I$366, 0), MATCH(Adjustment_WW!Q$3&amp;RIGHT(Adjustment_WW!$B149,2), Water!$I$342:$BT$342, 0)), "")</f>
        <v/>
      </c>
      <c r="R149" s="215" t="str">
        <f>IFERROR(INDEX(Water!$I$342:$BT$366, MATCH(Adjustment_WW!$A149, Water!$I$342:$I$366, 0), MATCH(Adjustment_WW!R$3&amp;RIGHT(Adjustment_WW!$B149,2), Water!$I$342:$BT$342, 0)), "")</f>
        <v/>
      </c>
      <c r="S149" s="215">
        <f>IFERROR(INDEX(Water!$I$342:$BT$366, MATCH(Adjustment_WW!$A149, Water!$I$342:$I$366, 0), MATCH(Adjustment_WW!S$3&amp;RIGHT(Adjustment_WW!$B149,2), Water!$I$342:$BT$342, 0)), "")</f>
        <v>0</v>
      </c>
    </row>
    <row r="150" spans="1:19">
      <c r="A150" s="214" t="s">
        <v>147</v>
      </c>
      <c r="B150" s="214" t="s">
        <v>463</v>
      </c>
      <c r="C150" s="214" t="str">
        <f t="shared" si="88"/>
        <v>AFW14</v>
      </c>
      <c r="D150" s="215">
        <f t="shared" si="89"/>
        <v>0</v>
      </c>
      <c r="E150" s="215">
        <f t="shared" si="54"/>
        <v>0</v>
      </c>
      <c r="F150" s="215">
        <f t="shared" si="55"/>
        <v>0</v>
      </c>
      <c r="G150" s="215">
        <f t="shared" si="56"/>
        <v>0</v>
      </c>
      <c r="H150" s="215">
        <f t="shared" si="57"/>
        <v>0</v>
      </c>
      <c r="K150" s="215">
        <f>IFERROR(INDEX(Water!$I$342:$BT$366, MATCH(Adjustment_WW!$A150, Water!$I$342:$I$366, 0), MATCH(Adjustment_WW!K$3&amp;RIGHT(Adjustment_WW!$B150,2), Water!$I$342:$BT$342, 0)), "")</f>
        <v>0</v>
      </c>
      <c r="L150" s="215">
        <f>IFERROR(INDEX(Water!$I$342:$BT$366, MATCH(Adjustment_WW!$A150, Water!$I$342:$I$366, 0), MATCH(Adjustment_WW!L$3&amp;RIGHT(Adjustment_WW!$B150,2), Water!$I$342:$BT$342, 0)), "")</f>
        <v>0</v>
      </c>
      <c r="M150" s="215">
        <f>IFERROR(INDEX(Water!$I$342:$BT$366, MATCH(Adjustment_WW!$A150, Water!$I$342:$I$366, 0), MATCH(Adjustment_WW!M$3&amp;RIGHT(Adjustment_WW!$B150,2), Water!$I$342:$BT$342, 0)), "")</f>
        <v>0</v>
      </c>
      <c r="N150" s="215">
        <f>IFERROR(INDEX(Water!$I$342:$BT$366, MATCH(Adjustment_WW!$A150, Water!$I$342:$I$366, 0), MATCH(Adjustment_WW!N$3&amp;RIGHT(Adjustment_WW!$B150,2), Water!$I$342:$BT$342, 0)), "")</f>
        <v>0</v>
      </c>
      <c r="O150" s="215" t="str">
        <f>IFERROR(INDEX(Water!$I$342:$BT$366, MATCH(Adjustment_WW!$A150, Water!$I$342:$I$366, 0), MATCH(Adjustment_WW!O$3&amp;RIGHT(Adjustment_WW!$B150,2), Water!$I$342:$BT$342, 0)), "")</f>
        <v/>
      </c>
      <c r="P150" s="215" t="str">
        <f>IFERROR(INDEX(Water!$I$342:$BT$366, MATCH(Adjustment_WW!$A150, Water!$I$342:$I$366, 0), MATCH(Adjustment_WW!P$3&amp;RIGHT(Adjustment_WW!$B150,2), Water!$I$342:$BT$342, 0)), "")</f>
        <v/>
      </c>
      <c r="Q150" s="215" t="str">
        <f>IFERROR(INDEX(Water!$I$342:$BT$366, MATCH(Adjustment_WW!$A150, Water!$I$342:$I$366, 0), MATCH(Adjustment_WW!Q$3&amp;RIGHT(Adjustment_WW!$B150,2), Water!$I$342:$BT$342, 0)), "")</f>
        <v/>
      </c>
      <c r="R150" s="215" t="str">
        <f>IFERROR(INDEX(Water!$I$342:$BT$366, MATCH(Adjustment_WW!$A150, Water!$I$342:$I$366, 0), MATCH(Adjustment_WW!R$3&amp;RIGHT(Adjustment_WW!$B150,2), Water!$I$342:$BT$342, 0)), "")</f>
        <v/>
      </c>
      <c r="S150" s="215">
        <f>IFERROR(INDEX(Water!$I$342:$BT$366, MATCH(Adjustment_WW!$A150, Water!$I$342:$I$366, 0), MATCH(Adjustment_WW!S$3&amp;RIGHT(Adjustment_WW!$B150,2), Water!$I$342:$BT$342, 0)), "")</f>
        <v>0</v>
      </c>
    </row>
    <row r="151" spans="1:19">
      <c r="A151" s="214" t="s">
        <v>147</v>
      </c>
      <c r="B151" s="214" t="s">
        <v>464</v>
      </c>
      <c r="C151" s="214" t="str">
        <f t="shared" si="88"/>
        <v>AFW15</v>
      </c>
      <c r="D151" s="215">
        <f t="shared" si="89"/>
        <v>0</v>
      </c>
      <c r="E151" s="215">
        <f t="shared" si="54"/>
        <v>0</v>
      </c>
      <c r="F151" s="215">
        <f t="shared" si="55"/>
        <v>0</v>
      </c>
      <c r="G151" s="215">
        <f t="shared" si="56"/>
        <v>0</v>
      </c>
      <c r="H151" s="215">
        <f t="shared" si="57"/>
        <v>0</v>
      </c>
      <c r="K151" s="215">
        <f>IFERROR(INDEX(Water!$I$342:$BT$366, MATCH(Adjustment_WW!$A151, Water!$I$342:$I$366, 0), MATCH(Adjustment_WW!K$3&amp;RIGHT(Adjustment_WW!$B151,2), Water!$I$342:$BT$342, 0)), "")</f>
        <v>0</v>
      </c>
      <c r="L151" s="215">
        <f>IFERROR(INDEX(Water!$I$342:$BT$366, MATCH(Adjustment_WW!$A151, Water!$I$342:$I$366, 0), MATCH(Adjustment_WW!L$3&amp;RIGHT(Adjustment_WW!$B151,2), Water!$I$342:$BT$342, 0)), "")</f>
        <v>0</v>
      </c>
      <c r="M151" s="215">
        <f>IFERROR(INDEX(Water!$I$342:$BT$366, MATCH(Adjustment_WW!$A151, Water!$I$342:$I$366, 0), MATCH(Adjustment_WW!M$3&amp;RIGHT(Adjustment_WW!$B151,2), Water!$I$342:$BT$342, 0)), "")</f>
        <v>0</v>
      </c>
      <c r="N151" s="215">
        <f>IFERROR(INDEX(Water!$I$342:$BT$366, MATCH(Adjustment_WW!$A151, Water!$I$342:$I$366, 0), MATCH(Adjustment_WW!N$3&amp;RIGHT(Adjustment_WW!$B151,2), Water!$I$342:$BT$342, 0)), "")</f>
        <v>0</v>
      </c>
      <c r="O151" s="215" t="str">
        <f>IFERROR(INDEX(Water!$I$342:$BT$366, MATCH(Adjustment_WW!$A151, Water!$I$342:$I$366, 0), MATCH(Adjustment_WW!O$3&amp;RIGHT(Adjustment_WW!$B151,2), Water!$I$342:$BT$342, 0)), "")</f>
        <v/>
      </c>
      <c r="P151" s="215" t="str">
        <f>IFERROR(INDEX(Water!$I$342:$BT$366, MATCH(Adjustment_WW!$A151, Water!$I$342:$I$366, 0), MATCH(Adjustment_WW!P$3&amp;RIGHT(Adjustment_WW!$B151,2), Water!$I$342:$BT$342, 0)), "")</f>
        <v/>
      </c>
      <c r="Q151" s="215" t="str">
        <f>IFERROR(INDEX(Water!$I$342:$BT$366, MATCH(Adjustment_WW!$A151, Water!$I$342:$I$366, 0), MATCH(Adjustment_WW!Q$3&amp;RIGHT(Adjustment_WW!$B151,2), Water!$I$342:$BT$342, 0)), "")</f>
        <v/>
      </c>
      <c r="R151" s="215" t="str">
        <f>IFERROR(INDEX(Water!$I$342:$BT$366, MATCH(Adjustment_WW!$A151, Water!$I$342:$I$366, 0), MATCH(Adjustment_WW!R$3&amp;RIGHT(Adjustment_WW!$B151,2), Water!$I$342:$BT$342, 0)), "")</f>
        <v/>
      </c>
      <c r="S151" s="215">
        <f>IFERROR(INDEX(Water!$I$342:$BT$366, MATCH(Adjustment_WW!$A151, Water!$I$342:$I$366, 0), MATCH(Adjustment_WW!S$3&amp;RIGHT(Adjustment_WW!$B151,2), Water!$I$342:$BT$342, 0)), "")</f>
        <v>0</v>
      </c>
    </row>
    <row r="152" spans="1:19">
      <c r="A152" s="214" t="s">
        <v>147</v>
      </c>
      <c r="B152" s="214" t="s">
        <v>465</v>
      </c>
      <c r="C152" s="214" t="str">
        <f t="shared" si="88"/>
        <v>AFW16</v>
      </c>
      <c r="D152" s="215">
        <f t="shared" si="89"/>
        <v>0</v>
      </c>
      <c r="E152" s="215">
        <f t="shared" si="54"/>
        <v>0</v>
      </c>
      <c r="F152" s="215">
        <f t="shared" si="55"/>
        <v>0</v>
      </c>
      <c r="G152" s="215">
        <f t="shared" si="56"/>
        <v>0</v>
      </c>
      <c r="H152" s="215">
        <f t="shared" si="57"/>
        <v>0</v>
      </c>
      <c r="K152" s="215">
        <f>IFERROR(INDEX(Water!$I$342:$BT$366, MATCH(Adjustment_WW!$A152, Water!$I$342:$I$366, 0), MATCH(Adjustment_WW!K$3&amp;RIGHT(Adjustment_WW!$B152,2), Water!$I$342:$BT$342, 0)), "")</f>
        <v>0</v>
      </c>
      <c r="L152" s="215">
        <f>IFERROR(INDEX(Water!$I$342:$BT$366, MATCH(Adjustment_WW!$A152, Water!$I$342:$I$366, 0), MATCH(Adjustment_WW!L$3&amp;RIGHT(Adjustment_WW!$B152,2), Water!$I$342:$BT$342, 0)), "")</f>
        <v>0</v>
      </c>
      <c r="M152" s="215">
        <f>IFERROR(INDEX(Water!$I$342:$BT$366, MATCH(Adjustment_WW!$A152, Water!$I$342:$I$366, 0), MATCH(Adjustment_WW!M$3&amp;RIGHT(Adjustment_WW!$B152,2), Water!$I$342:$BT$342, 0)), "")</f>
        <v>0</v>
      </c>
      <c r="N152" s="215">
        <f>IFERROR(INDEX(Water!$I$342:$BT$366, MATCH(Adjustment_WW!$A152, Water!$I$342:$I$366, 0), MATCH(Adjustment_WW!N$3&amp;RIGHT(Adjustment_WW!$B152,2), Water!$I$342:$BT$342, 0)), "")</f>
        <v>0</v>
      </c>
      <c r="O152" s="215" t="str">
        <f>IFERROR(INDEX(Water!$I$342:$BT$366, MATCH(Adjustment_WW!$A152, Water!$I$342:$I$366, 0), MATCH(Adjustment_WW!O$3&amp;RIGHT(Adjustment_WW!$B152,2), Water!$I$342:$BT$342, 0)), "")</f>
        <v/>
      </c>
      <c r="P152" s="215" t="str">
        <f>IFERROR(INDEX(Water!$I$342:$BT$366, MATCH(Adjustment_WW!$A152, Water!$I$342:$I$366, 0), MATCH(Adjustment_WW!P$3&amp;RIGHT(Adjustment_WW!$B152,2), Water!$I$342:$BT$342, 0)), "")</f>
        <v/>
      </c>
      <c r="Q152" s="215" t="str">
        <f>IFERROR(INDEX(Water!$I$342:$BT$366, MATCH(Adjustment_WW!$A152, Water!$I$342:$I$366, 0), MATCH(Adjustment_WW!Q$3&amp;RIGHT(Adjustment_WW!$B152,2), Water!$I$342:$BT$342, 0)), "")</f>
        <v/>
      </c>
      <c r="R152" s="215" t="str">
        <f>IFERROR(INDEX(Water!$I$342:$BT$366, MATCH(Adjustment_WW!$A152, Water!$I$342:$I$366, 0), MATCH(Adjustment_WW!R$3&amp;RIGHT(Adjustment_WW!$B152,2), Water!$I$342:$BT$342, 0)), "")</f>
        <v/>
      </c>
      <c r="S152" s="215">
        <f>IFERROR(INDEX(Water!$I$342:$BT$366, MATCH(Adjustment_WW!$A152, Water!$I$342:$I$366, 0), MATCH(Adjustment_WW!S$3&amp;RIGHT(Adjustment_WW!$B152,2), Water!$I$342:$BT$342, 0)), "")</f>
        <v>0</v>
      </c>
    </row>
    <row r="153" spans="1:19">
      <c r="A153" s="214" t="s">
        <v>147</v>
      </c>
      <c r="B153" s="214" t="s">
        <v>466</v>
      </c>
      <c r="C153" s="214" t="str">
        <f t="shared" si="88"/>
        <v>AFW17</v>
      </c>
      <c r="D153" s="215">
        <f t="shared" si="89"/>
        <v>0</v>
      </c>
      <c r="E153" s="215">
        <f t="shared" si="54"/>
        <v>0</v>
      </c>
      <c r="F153" s="215">
        <f t="shared" si="55"/>
        <v>0</v>
      </c>
      <c r="G153" s="215">
        <f t="shared" si="56"/>
        <v>0</v>
      </c>
      <c r="H153" s="215">
        <f t="shared" si="57"/>
        <v>0</v>
      </c>
      <c r="K153" s="215">
        <f>IFERROR(INDEX(Water!$I$342:$BT$366, MATCH(Adjustment_WW!$A153, Water!$I$342:$I$366, 0), MATCH(Adjustment_WW!K$3&amp;RIGHT(Adjustment_WW!$B153,2), Water!$I$342:$BT$342, 0)), "")</f>
        <v>0</v>
      </c>
      <c r="L153" s="215">
        <f>IFERROR(INDEX(Water!$I$342:$BT$366, MATCH(Adjustment_WW!$A153, Water!$I$342:$I$366, 0), MATCH(Adjustment_WW!L$3&amp;RIGHT(Adjustment_WW!$B153,2), Water!$I$342:$BT$342, 0)), "")</f>
        <v>0</v>
      </c>
      <c r="M153" s="215">
        <f>IFERROR(INDEX(Water!$I$342:$BT$366, MATCH(Adjustment_WW!$A153, Water!$I$342:$I$366, 0), MATCH(Adjustment_WW!M$3&amp;RIGHT(Adjustment_WW!$B153,2), Water!$I$342:$BT$342, 0)), "")</f>
        <v>0</v>
      </c>
      <c r="N153" s="215">
        <f>IFERROR(INDEX(Water!$I$342:$BT$366, MATCH(Adjustment_WW!$A153, Water!$I$342:$I$366, 0), MATCH(Adjustment_WW!N$3&amp;RIGHT(Adjustment_WW!$B153,2), Water!$I$342:$BT$342, 0)), "")</f>
        <v>0</v>
      </c>
      <c r="O153" s="215" t="str">
        <f>IFERROR(INDEX(Water!$I$342:$BT$366, MATCH(Adjustment_WW!$A153, Water!$I$342:$I$366, 0), MATCH(Adjustment_WW!O$3&amp;RIGHT(Adjustment_WW!$B153,2), Water!$I$342:$BT$342, 0)), "")</f>
        <v/>
      </c>
      <c r="P153" s="215" t="str">
        <f>IFERROR(INDEX(Water!$I$342:$BT$366, MATCH(Adjustment_WW!$A153, Water!$I$342:$I$366, 0), MATCH(Adjustment_WW!P$3&amp;RIGHT(Adjustment_WW!$B153,2), Water!$I$342:$BT$342, 0)), "")</f>
        <v/>
      </c>
      <c r="Q153" s="215" t="str">
        <f>IFERROR(INDEX(Water!$I$342:$BT$366, MATCH(Adjustment_WW!$A153, Water!$I$342:$I$366, 0), MATCH(Adjustment_WW!Q$3&amp;RIGHT(Adjustment_WW!$B153,2), Water!$I$342:$BT$342, 0)), "")</f>
        <v/>
      </c>
      <c r="R153" s="215" t="str">
        <f>IFERROR(INDEX(Water!$I$342:$BT$366, MATCH(Adjustment_WW!$A153, Water!$I$342:$I$366, 0), MATCH(Adjustment_WW!R$3&amp;RIGHT(Adjustment_WW!$B153,2), Water!$I$342:$BT$342, 0)), "")</f>
        <v/>
      </c>
      <c r="S153" s="215">
        <f>IFERROR(INDEX(Water!$I$342:$BT$366, MATCH(Adjustment_WW!$A153, Water!$I$342:$I$366, 0), MATCH(Adjustment_WW!S$3&amp;RIGHT(Adjustment_WW!$B153,2), Water!$I$342:$BT$342, 0)), "")</f>
        <v>0</v>
      </c>
    </row>
    <row r="154" spans="1:19">
      <c r="A154" s="214" t="s">
        <v>147</v>
      </c>
      <c r="B154" s="214" t="s">
        <v>467</v>
      </c>
      <c r="C154" s="214" t="str">
        <f t="shared" si="88"/>
        <v>AFW18</v>
      </c>
      <c r="D154" s="215">
        <f t="shared" si="89"/>
        <v>0</v>
      </c>
      <c r="E154" s="215">
        <f t="shared" si="54"/>
        <v>0</v>
      </c>
      <c r="F154" s="215">
        <f t="shared" si="55"/>
        <v>0</v>
      </c>
      <c r="G154" s="215">
        <f t="shared" si="56"/>
        <v>0</v>
      </c>
      <c r="H154" s="215">
        <f t="shared" si="57"/>
        <v>0</v>
      </c>
      <c r="K154" s="215" t="str">
        <f>IFERROR(INDEX(Water!$I$342:$BT$366, MATCH(Adjustment_WW!$A154, Water!$I$342:$I$366, 0), MATCH(Adjustment_WW!K$3&amp;RIGHT(Adjustment_WW!$B154,2), Water!$I$342:$BT$342, 0)), "")</f>
        <v/>
      </c>
      <c r="L154" s="215" t="str">
        <f>IFERROR(INDEX(Water!$I$342:$BT$366, MATCH(Adjustment_WW!$A154, Water!$I$342:$I$366, 0), MATCH(Adjustment_WW!L$3&amp;RIGHT(Adjustment_WW!$B154,2), Water!$I$342:$BT$342, 0)), "")</f>
        <v/>
      </c>
      <c r="M154" s="215">
        <f>IFERROR(INDEX(Water!$I$342:$BT$366, MATCH(Adjustment_WW!$A154, Water!$I$342:$I$366, 0), MATCH(Adjustment_WW!M$3&amp;RIGHT(Adjustment_WW!$B154,2), Water!$I$342:$BT$342, 0)), "")</f>
        <v>0</v>
      </c>
      <c r="N154" s="215">
        <f>IFERROR(INDEX(Water!$I$342:$BT$366, MATCH(Adjustment_WW!$A154, Water!$I$342:$I$366, 0), MATCH(Adjustment_WW!N$3&amp;RIGHT(Adjustment_WW!$B154,2), Water!$I$342:$BT$342, 0)), "")</f>
        <v>0</v>
      </c>
      <c r="O154" s="215">
        <f>IFERROR(INDEX(Water!$I$342:$BT$366, MATCH(Adjustment_WW!$A154, Water!$I$342:$I$366, 0), MATCH(Adjustment_WW!O$3&amp;RIGHT(Adjustment_WW!$B154,2), Water!$I$342:$BT$342, 0)), "")</f>
        <v>0</v>
      </c>
      <c r="P154" s="215">
        <f>IFERROR(INDEX(Water!$I$342:$BT$366, MATCH(Adjustment_WW!$A154, Water!$I$342:$I$366, 0), MATCH(Adjustment_WW!P$3&amp;RIGHT(Adjustment_WW!$B154,2), Water!$I$342:$BT$342, 0)), "")</f>
        <v>0</v>
      </c>
      <c r="Q154" s="215">
        <f>IFERROR(INDEX(Water!$I$342:$BT$366, MATCH(Adjustment_WW!$A154, Water!$I$342:$I$366, 0), MATCH(Adjustment_WW!Q$3&amp;RIGHT(Adjustment_WW!$B154,2), Water!$I$342:$BT$342, 0)), "")</f>
        <v>0</v>
      </c>
      <c r="R154" s="215">
        <f>IFERROR(INDEX(Water!$I$342:$BT$366, MATCH(Adjustment_WW!$A154, Water!$I$342:$I$366, 0), MATCH(Adjustment_WW!R$3&amp;RIGHT(Adjustment_WW!$B154,2), Water!$I$342:$BT$342, 0)), "")</f>
        <v>0</v>
      </c>
      <c r="S154" s="215">
        <f>IFERROR(INDEX(Water!$I$342:$BT$366, MATCH(Adjustment_WW!$A154, Water!$I$342:$I$366, 0), MATCH(Adjustment_WW!S$3&amp;RIGHT(Adjustment_WW!$B154,2), Water!$I$342:$BT$342, 0)), "")</f>
        <v>0</v>
      </c>
    </row>
    <row r="155" spans="1:19">
      <c r="A155" s="214" t="s">
        <v>147</v>
      </c>
      <c r="B155" s="214" t="s">
        <v>468</v>
      </c>
      <c r="C155" s="214" t="str">
        <f t="shared" si="88"/>
        <v>AFW19</v>
      </c>
      <c r="D155" s="215">
        <f t="shared" si="89"/>
        <v>7.5999999999999998E-2</v>
      </c>
      <c r="E155" s="215">
        <f t="shared" ref="E155:E225" si="96">IF($B155&lt;"2017-18", L155, Q155+R155)</f>
        <v>7.0000000000000001E-3</v>
      </c>
      <c r="F155" s="215">
        <f t="shared" ref="F155:F225" si="97">M155</f>
        <v>0.14000000000000001</v>
      </c>
      <c r="G155" s="215">
        <f t="shared" ref="G155:G225" si="98">N155</f>
        <v>1.532</v>
      </c>
      <c r="H155" s="215">
        <f t="shared" ref="H155:H225" si="99">S155</f>
        <v>1.7550000000000001</v>
      </c>
      <c r="K155" s="215" t="str">
        <f>IFERROR(INDEX(Water!$I$342:$BT$366, MATCH(Adjustment_WW!$A155, Water!$I$342:$I$366, 0), MATCH(Adjustment_WW!K$3&amp;RIGHT(Adjustment_WW!$B155,2), Water!$I$342:$BT$342, 0)), "")</f>
        <v/>
      </c>
      <c r="L155" s="215" t="str">
        <f>IFERROR(INDEX(Water!$I$342:$BT$366, MATCH(Adjustment_WW!$A155, Water!$I$342:$I$366, 0), MATCH(Adjustment_WW!L$3&amp;RIGHT(Adjustment_WW!$B155,2), Water!$I$342:$BT$342, 0)), "")</f>
        <v/>
      </c>
      <c r="M155" s="215">
        <f>IFERROR(INDEX(Water!$I$342:$BT$366, MATCH(Adjustment_WW!$A155, Water!$I$342:$I$366, 0), MATCH(Adjustment_WW!M$3&amp;RIGHT(Adjustment_WW!$B155,2), Water!$I$342:$BT$342, 0)), "")</f>
        <v>0.14000000000000001</v>
      </c>
      <c r="N155" s="215">
        <f>IFERROR(INDEX(Water!$I$342:$BT$366, MATCH(Adjustment_WW!$A155, Water!$I$342:$I$366, 0), MATCH(Adjustment_WW!N$3&amp;RIGHT(Adjustment_WW!$B155,2), Water!$I$342:$BT$342, 0)), "")</f>
        <v>1.532</v>
      </c>
      <c r="O155" s="215">
        <f>IFERROR(INDEX(Water!$I$342:$BT$366, MATCH(Adjustment_WW!$A155, Water!$I$342:$I$366, 0), MATCH(Adjustment_WW!O$3&amp;RIGHT(Adjustment_WW!$B155,2), Water!$I$342:$BT$342, 0)), "")</f>
        <v>1E-3</v>
      </c>
      <c r="P155" s="215">
        <f>IFERROR(INDEX(Water!$I$342:$BT$366, MATCH(Adjustment_WW!$A155, Water!$I$342:$I$366, 0), MATCH(Adjustment_WW!P$3&amp;RIGHT(Adjustment_WW!$B155,2), Water!$I$342:$BT$342, 0)), "")</f>
        <v>7.4999999999999997E-2</v>
      </c>
      <c r="Q155" s="215">
        <f>IFERROR(INDEX(Water!$I$342:$BT$366, MATCH(Adjustment_WW!$A155, Water!$I$342:$I$366, 0), MATCH(Adjustment_WW!Q$3&amp;RIGHT(Adjustment_WW!$B155,2), Water!$I$342:$BT$342, 0)), "")</f>
        <v>4.0000000000000001E-3</v>
      </c>
      <c r="R155" s="215">
        <f>IFERROR(INDEX(Water!$I$342:$BT$366, MATCH(Adjustment_WW!$A155, Water!$I$342:$I$366, 0), MATCH(Adjustment_WW!R$3&amp;RIGHT(Adjustment_WW!$B155,2), Water!$I$342:$BT$342, 0)), "")</f>
        <v>3.0000000000000001E-3</v>
      </c>
      <c r="S155" s="215">
        <f>IFERROR(INDEX(Water!$I$342:$BT$366, MATCH(Adjustment_WW!$A155, Water!$I$342:$I$366, 0), MATCH(Adjustment_WW!S$3&amp;RIGHT(Adjustment_WW!$B155,2), Water!$I$342:$BT$342, 0)), "")</f>
        <v>1.7550000000000001</v>
      </c>
    </row>
    <row r="156" spans="1:19">
      <c r="A156" s="214" t="s">
        <v>147</v>
      </c>
      <c r="B156" s="214" t="s">
        <v>469</v>
      </c>
      <c r="C156" s="214" t="str">
        <f t="shared" si="88"/>
        <v>AFW20</v>
      </c>
      <c r="D156" s="215">
        <f t="shared" si="89"/>
        <v>0.15231517012447066</v>
      </c>
      <c r="E156" s="215">
        <f t="shared" si="96"/>
        <v>1.3501219192228228E-2</v>
      </c>
      <c r="F156" s="215">
        <f t="shared" si="97"/>
        <v>0.22661968504101745</v>
      </c>
      <c r="G156" s="215">
        <f t="shared" si="98"/>
        <v>1.0149974986784889</v>
      </c>
      <c r="H156" s="215">
        <f t="shared" si="99"/>
        <v>1.4074335730362053</v>
      </c>
      <c r="K156" s="215" t="str">
        <f>IFERROR(INDEX(Water!$I$342:$BT$366, MATCH(Adjustment_WW!$A156, Water!$I$342:$I$366, 0), MATCH(Adjustment_WW!K$3&amp;RIGHT(Adjustment_WW!$B156,2), Water!$I$342:$BT$342, 0)), "")</f>
        <v/>
      </c>
      <c r="L156" s="215" t="str">
        <f>IFERROR(INDEX(Water!$I$342:$BT$366, MATCH(Adjustment_WW!$A156, Water!$I$342:$I$366, 0), MATCH(Adjustment_WW!L$3&amp;RIGHT(Adjustment_WW!$B156,2), Water!$I$342:$BT$342, 0)), "")</f>
        <v/>
      </c>
      <c r="M156" s="215">
        <f>IFERROR(INDEX(Water!$I$342:$BT$366, MATCH(Adjustment_WW!$A156, Water!$I$342:$I$366, 0), MATCH(Adjustment_WW!M$3&amp;RIGHT(Adjustment_WW!$B156,2), Water!$I$342:$BT$342, 0)), "")</f>
        <v>0.22661968504101745</v>
      </c>
      <c r="N156" s="215">
        <f>IFERROR(INDEX(Water!$I$342:$BT$366, MATCH(Adjustment_WW!$A156, Water!$I$342:$I$366, 0), MATCH(Adjustment_WW!N$3&amp;RIGHT(Adjustment_WW!$B156,2), Water!$I$342:$BT$342, 0)), "")</f>
        <v>1.0149974986784889</v>
      </c>
      <c r="O156" s="215">
        <f>IFERROR(INDEX(Water!$I$342:$BT$366, MATCH(Adjustment_WW!$A156, Water!$I$342:$I$366, 0), MATCH(Adjustment_WW!O$3&amp;RIGHT(Adjustment_WW!$B156,2), Water!$I$342:$BT$342, 0)), "")</f>
        <v>0</v>
      </c>
      <c r="P156" s="215">
        <f>IFERROR(INDEX(Water!$I$342:$BT$366, MATCH(Adjustment_WW!$A156, Water!$I$342:$I$366, 0), MATCH(Adjustment_WW!P$3&amp;RIGHT(Adjustment_WW!$B156,2), Water!$I$342:$BT$342, 0)), "")</f>
        <v>0.15231517012447066</v>
      </c>
      <c r="Q156" s="215">
        <f>IFERROR(INDEX(Water!$I$342:$BT$366, MATCH(Adjustment_WW!$A156, Water!$I$342:$I$366, 0), MATCH(Adjustment_WW!Q$3&amp;RIGHT(Adjustment_WW!$B156,2), Water!$I$342:$BT$342, 0)), "")</f>
        <v>6.4195632454515927E-3</v>
      </c>
      <c r="R156" s="215">
        <f>IFERROR(INDEX(Water!$I$342:$BT$366, MATCH(Adjustment_WW!$A156, Water!$I$342:$I$366, 0), MATCH(Adjustment_WW!R$3&amp;RIGHT(Adjustment_WW!$B156,2), Water!$I$342:$BT$342, 0)), "")</f>
        <v>7.0816559467766346E-3</v>
      </c>
      <c r="S156" s="215">
        <f>IFERROR(INDEX(Water!$I$342:$BT$366, MATCH(Adjustment_WW!$A156, Water!$I$342:$I$366, 0), MATCH(Adjustment_WW!S$3&amp;RIGHT(Adjustment_WW!$B156,2), Water!$I$342:$BT$342, 0)), "")</f>
        <v>1.4074335730362053</v>
      </c>
    </row>
    <row r="157" spans="1:19">
      <c r="A157" s="214" t="s">
        <v>147</v>
      </c>
      <c r="B157" s="214" t="s">
        <v>470</v>
      </c>
      <c r="C157" s="214" t="str">
        <f t="shared" si="88"/>
        <v>AFW21</v>
      </c>
      <c r="D157" s="215">
        <f t="shared" si="89"/>
        <v>0</v>
      </c>
      <c r="E157" s="215">
        <f t="shared" si="96"/>
        <v>0</v>
      </c>
      <c r="F157" s="215">
        <f t="shared" si="97"/>
        <v>0</v>
      </c>
      <c r="G157" s="215">
        <f t="shared" si="98"/>
        <v>0</v>
      </c>
      <c r="H157" s="215">
        <f t="shared" si="99"/>
        <v>0</v>
      </c>
      <c r="K157" s="215" t="str">
        <f>IFERROR(INDEX(Water!$I$342:$BT$366, MATCH(Adjustment_WW!$A157, Water!$I$342:$I$366, 0), MATCH(Adjustment_WW!K$3&amp;RIGHT(Adjustment_WW!$B157,2), Water!$I$342:$BT$342, 0)), "")</f>
        <v/>
      </c>
      <c r="L157" s="215" t="str">
        <f>IFERROR(INDEX(Water!$I$342:$BT$366, MATCH(Adjustment_WW!$A157, Water!$I$342:$I$366, 0), MATCH(Adjustment_WW!L$3&amp;RIGHT(Adjustment_WW!$B157,2), Water!$I$342:$BT$342, 0)), "")</f>
        <v/>
      </c>
      <c r="M157" s="215">
        <f>IFERROR(INDEX(Water!$I$342:$BT$366, MATCH(Adjustment_WW!$A157, Water!$I$342:$I$366, 0), MATCH(Adjustment_WW!M$3&amp;RIGHT(Adjustment_WW!$B157,2), Water!$I$342:$BT$342, 0)), "")</f>
        <v>0</v>
      </c>
      <c r="N157" s="215">
        <f>IFERROR(INDEX(Water!$I$342:$BT$366, MATCH(Adjustment_WW!$A157, Water!$I$342:$I$366, 0), MATCH(Adjustment_WW!N$3&amp;RIGHT(Adjustment_WW!$B157,2), Water!$I$342:$BT$342, 0)), "")</f>
        <v>0</v>
      </c>
      <c r="O157" s="215" t="str">
        <f>IFERROR(INDEX(Water!$I$342:$BT$366, MATCH(Adjustment_WW!$A157, Water!$I$342:$I$366, 0), MATCH(Adjustment_WW!O$3&amp;RIGHT(Adjustment_WW!$B157,2), Water!$I$342:$BT$342, 0)), "")</f>
        <v/>
      </c>
      <c r="P157" s="215">
        <f>IFERROR(INDEX(Water!$I$342:$BT$366, MATCH(Adjustment_WW!$A157, Water!$I$342:$I$366, 0), MATCH(Adjustment_WW!P$3&amp;RIGHT(Adjustment_WW!$B157,2), Water!$I$342:$BT$342, 0)), "")</f>
        <v>0</v>
      </c>
      <c r="Q157" s="215">
        <f>IFERROR(INDEX(Water!$I$342:$BT$366, MATCH(Adjustment_WW!$A157, Water!$I$342:$I$366, 0), MATCH(Adjustment_WW!Q$3&amp;RIGHT(Adjustment_WW!$B157,2), Water!$I$342:$BT$342, 0)), "")</f>
        <v>0</v>
      </c>
      <c r="R157" s="215">
        <f>IFERROR(INDEX(Water!$I$342:$BT$366, MATCH(Adjustment_WW!$A157, Water!$I$342:$I$366, 0), MATCH(Adjustment_WW!R$3&amp;RIGHT(Adjustment_WW!$B157,2), Water!$I$342:$BT$342, 0)), "")</f>
        <v>0</v>
      </c>
      <c r="S157" s="215">
        <f>IFERROR(INDEX(Water!$I$342:$BT$366, MATCH(Adjustment_WW!$A157, Water!$I$342:$I$366, 0), MATCH(Adjustment_WW!S$3&amp;RIGHT(Adjustment_WW!$B157,2), Water!$I$342:$BT$342, 0)), "")</f>
        <v>0</v>
      </c>
    </row>
    <row r="158" spans="1:19">
      <c r="A158" s="214" t="s">
        <v>147</v>
      </c>
      <c r="B158" s="214" t="s">
        <v>580</v>
      </c>
      <c r="C158" s="214" t="str">
        <f t="shared" ref="C158" si="100">$A158&amp;RIGHT(B158,2)</f>
        <v>AFW22</v>
      </c>
      <c r="D158" s="215">
        <f t="shared" ref="D158" si="101">IF($B158&lt;"2017-18", K158, IF(B158&lt;"2020-21", O158+P158, P158))</f>
        <v>0</v>
      </c>
      <c r="E158" s="215">
        <f t="shared" ref="E158" si="102">IF($B158&lt;"2017-18", L158, Q158+R158)</f>
        <v>0</v>
      </c>
      <c r="F158" s="215">
        <f t="shared" ref="F158" si="103">M158</f>
        <v>0</v>
      </c>
      <c r="G158" s="215">
        <f t="shared" ref="G158" si="104">N158</f>
        <v>0</v>
      </c>
      <c r="H158" s="215">
        <f t="shared" ref="H158" si="105">S158</f>
        <v>0</v>
      </c>
      <c r="K158" s="215" t="str">
        <f>IFERROR(INDEX(Water!$I$342:$BT$366, MATCH(Adjustment_WW!$A158, Water!$I$342:$I$366, 0), MATCH(Adjustment_WW!K$3&amp;RIGHT(Adjustment_WW!$B158,2), Water!$I$342:$BT$342, 0)), "")</f>
        <v/>
      </c>
      <c r="L158" s="215" t="str">
        <f>IFERROR(INDEX(Water!$I$342:$BT$366, MATCH(Adjustment_WW!$A158, Water!$I$342:$I$366, 0), MATCH(Adjustment_WW!L$3&amp;RIGHT(Adjustment_WW!$B158,2), Water!$I$342:$BT$342, 0)), "")</f>
        <v/>
      </c>
      <c r="M158" s="215">
        <f>IFERROR(INDEX(Water!$I$342:$BT$366, MATCH(Adjustment_WW!$A158, Water!$I$342:$I$366, 0), MATCH(Adjustment_WW!M$3&amp;RIGHT(Adjustment_WW!$B158,2), Water!$I$342:$BT$342, 0)), "")</f>
        <v>0</v>
      </c>
      <c r="N158" s="215">
        <f>IFERROR(INDEX(Water!$I$342:$BT$366, MATCH(Adjustment_WW!$A158, Water!$I$342:$I$366, 0), MATCH(Adjustment_WW!N$3&amp;RIGHT(Adjustment_WW!$B158,2), Water!$I$342:$BT$342, 0)), "")</f>
        <v>0</v>
      </c>
      <c r="O158" s="215" t="str">
        <f>IFERROR(INDEX(Water!$I$342:$BT$366, MATCH(Adjustment_WW!$A158, Water!$I$342:$I$366, 0), MATCH(Adjustment_WW!O$3&amp;RIGHT(Adjustment_WW!$B158,2), Water!$I$342:$BT$342, 0)), "")</f>
        <v/>
      </c>
      <c r="P158" s="215">
        <f>IFERROR(INDEX(Water!$I$342:$BT$366, MATCH(Adjustment_WW!$A158, Water!$I$342:$I$366, 0), MATCH(Adjustment_WW!P$3&amp;RIGHT(Adjustment_WW!$B158,2), Water!$I$342:$BT$342, 0)), "")</f>
        <v>0</v>
      </c>
      <c r="Q158" s="215">
        <f>IFERROR(INDEX(Water!$I$342:$BT$366, MATCH(Adjustment_WW!$A158, Water!$I$342:$I$366, 0), MATCH(Adjustment_WW!Q$3&amp;RIGHT(Adjustment_WW!$B158,2), Water!$I$342:$BT$342, 0)), "")</f>
        <v>0</v>
      </c>
      <c r="R158" s="215">
        <f>IFERROR(INDEX(Water!$I$342:$BT$366, MATCH(Adjustment_WW!$A158, Water!$I$342:$I$366, 0), MATCH(Adjustment_WW!R$3&amp;RIGHT(Adjustment_WW!$B158,2), Water!$I$342:$BT$342, 0)), "")</f>
        <v>0</v>
      </c>
      <c r="S158" s="215">
        <f>IFERROR(INDEX(Water!$I$342:$BT$366, MATCH(Adjustment_WW!$A158, Water!$I$342:$I$366, 0), MATCH(Adjustment_WW!S$3&amp;RIGHT(Adjustment_WW!$B158,2), Water!$I$342:$BT$342, 0)), "")</f>
        <v>0</v>
      </c>
    </row>
    <row r="159" spans="1:19">
      <c r="A159" s="214" t="s">
        <v>472</v>
      </c>
      <c r="B159" s="214" t="s">
        <v>461</v>
      </c>
      <c r="C159" s="214" t="str">
        <f t="shared" si="88"/>
        <v>BWH12</v>
      </c>
      <c r="D159" s="215">
        <f t="shared" si="89"/>
        <v>0</v>
      </c>
      <c r="E159" s="215">
        <f t="shared" si="96"/>
        <v>0</v>
      </c>
      <c r="F159" s="215">
        <f t="shared" si="97"/>
        <v>0</v>
      </c>
      <c r="G159" s="215">
        <f t="shared" si="98"/>
        <v>0</v>
      </c>
      <c r="H159" s="215">
        <f t="shared" si="99"/>
        <v>0</v>
      </c>
      <c r="K159" s="215">
        <f>IFERROR(INDEX(Water!$I$342:$BT$366, MATCH(Adjustment_WW!$A159, Water!$I$342:$I$366, 0), MATCH(Adjustment_WW!K$3&amp;RIGHT(Adjustment_WW!$B159,2), Water!$I$342:$BT$342, 0)), "")</f>
        <v>0</v>
      </c>
      <c r="L159" s="215">
        <f>IFERROR(INDEX(Water!$I$342:$BT$366, MATCH(Adjustment_WW!$A159, Water!$I$342:$I$366, 0), MATCH(Adjustment_WW!L$3&amp;RIGHT(Adjustment_WW!$B159,2), Water!$I$342:$BT$342, 0)), "")</f>
        <v>0</v>
      </c>
      <c r="M159" s="215">
        <f>IFERROR(INDEX(Water!$I$342:$BT$366, MATCH(Adjustment_WW!$A159, Water!$I$342:$I$366, 0), MATCH(Adjustment_WW!M$3&amp;RIGHT(Adjustment_WW!$B159,2), Water!$I$342:$BT$342, 0)), "")</f>
        <v>0</v>
      </c>
      <c r="N159" s="215">
        <f>IFERROR(INDEX(Water!$I$342:$BT$366, MATCH(Adjustment_WW!$A159, Water!$I$342:$I$366, 0), MATCH(Adjustment_WW!N$3&amp;RIGHT(Adjustment_WW!$B159,2), Water!$I$342:$BT$342, 0)), "")</f>
        <v>0</v>
      </c>
      <c r="O159" s="215" t="str">
        <f>IFERROR(INDEX(Water!$I$342:$BT$366, MATCH(Adjustment_WW!$A159, Water!$I$342:$I$366, 0), MATCH(Adjustment_WW!O$3&amp;RIGHT(Adjustment_WW!$B159,2), Water!$I$342:$BT$342, 0)), "")</f>
        <v/>
      </c>
      <c r="P159" s="215" t="str">
        <f>IFERROR(INDEX(Water!$I$342:$BT$366, MATCH(Adjustment_WW!$A159, Water!$I$342:$I$366, 0), MATCH(Adjustment_WW!P$3&amp;RIGHT(Adjustment_WW!$B159,2), Water!$I$342:$BT$342, 0)), "")</f>
        <v/>
      </c>
      <c r="Q159" s="215" t="str">
        <f>IFERROR(INDEX(Water!$I$342:$BT$366, MATCH(Adjustment_WW!$A159, Water!$I$342:$I$366, 0), MATCH(Adjustment_WW!Q$3&amp;RIGHT(Adjustment_WW!$B159,2), Water!$I$342:$BT$342, 0)), "")</f>
        <v/>
      </c>
      <c r="R159" s="215" t="str">
        <f>IFERROR(INDEX(Water!$I$342:$BT$366, MATCH(Adjustment_WW!$A159, Water!$I$342:$I$366, 0), MATCH(Adjustment_WW!R$3&amp;RIGHT(Adjustment_WW!$B159,2), Water!$I$342:$BT$342, 0)), "")</f>
        <v/>
      </c>
      <c r="S159" s="215">
        <f>IFERROR(INDEX(Water!$I$342:$BT$366, MATCH(Adjustment_WW!$A159, Water!$I$342:$I$366, 0), MATCH(Adjustment_WW!S$3&amp;RIGHT(Adjustment_WW!$B159,2), Water!$I$342:$BT$342, 0)), "")</f>
        <v>0</v>
      </c>
    </row>
    <row r="160" spans="1:19">
      <c r="A160" s="214" t="s">
        <v>472</v>
      </c>
      <c r="B160" s="214" t="s">
        <v>462</v>
      </c>
      <c r="C160" s="214" t="str">
        <f t="shared" si="88"/>
        <v>BWH13</v>
      </c>
      <c r="D160" s="215">
        <f t="shared" si="89"/>
        <v>0</v>
      </c>
      <c r="E160" s="215">
        <f t="shared" si="96"/>
        <v>0</v>
      </c>
      <c r="F160" s="215">
        <f t="shared" si="97"/>
        <v>0</v>
      </c>
      <c r="G160" s="215">
        <f t="shared" si="98"/>
        <v>0</v>
      </c>
      <c r="H160" s="215">
        <f t="shared" si="99"/>
        <v>0</v>
      </c>
      <c r="K160" s="215">
        <f>IFERROR(INDEX(Water!$I$342:$BT$366, MATCH(Adjustment_WW!$A160, Water!$I$342:$I$366, 0), MATCH(Adjustment_WW!K$3&amp;RIGHT(Adjustment_WW!$B160,2), Water!$I$342:$BT$342, 0)), "")</f>
        <v>0</v>
      </c>
      <c r="L160" s="215">
        <f>IFERROR(INDEX(Water!$I$342:$BT$366, MATCH(Adjustment_WW!$A160, Water!$I$342:$I$366, 0), MATCH(Adjustment_WW!L$3&amp;RIGHT(Adjustment_WW!$B160,2), Water!$I$342:$BT$342, 0)), "")</f>
        <v>0</v>
      </c>
      <c r="M160" s="215">
        <f>IFERROR(INDEX(Water!$I$342:$BT$366, MATCH(Adjustment_WW!$A160, Water!$I$342:$I$366, 0), MATCH(Adjustment_WW!M$3&amp;RIGHT(Adjustment_WW!$B160,2), Water!$I$342:$BT$342, 0)), "")</f>
        <v>0</v>
      </c>
      <c r="N160" s="215">
        <f>IFERROR(INDEX(Water!$I$342:$BT$366, MATCH(Adjustment_WW!$A160, Water!$I$342:$I$366, 0), MATCH(Adjustment_WW!N$3&amp;RIGHT(Adjustment_WW!$B160,2), Water!$I$342:$BT$342, 0)), "")</f>
        <v>0</v>
      </c>
      <c r="O160" s="215" t="str">
        <f>IFERROR(INDEX(Water!$I$342:$BT$366, MATCH(Adjustment_WW!$A160, Water!$I$342:$I$366, 0), MATCH(Adjustment_WW!O$3&amp;RIGHT(Adjustment_WW!$B160,2), Water!$I$342:$BT$342, 0)), "")</f>
        <v/>
      </c>
      <c r="P160" s="215" t="str">
        <f>IFERROR(INDEX(Water!$I$342:$BT$366, MATCH(Adjustment_WW!$A160, Water!$I$342:$I$366, 0), MATCH(Adjustment_WW!P$3&amp;RIGHT(Adjustment_WW!$B160,2), Water!$I$342:$BT$342, 0)), "")</f>
        <v/>
      </c>
      <c r="Q160" s="215" t="str">
        <f>IFERROR(INDEX(Water!$I$342:$BT$366, MATCH(Adjustment_WW!$A160, Water!$I$342:$I$366, 0), MATCH(Adjustment_WW!Q$3&amp;RIGHT(Adjustment_WW!$B160,2), Water!$I$342:$BT$342, 0)), "")</f>
        <v/>
      </c>
      <c r="R160" s="215" t="str">
        <f>IFERROR(INDEX(Water!$I$342:$BT$366, MATCH(Adjustment_WW!$A160, Water!$I$342:$I$366, 0), MATCH(Adjustment_WW!R$3&amp;RIGHT(Adjustment_WW!$B160,2), Water!$I$342:$BT$342, 0)), "")</f>
        <v/>
      </c>
      <c r="S160" s="215">
        <f>IFERROR(INDEX(Water!$I$342:$BT$366, MATCH(Adjustment_WW!$A160, Water!$I$342:$I$366, 0), MATCH(Adjustment_WW!S$3&amp;RIGHT(Adjustment_WW!$B160,2), Water!$I$342:$BT$342, 0)), "")</f>
        <v>0</v>
      </c>
    </row>
    <row r="161" spans="1:19">
      <c r="A161" s="214" t="s">
        <v>472</v>
      </c>
      <c r="B161" s="214" t="s">
        <v>463</v>
      </c>
      <c r="C161" s="214" t="str">
        <f t="shared" si="88"/>
        <v>BWH14</v>
      </c>
      <c r="D161" s="215">
        <f t="shared" si="89"/>
        <v>0</v>
      </c>
      <c r="E161" s="215">
        <f t="shared" si="96"/>
        <v>0</v>
      </c>
      <c r="F161" s="215">
        <f t="shared" si="97"/>
        <v>0</v>
      </c>
      <c r="G161" s="215">
        <f t="shared" si="98"/>
        <v>0</v>
      </c>
      <c r="H161" s="215">
        <f t="shared" si="99"/>
        <v>0</v>
      </c>
      <c r="K161" s="215">
        <f>IFERROR(INDEX(Water!$I$342:$BT$366, MATCH(Adjustment_WW!$A161, Water!$I$342:$I$366, 0), MATCH(Adjustment_WW!K$3&amp;RIGHT(Adjustment_WW!$B161,2), Water!$I$342:$BT$342, 0)), "")</f>
        <v>0</v>
      </c>
      <c r="L161" s="215">
        <f>IFERROR(INDEX(Water!$I$342:$BT$366, MATCH(Adjustment_WW!$A161, Water!$I$342:$I$366, 0), MATCH(Adjustment_WW!L$3&amp;RIGHT(Adjustment_WW!$B161,2), Water!$I$342:$BT$342, 0)), "")</f>
        <v>0</v>
      </c>
      <c r="M161" s="215">
        <f>IFERROR(INDEX(Water!$I$342:$BT$366, MATCH(Adjustment_WW!$A161, Water!$I$342:$I$366, 0), MATCH(Adjustment_WW!M$3&amp;RIGHT(Adjustment_WW!$B161,2), Water!$I$342:$BT$342, 0)), "")</f>
        <v>0</v>
      </c>
      <c r="N161" s="215">
        <f>IFERROR(INDEX(Water!$I$342:$BT$366, MATCH(Adjustment_WW!$A161, Water!$I$342:$I$366, 0), MATCH(Adjustment_WW!N$3&amp;RIGHT(Adjustment_WW!$B161,2), Water!$I$342:$BT$342, 0)), "")</f>
        <v>0</v>
      </c>
      <c r="O161" s="215" t="str">
        <f>IFERROR(INDEX(Water!$I$342:$BT$366, MATCH(Adjustment_WW!$A161, Water!$I$342:$I$366, 0), MATCH(Adjustment_WW!O$3&amp;RIGHT(Adjustment_WW!$B161,2), Water!$I$342:$BT$342, 0)), "")</f>
        <v/>
      </c>
      <c r="P161" s="215" t="str">
        <f>IFERROR(INDEX(Water!$I$342:$BT$366, MATCH(Adjustment_WW!$A161, Water!$I$342:$I$366, 0), MATCH(Adjustment_WW!P$3&amp;RIGHT(Adjustment_WW!$B161,2), Water!$I$342:$BT$342, 0)), "")</f>
        <v/>
      </c>
      <c r="Q161" s="215" t="str">
        <f>IFERROR(INDEX(Water!$I$342:$BT$366, MATCH(Adjustment_WW!$A161, Water!$I$342:$I$366, 0), MATCH(Adjustment_WW!Q$3&amp;RIGHT(Adjustment_WW!$B161,2), Water!$I$342:$BT$342, 0)), "")</f>
        <v/>
      </c>
      <c r="R161" s="215" t="str">
        <f>IFERROR(INDEX(Water!$I$342:$BT$366, MATCH(Adjustment_WW!$A161, Water!$I$342:$I$366, 0), MATCH(Adjustment_WW!R$3&amp;RIGHT(Adjustment_WW!$B161,2), Water!$I$342:$BT$342, 0)), "")</f>
        <v/>
      </c>
      <c r="S161" s="215">
        <f>IFERROR(INDEX(Water!$I$342:$BT$366, MATCH(Adjustment_WW!$A161, Water!$I$342:$I$366, 0), MATCH(Adjustment_WW!S$3&amp;RIGHT(Adjustment_WW!$B161,2), Water!$I$342:$BT$342, 0)), "")</f>
        <v>0</v>
      </c>
    </row>
    <row r="162" spans="1:19">
      <c r="A162" s="214" t="s">
        <v>472</v>
      </c>
      <c r="B162" s="214" t="s">
        <v>464</v>
      </c>
      <c r="C162" s="214" t="str">
        <f t="shared" si="88"/>
        <v>BWH15</v>
      </c>
      <c r="D162" s="215">
        <f t="shared" si="89"/>
        <v>0</v>
      </c>
      <c r="E162" s="215">
        <f t="shared" si="96"/>
        <v>0</v>
      </c>
      <c r="F162" s="215">
        <f t="shared" si="97"/>
        <v>0</v>
      </c>
      <c r="G162" s="215">
        <f t="shared" si="98"/>
        <v>0</v>
      </c>
      <c r="H162" s="215">
        <f t="shared" si="99"/>
        <v>0</v>
      </c>
      <c r="K162" s="215">
        <f>IFERROR(INDEX(Water!$I$342:$BT$366, MATCH(Adjustment_WW!$A162, Water!$I$342:$I$366, 0), MATCH(Adjustment_WW!K$3&amp;RIGHT(Adjustment_WW!$B162,2), Water!$I$342:$BT$342, 0)), "")</f>
        <v>0</v>
      </c>
      <c r="L162" s="215">
        <f>IFERROR(INDEX(Water!$I$342:$BT$366, MATCH(Adjustment_WW!$A162, Water!$I$342:$I$366, 0), MATCH(Adjustment_WW!L$3&amp;RIGHT(Adjustment_WW!$B162,2), Water!$I$342:$BT$342, 0)), "")</f>
        <v>0</v>
      </c>
      <c r="M162" s="215">
        <f>IFERROR(INDEX(Water!$I$342:$BT$366, MATCH(Adjustment_WW!$A162, Water!$I$342:$I$366, 0), MATCH(Adjustment_WW!M$3&amp;RIGHT(Adjustment_WW!$B162,2), Water!$I$342:$BT$342, 0)), "")</f>
        <v>0</v>
      </c>
      <c r="N162" s="215">
        <f>IFERROR(INDEX(Water!$I$342:$BT$366, MATCH(Adjustment_WW!$A162, Water!$I$342:$I$366, 0), MATCH(Adjustment_WW!N$3&amp;RIGHT(Adjustment_WW!$B162,2), Water!$I$342:$BT$342, 0)), "")</f>
        <v>0</v>
      </c>
      <c r="O162" s="215" t="str">
        <f>IFERROR(INDEX(Water!$I$342:$BT$366, MATCH(Adjustment_WW!$A162, Water!$I$342:$I$366, 0), MATCH(Adjustment_WW!O$3&amp;RIGHT(Adjustment_WW!$B162,2), Water!$I$342:$BT$342, 0)), "")</f>
        <v/>
      </c>
      <c r="P162" s="215" t="str">
        <f>IFERROR(INDEX(Water!$I$342:$BT$366, MATCH(Adjustment_WW!$A162, Water!$I$342:$I$366, 0), MATCH(Adjustment_WW!P$3&amp;RIGHT(Adjustment_WW!$B162,2), Water!$I$342:$BT$342, 0)), "")</f>
        <v/>
      </c>
      <c r="Q162" s="215" t="str">
        <f>IFERROR(INDEX(Water!$I$342:$BT$366, MATCH(Adjustment_WW!$A162, Water!$I$342:$I$366, 0), MATCH(Adjustment_WW!Q$3&amp;RIGHT(Adjustment_WW!$B162,2), Water!$I$342:$BT$342, 0)), "")</f>
        <v/>
      </c>
      <c r="R162" s="215" t="str">
        <f>IFERROR(INDEX(Water!$I$342:$BT$366, MATCH(Adjustment_WW!$A162, Water!$I$342:$I$366, 0), MATCH(Adjustment_WW!R$3&amp;RIGHT(Adjustment_WW!$B162,2), Water!$I$342:$BT$342, 0)), "")</f>
        <v/>
      </c>
      <c r="S162" s="215">
        <f>IFERROR(INDEX(Water!$I$342:$BT$366, MATCH(Adjustment_WW!$A162, Water!$I$342:$I$366, 0), MATCH(Adjustment_WW!S$3&amp;RIGHT(Adjustment_WW!$B162,2), Water!$I$342:$BT$342, 0)), "")</f>
        <v>0</v>
      </c>
    </row>
    <row r="163" spans="1:19">
      <c r="A163" s="214" t="s">
        <v>472</v>
      </c>
      <c r="B163" s="214" t="s">
        <v>465</v>
      </c>
      <c r="C163" s="214" t="str">
        <f t="shared" si="88"/>
        <v>BWH16</v>
      </c>
      <c r="D163" s="215">
        <f t="shared" si="89"/>
        <v>0</v>
      </c>
      <c r="E163" s="215">
        <f t="shared" si="96"/>
        <v>0</v>
      </c>
      <c r="F163" s="215">
        <f t="shared" si="97"/>
        <v>0</v>
      </c>
      <c r="G163" s="215">
        <f t="shared" si="98"/>
        <v>0</v>
      </c>
      <c r="H163" s="215">
        <f t="shared" si="99"/>
        <v>0</v>
      </c>
      <c r="K163" s="215">
        <f>IFERROR(INDEX(Water!$I$342:$BT$366, MATCH(Adjustment_WW!$A163, Water!$I$342:$I$366, 0), MATCH(Adjustment_WW!K$3&amp;RIGHT(Adjustment_WW!$B163,2), Water!$I$342:$BT$342, 0)), "")</f>
        <v>0</v>
      </c>
      <c r="L163" s="215">
        <f>IFERROR(INDEX(Water!$I$342:$BT$366, MATCH(Adjustment_WW!$A163, Water!$I$342:$I$366, 0), MATCH(Adjustment_WW!L$3&amp;RIGHT(Adjustment_WW!$B163,2), Water!$I$342:$BT$342, 0)), "")</f>
        <v>0</v>
      </c>
      <c r="M163" s="215">
        <f>IFERROR(INDEX(Water!$I$342:$BT$366, MATCH(Adjustment_WW!$A163, Water!$I$342:$I$366, 0), MATCH(Adjustment_WW!M$3&amp;RIGHT(Adjustment_WW!$B163,2), Water!$I$342:$BT$342, 0)), "")</f>
        <v>0</v>
      </c>
      <c r="N163" s="215">
        <f>IFERROR(INDEX(Water!$I$342:$BT$366, MATCH(Adjustment_WW!$A163, Water!$I$342:$I$366, 0), MATCH(Adjustment_WW!N$3&amp;RIGHT(Adjustment_WW!$B163,2), Water!$I$342:$BT$342, 0)), "")</f>
        <v>0</v>
      </c>
      <c r="O163" s="215" t="str">
        <f>IFERROR(INDEX(Water!$I$342:$BT$366, MATCH(Adjustment_WW!$A163, Water!$I$342:$I$366, 0), MATCH(Adjustment_WW!O$3&amp;RIGHT(Adjustment_WW!$B163,2), Water!$I$342:$BT$342, 0)), "")</f>
        <v/>
      </c>
      <c r="P163" s="215" t="str">
        <f>IFERROR(INDEX(Water!$I$342:$BT$366, MATCH(Adjustment_WW!$A163, Water!$I$342:$I$366, 0), MATCH(Adjustment_WW!P$3&amp;RIGHT(Adjustment_WW!$B163,2), Water!$I$342:$BT$342, 0)), "")</f>
        <v/>
      </c>
      <c r="Q163" s="215" t="str">
        <f>IFERROR(INDEX(Water!$I$342:$BT$366, MATCH(Adjustment_WW!$A163, Water!$I$342:$I$366, 0), MATCH(Adjustment_WW!Q$3&amp;RIGHT(Adjustment_WW!$B163,2), Water!$I$342:$BT$342, 0)), "")</f>
        <v/>
      </c>
      <c r="R163" s="215" t="str">
        <f>IFERROR(INDEX(Water!$I$342:$BT$366, MATCH(Adjustment_WW!$A163, Water!$I$342:$I$366, 0), MATCH(Adjustment_WW!R$3&amp;RIGHT(Adjustment_WW!$B163,2), Water!$I$342:$BT$342, 0)), "")</f>
        <v/>
      </c>
      <c r="S163" s="215">
        <f>IFERROR(INDEX(Water!$I$342:$BT$366, MATCH(Adjustment_WW!$A163, Water!$I$342:$I$366, 0), MATCH(Adjustment_WW!S$3&amp;RIGHT(Adjustment_WW!$B163,2), Water!$I$342:$BT$342, 0)), "")</f>
        <v>0</v>
      </c>
    </row>
    <row r="164" spans="1:19">
      <c r="A164" s="214" t="s">
        <v>472</v>
      </c>
      <c r="B164" s="214" t="s">
        <v>466</v>
      </c>
      <c r="C164" s="214" t="str">
        <f t="shared" si="88"/>
        <v>BWH17</v>
      </c>
      <c r="D164" s="215">
        <f t="shared" si="89"/>
        <v>0</v>
      </c>
      <c r="E164" s="215">
        <f t="shared" si="96"/>
        <v>0</v>
      </c>
      <c r="F164" s="215">
        <f t="shared" si="97"/>
        <v>0</v>
      </c>
      <c r="G164" s="215">
        <f t="shared" si="98"/>
        <v>0</v>
      </c>
      <c r="H164" s="215">
        <f t="shared" si="99"/>
        <v>0</v>
      </c>
      <c r="K164" s="215">
        <f>IFERROR(INDEX(Water!$I$342:$BT$366, MATCH(Adjustment_WW!$A164, Water!$I$342:$I$366, 0), MATCH(Adjustment_WW!K$3&amp;RIGHT(Adjustment_WW!$B164,2), Water!$I$342:$BT$342, 0)), "")</f>
        <v>0</v>
      </c>
      <c r="L164" s="215">
        <f>IFERROR(INDEX(Water!$I$342:$BT$366, MATCH(Adjustment_WW!$A164, Water!$I$342:$I$366, 0), MATCH(Adjustment_WW!L$3&amp;RIGHT(Adjustment_WW!$B164,2), Water!$I$342:$BT$342, 0)), "")</f>
        <v>0</v>
      </c>
      <c r="M164" s="215">
        <f>IFERROR(INDEX(Water!$I$342:$BT$366, MATCH(Adjustment_WW!$A164, Water!$I$342:$I$366, 0), MATCH(Adjustment_WW!M$3&amp;RIGHT(Adjustment_WW!$B164,2), Water!$I$342:$BT$342, 0)), "")</f>
        <v>0</v>
      </c>
      <c r="N164" s="215">
        <f>IFERROR(INDEX(Water!$I$342:$BT$366, MATCH(Adjustment_WW!$A164, Water!$I$342:$I$366, 0), MATCH(Adjustment_WW!N$3&amp;RIGHT(Adjustment_WW!$B164,2), Water!$I$342:$BT$342, 0)), "")</f>
        <v>0</v>
      </c>
      <c r="O164" s="215" t="str">
        <f>IFERROR(INDEX(Water!$I$342:$BT$366, MATCH(Adjustment_WW!$A164, Water!$I$342:$I$366, 0), MATCH(Adjustment_WW!O$3&amp;RIGHT(Adjustment_WW!$B164,2), Water!$I$342:$BT$342, 0)), "")</f>
        <v/>
      </c>
      <c r="P164" s="215" t="str">
        <f>IFERROR(INDEX(Water!$I$342:$BT$366, MATCH(Adjustment_WW!$A164, Water!$I$342:$I$366, 0), MATCH(Adjustment_WW!P$3&amp;RIGHT(Adjustment_WW!$B164,2), Water!$I$342:$BT$342, 0)), "")</f>
        <v/>
      </c>
      <c r="Q164" s="215" t="str">
        <f>IFERROR(INDEX(Water!$I$342:$BT$366, MATCH(Adjustment_WW!$A164, Water!$I$342:$I$366, 0), MATCH(Adjustment_WW!Q$3&amp;RIGHT(Adjustment_WW!$B164,2), Water!$I$342:$BT$342, 0)), "")</f>
        <v/>
      </c>
      <c r="R164" s="215" t="str">
        <f>IFERROR(INDEX(Water!$I$342:$BT$366, MATCH(Adjustment_WW!$A164, Water!$I$342:$I$366, 0), MATCH(Adjustment_WW!R$3&amp;RIGHT(Adjustment_WW!$B164,2), Water!$I$342:$BT$342, 0)), "")</f>
        <v/>
      </c>
      <c r="S164" s="215">
        <f>IFERROR(INDEX(Water!$I$342:$BT$366, MATCH(Adjustment_WW!$A164, Water!$I$342:$I$366, 0), MATCH(Adjustment_WW!S$3&amp;RIGHT(Adjustment_WW!$B164,2), Water!$I$342:$BT$342, 0)), "")</f>
        <v>0</v>
      </c>
    </row>
    <row r="165" spans="1:19">
      <c r="A165" s="214" t="s">
        <v>472</v>
      </c>
      <c r="B165" s="214" t="s">
        <v>467</v>
      </c>
      <c r="C165" s="214" t="str">
        <f t="shared" si="88"/>
        <v>BWH18</v>
      </c>
      <c r="D165" s="215">
        <f t="shared" si="89"/>
        <v>0</v>
      </c>
      <c r="E165" s="215">
        <f t="shared" si="96"/>
        <v>0</v>
      </c>
      <c r="F165" s="215">
        <f t="shared" si="97"/>
        <v>0</v>
      </c>
      <c r="G165" s="215">
        <f t="shared" si="98"/>
        <v>0</v>
      </c>
      <c r="H165" s="215">
        <f t="shared" si="99"/>
        <v>0</v>
      </c>
      <c r="K165" s="215" t="str">
        <f>IFERROR(INDEX(Water!$I$342:$BT$366, MATCH(Adjustment_WW!$A165, Water!$I$342:$I$366, 0), MATCH(Adjustment_WW!K$3&amp;RIGHT(Adjustment_WW!$B165,2), Water!$I$342:$BT$342, 0)), "")</f>
        <v/>
      </c>
      <c r="L165" s="215" t="str">
        <f>IFERROR(INDEX(Water!$I$342:$BT$366, MATCH(Adjustment_WW!$A165, Water!$I$342:$I$366, 0), MATCH(Adjustment_WW!L$3&amp;RIGHT(Adjustment_WW!$B165,2), Water!$I$342:$BT$342, 0)), "")</f>
        <v/>
      </c>
      <c r="M165" s="215">
        <f>IFERROR(INDEX(Water!$I$342:$BT$366, MATCH(Adjustment_WW!$A165, Water!$I$342:$I$366, 0), MATCH(Adjustment_WW!M$3&amp;RIGHT(Adjustment_WW!$B165,2), Water!$I$342:$BT$342, 0)), "")</f>
        <v>0</v>
      </c>
      <c r="N165" s="215">
        <f>IFERROR(INDEX(Water!$I$342:$BT$366, MATCH(Adjustment_WW!$A165, Water!$I$342:$I$366, 0), MATCH(Adjustment_WW!N$3&amp;RIGHT(Adjustment_WW!$B165,2), Water!$I$342:$BT$342, 0)), "")</f>
        <v>0</v>
      </c>
      <c r="O165" s="215">
        <f>IFERROR(INDEX(Water!$I$342:$BT$366, MATCH(Adjustment_WW!$A165, Water!$I$342:$I$366, 0), MATCH(Adjustment_WW!O$3&amp;RIGHT(Adjustment_WW!$B165,2), Water!$I$342:$BT$342, 0)), "")</f>
        <v>0</v>
      </c>
      <c r="P165" s="215">
        <f>IFERROR(INDEX(Water!$I$342:$BT$366, MATCH(Adjustment_WW!$A165, Water!$I$342:$I$366, 0), MATCH(Adjustment_WW!P$3&amp;RIGHT(Adjustment_WW!$B165,2), Water!$I$342:$BT$342, 0)), "")</f>
        <v>0</v>
      </c>
      <c r="Q165" s="215">
        <f>IFERROR(INDEX(Water!$I$342:$BT$366, MATCH(Adjustment_WW!$A165, Water!$I$342:$I$366, 0), MATCH(Adjustment_WW!Q$3&amp;RIGHT(Adjustment_WW!$B165,2), Water!$I$342:$BT$342, 0)), "")</f>
        <v>0</v>
      </c>
      <c r="R165" s="215">
        <f>IFERROR(INDEX(Water!$I$342:$BT$366, MATCH(Adjustment_WW!$A165, Water!$I$342:$I$366, 0), MATCH(Adjustment_WW!R$3&amp;RIGHT(Adjustment_WW!$B165,2), Water!$I$342:$BT$342, 0)), "")</f>
        <v>0</v>
      </c>
      <c r="S165" s="215">
        <f>IFERROR(INDEX(Water!$I$342:$BT$366, MATCH(Adjustment_WW!$A165, Water!$I$342:$I$366, 0), MATCH(Adjustment_WW!S$3&amp;RIGHT(Adjustment_WW!$B165,2), Water!$I$342:$BT$342, 0)), "")</f>
        <v>0</v>
      </c>
    </row>
    <row r="166" spans="1:19">
      <c r="A166" s="214" t="s">
        <v>472</v>
      </c>
      <c r="B166" s="214" t="s">
        <v>468</v>
      </c>
      <c r="C166" s="214" t="str">
        <f t="shared" si="88"/>
        <v>BWH19</v>
      </c>
      <c r="D166" s="215">
        <f t="shared" si="89"/>
        <v>0</v>
      </c>
      <c r="E166" s="215">
        <f t="shared" si="96"/>
        <v>0</v>
      </c>
      <c r="F166" s="215">
        <f t="shared" si="97"/>
        <v>0</v>
      </c>
      <c r="G166" s="215">
        <f t="shared" si="98"/>
        <v>0</v>
      </c>
      <c r="H166" s="215">
        <f t="shared" si="99"/>
        <v>0</v>
      </c>
      <c r="K166" s="215" t="str">
        <f>IFERROR(INDEX(Water!$I$342:$BT$366, MATCH(Adjustment_WW!$A166, Water!$I$342:$I$366, 0), MATCH(Adjustment_WW!K$3&amp;RIGHT(Adjustment_WW!$B166,2), Water!$I$342:$BT$342, 0)), "")</f>
        <v/>
      </c>
      <c r="L166" s="215" t="str">
        <f>IFERROR(INDEX(Water!$I$342:$BT$366, MATCH(Adjustment_WW!$A166, Water!$I$342:$I$366, 0), MATCH(Adjustment_WW!L$3&amp;RIGHT(Adjustment_WW!$B166,2), Water!$I$342:$BT$342, 0)), "")</f>
        <v/>
      </c>
      <c r="M166" s="215">
        <f>IFERROR(INDEX(Water!$I$342:$BT$366, MATCH(Adjustment_WW!$A166, Water!$I$342:$I$366, 0), MATCH(Adjustment_WW!M$3&amp;RIGHT(Adjustment_WW!$B166,2), Water!$I$342:$BT$342, 0)), "")</f>
        <v>0</v>
      </c>
      <c r="N166" s="215">
        <f>IFERROR(INDEX(Water!$I$342:$BT$366, MATCH(Adjustment_WW!$A166, Water!$I$342:$I$366, 0), MATCH(Adjustment_WW!N$3&amp;RIGHT(Adjustment_WW!$B166,2), Water!$I$342:$BT$342, 0)), "")</f>
        <v>0</v>
      </c>
      <c r="O166" s="215">
        <f>IFERROR(INDEX(Water!$I$342:$BT$366, MATCH(Adjustment_WW!$A166, Water!$I$342:$I$366, 0), MATCH(Adjustment_WW!O$3&amp;RIGHT(Adjustment_WW!$B166,2), Water!$I$342:$BT$342, 0)), "")</f>
        <v>0</v>
      </c>
      <c r="P166" s="215">
        <f>IFERROR(INDEX(Water!$I$342:$BT$366, MATCH(Adjustment_WW!$A166, Water!$I$342:$I$366, 0), MATCH(Adjustment_WW!P$3&amp;RIGHT(Adjustment_WW!$B166,2), Water!$I$342:$BT$342, 0)), "")</f>
        <v>0</v>
      </c>
      <c r="Q166" s="215">
        <f>IFERROR(INDEX(Water!$I$342:$BT$366, MATCH(Adjustment_WW!$A166, Water!$I$342:$I$366, 0), MATCH(Adjustment_WW!Q$3&amp;RIGHT(Adjustment_WW!$B166,2), Water!$I$342:$BT$342, 0)), "")</f>
        <v>0</v>
      </c>
      <c r="R166" s="215">
        <f>IFERROR(INDEX(Water!$I$342:$BT$366, MATCH(Adjustment_WW!$A166, Water!$I$342:$I$366, 0), MATCH(Adjustment_WW!R$3&amp;RIGHT(Adjustment_WW!$B166,2), Water!$I$342:$BT$342, 0)), "")</f>
        <v>0</v>
      </c>
      <c r="S166" s="215">
        <f>IFERROR(INDEX(Water!$I$342:$BT$366, MATCH(Adjustment_WW!$A166, Water!$I$342:$I$366, 0), MATCH(Adjustment_WW!S$3&amp;RIGHT(Adjustment_WW!$B166,2), Water!$I$342:$BT$342, 0)), "")</f>
        <v>0</v>
      </c>
    </row>
    <row r="167" spans="1:19">
      <c r="A167" s="214" t="s">
        <v>472</v>
      </c>
      <c r="B167" s="214" t="s">
        <v>469</v>
      </c>
      <c r="C167" s="214" t="str">
        <f t="shared" si="88"/>
        <v>BWH20</v>
      </c>
      <c r="D167" s="215">
        <f t="shared" si="89"/>
        <v>0</v>
      </c>
      <c r="E167" s="215">
        <f t="shared" si="96"/>
        <v>0</v>
      </c>
      <c r="F167" s="215">
        <f t="shared" si="97"/>
        <v>0</v>
      </c>
      <c r="G167" s="215">
        <f t="shared" si="98"/>
        <v>0</v>
      </c>
      <c r="H167" s="215">
        <f t="shared" si="99"/>
        <v>0</v>
      </c>
      <c r="K167" s="215" t="str">
        <f>IFERROR(INDEX(Water!$I$342:$BT$366, MATCH(Adjustment_WW!$A167, Water!$I$342:$I$366, 0), MATCH(Adjustment_WW!K$3&amp;RIGHT(Adjustment_WW!$B167,2), Water!$I$342:$BT$342, 0)), "")</f>
        <v/>
      </c>
      <c r="L167" s="215" t="str">
        <f>IFERROR(INDEX(Water!$I$342:$BT$366, MATCH(Adjustment_WW!$A167, Water!$I$342:$I$366, 0), MATCH(Adjustment_WW!L$3&amp;RIGHT(Adjustment_WW!$B167,2), Water!$I$342:$BT$342, 0)), "")</f>
        <v/>
      </c>
      <c r="M167" s="215">
        <f>IFERROR(INDEX(Water!$I$342:$BT$366, MATCH(Adjustment_WW!$A167, Water!$I$342:$I$366, 0), MATCH(Adjustment_WW!M$3&amp;RIGHT(Adjustment_WW!$B167,2), Water!$I$342:$BT$342, 0)), "")</f>
        <v>0</v>
      </c>
      <c r="N167" s="215">
        <f>IFERROR(INDEX(Water!$I$342:$BT$366, MATCH(Adjustment_WW!$A167, Water!$I$342:$I$366, 0), MATCH(Adjustment_WW!N$3&amp;RIGHT(Adjustment_WW!$B167,2), Water!$I$342:$BT$342, 0)), "")</f>
        <v>0</v>
      </c>
      <c r="O167" s="215">
        <f>IFERROR(INDEX(Water!$I$342:$BT$366, MATCH(Adjustment_WW!$A167, Water!$I$342:$I$366, 0), MATCH(Adjustment_WW!O$3&amp;RIGHT(Adjustment_WW!$B167,2), Water!$I$342:$BT$342, 0)), "")</f>
        <v>0</v>
      </c>
      <c r="P167" s="215">
        <f>IFERROR(INDEX(Water!$I$342:$BT$366, MATCH(Adjustment_WW!$A167, Water!$I$342:$I$366, 0), MATCH(Adjustment_WW!P$3&amp;RIGHT(Adjustment_WW!$B167,2), Water!$I$342:$BT$342, 0)), "")</f>
        <v>0</v>
      </c>
      <c r="Q167" s="215">
        <f>IFERROR(INDEX(Water!$I$342:$BT$366, MATCH(Adjustment_WW!$A167, Water!$I$342:$I$366, 0), MATCH(Adjustment_WW!Q$3&amp;RIGHT(Adjustment_WW!$B167,2), Water!$I$342:$BT$342, 0)), "")</f>
        <v>0</v>
      </c>
      <c r="R167" s="215">
        <f>IFERROR(INDEX(Water!$I$342:$BT$366, MATCH(Adjustment_WW!$A167, Water!$I$342:$I$366, 0), MATCH(Adjustment_WW!R$3&amp;RIGHT(Adjustment_WW!$B167,2), Water!$I$342:$BT$342, 0)), "")</f>
        <v>0</v>
      </c>
      <c r="S167" s="215">
        <f>IFERROR(INDEX(Water!$I$342:$BT$366, MATCH(Adjustment_WW!$A167, Water!$I$342:$I$366, 0), MATCH(Adjustment_WW!S$3&amp;RIGHT(Adjustment_WW!$B167,2), Water!$I$342:$BT$342, 0)), "")</f>
        <v>0</v>
      </c>
    </row>
    <row r="168" spans="1:19">
      <c r="A168" s="214" t="s">
        <v>472</v>
      </c>
      <c r="B168" s="214" t="s">
        <v>470</v>
      </c>
      <c r="C168" s="214" t="str">
        <f t="shared" si="88"/>
        <v>BWH21</v>
      </c>
      <c r="D168" s="215">
        <f t="shared" si="89"/>
        <v>0</v>
      </c>
      <c r="E168" s="215">
        <f t="shared" si="96"/>
        <v>0</v>
      </c>
      <c r="F168" s="215">
        <f t="shared" si="97"/>
        <v>0</v>
      </c>
      <c r="G168" s="215">
        <f t="shared" si="98"/>
        <v>0</v>
      </c>
      <c r="H168" s="215">
        <f t="shared" si="99"/>
        <v>0</v>
      </c>
      <c r="K168" s="215" t="str">
        <f>IFERROR(INDEX(Water!$I$342:$BT$366, MATCH(Adjustment_WW!$A168, Water!$I$342:$I$366, 0), MATCH(Adjustment_WW!K$3&amp;RIGHT(Adjustment_WW!$B168,2), Water!$I$342:$BT$342, 0)), "")</f>
        <v/>
      </c>
      <c r="L168" s="215" t="str">
        <f>IFERROR(INDEX(Water!$I$342:$BT$366, MATCH(Adjustment_WW!$A168, Water!$I$342:$I$366, 0), MATCH(Adjustment_WW!L$3&amp;RIGHT(Adjustment_WW!$B168,2), Water!$I$342:$BT$342, 0)), "")</f>
        <v/>
      </c>
      <c r="M168" s="215">
        <f>IFERROR(INDEX(Water!$I$342:$BT$366, MATCH(Adjustment_WW!$A168, Water!$I$342:$I$366, 0), MATCH(Adjustment_WW!M$3&amp;RIGHT(Adjustment_WW!$B168,2), Water!$I$342:$BT$342, 0)), "")</f>
        <v>0</v>
      </c>
      <c r="N168" s="215">
        <f>IFERROR(INDEX(Water!$I$342:$BT$366, MATCH(Adjustment_WW!$A168, Water!$I$342:$I$366, 0), MATCH(Adjustment_WW!N$3&amp;RIGHT(Adjustment_WW!$B168,2), Water!$I$342:$BT$342, 0)), "")</f>
        <v>0</v>
      </c>
      <c r="O168" s="215" t="str">
        <f>IFERROR(INDEX(Water!$I$342:$BT$366, MATCH(Adjustment_WW!$A168, Water!$I$342:$I$366, 0), MATCH(Adjustment_WW!O$3&amp;RIGHT(Adjustment_WW!$B168,2), Water!$I$342:$BT$342, 0)), "")</f>
        <v/>
      </c>
      <c r="P168" s="215">
        <f>IFERROR(INDEX(Water!$I$342:$BT$366, MATCH(Adjustment_WW!$A168, Water!$I$342:$I$366, 0), MATCH(Adjustment_WW!P$3&amp;RIGHT(Adjustment_WW!$B168,2), Water!$I$342:$BT$342, 0)), "")</f>
        <v>0</v>
      </c>
      <c r="Q168" s="215">
        <f>IFERROR(INDEX(Water!$I$342:$BT$366, MATCH(Adjustment_WW!$A168, Water!$I$342:$I$366, 0), MATCH(Adjustment_WW!Q$3&amp;RIGHT(Adjustment_WW!$B168,2), Water!$I$342:$BT$342, 0)), "")</f>
        <v>0</v>
      </c>
      <c r="R168" s="215">
        <f>IFERROR(INDEX(Water!$I$342:$BT$366, MATCH(Adjustment_WW!$A168, Water!$I$342:$I$366, 0), MATCH(Adjustment_WW!R$3&amp;RIGHT(Adjustment_WW!$B168,2), Water!$I$342:$BT$342, 0)), "")</f>
        <v>0</v>
      </c>
      <c r="S168" s="215">
        <f>IFERROR(INDEX(Water!$I$342:$BT$366, MATCH(Adjustment_WW!$A168, Water!$I$342:$I$366, 0), MATCH(Adjustment_WW!S$3&amp;RIGHT(Adjustment_WW!$B168,2), Water!$I$342:$BT$342, 0)), "")</f>
        <v>0</v>
      </c>
    </row>
    <row r="169" spans="1:19">
      <c r="A169" s="214" t="s">
        <v>472</v>
      </c>
      <c r="B169" s="214" t="s">
        <v>580</v>
      </c>
      <c r="C169" s="214" t="str">
        <f t="shared" ref="C169" si="106">$A169&amp;RIGHT(B169,2)</f>
        <v>BWH22</v>
      </c>
      <c r="D169" s="215">
        <f t="shared" ref="D169" si="107">IF($B169&lt;"2017-18", K169, IF(B169&lt;"2020-21", O169+P169, P169))</f>
        <v>0</v>
      </c>
      <c r="E169" s="215">
        <f t="shared" ref="E169" si="108">IF($B169&lt;"2017-18", L169, Q169+R169)</f>
        <v>0</v>
      </c>
      <c r="F169" s="215">
        <f t="shared" ref="F169" si="109">M169</f>
        <v>0</v>
      </c>
      <c r="G169" s="215">
        <f t="shared" ref="G169" si="110">N169</f>
        <v>0</v>
      </c>
      <c r="H169" s="215">
        <f t="shared" ref="H169" si="111">S169</f>
        <v>0</v>
      </c>
      <c r="K169" s="215" t="str">
        <f>IFERROR(INDEX(Water!$I$342:$BT$366, MATCH(Adjustment_WW!$A169, Water!$I$342:$I$366, 0), MATCH(Adjustment_WW!K$3&amp;RIGHT(Adjustment_WW!$B169,2), Water!$I$342:$BT$342, 0)), "")</f>
        <v/>
      </c>
      <c r="L169" s="215" t="str">
        <f>IFERROR(INDEX(Water!$I$342:$BT$366, MATCH(Adjustment_WW!$A169, Water!$I$342:$I$366, 0), MATCH(Adjustment_WW!L$3&amp;RIGHT(Adjustment_WW!$B169,2), Water!$I$342:$BT$342, 0)), "")</f>
        <v/>
      </c>
      <c r="M169" s="215">
        <f>IFERROR(INDEX(Water!$I$342:$BT$366, MATCH(Adjustment_WW!$A169, Water!$I$342:$I$366, 0), MATCH(Adjustment_WW!M$3&amp;RIGHT(Adjustment_WW!$B169,2), Water!$I$342:$BT$342, 0)), "")</f>
        <v>0</v>
      </c>
      <c r="N169" s="215">
        <f>IFERROR(INDEX(Water!$I$342:$BT$366, MATCH(Adjustment_WW!$A169, Water!$I$342:$I$366, 0), MATCH(Adjustment_WW!N$3&amp;RIGHT(Adjustment_WW!$B169,2), Water!$I$342:$BT$342, 0)), "")</f>
        <v>0</v>
      </c>
      <c r="O169" s="215" t="str">
        <f>IFERROR(INDEX(Water!$I$342:$BT$366, MATCH(Adjustment_WW!$A169, Water!$I$342:$I$366, 0), MATCH(Adjustment_WW!O$3&amp;RIGHT(Adjustment_WW!$B169,2), Water!$I$342:$BT$342, 0)), "")</f>
        <v/>
      </c>
      <c r="P169" s="215">
        <f>IFERROR(INDEX(Water!$I$342:$BT$366, MATCH(Adjustment_WW!$A169, Water!$I$342:$I$366, 0), MATCH(Adjustment_WW!P$3&amp;RIGHT(Adjustment_WW!$B169,2), Water!$I$342:$BT$342, 0)), "")</f>
        <v>0</v>
      </c>
      <c r="Q169" s="215">
        <f>IFERROR(INDEX(Water!$I$342:$BT$366, MATCH(Adjustment_WW!$A169, Water!$I$342:$I$366, 0), MATCH(Adjustment_WW!Q$3&amp;RIGHT(Adjustment_WW!$B169,2), Water!$I$342:$BT$342, 0)), "")</f>
        <v>0</v>
      </c>
      <c r="R169" s="215">
        <f>IFERROR(INDEX(Water!$I$342:$BT$366, MATCH(Adjustment_WW!$A169, Water!$I$342:$I$366, 0), MATCH(Adjustment_WW!R$3&amp;RIGHT(Adjustment_WW!$B169,2), Water!$I$342:$BT$342, 0)), "")</f>
        <v>0</v>
      </c>
      <c r="S169" s="215">
        <f>IFERROR(INDEX(Water!$I$342:$BT$366, MATCH(Adjustment_WW!$A169, Water!$I$342:$I$366, 0), MATCH(Adjustment_WW!S$3&amp;RIGHT(Adjustment_WW!$B169,2), Water!$I$342:$BT$342, 0)), "")</f>
        <v>0</v>
      </c>
    </row>
    <row r="170" spans="1:19">
      <c r="A170" s="214" t="s">
        <v>154</v>
      </c>
      <c r="B170" s="214" t="s">
        <v>461</v>
      </c>
      <c r="C170" s="214" t="str">
        <f t="shared" si="88"/>
        <v>BRL12</v>
      </c>
      <c r="D170" s="215">
        <f t="shared" si="89"/>
        <v>0</v>
      </c>
      <c r="E170" s="215">
        <f t="shared" si="96"/>
        <v>0</v>
      </c>
      <c r="F170" s="215">
        <f t="shared" si="97"/>
        <v>0</v>
      </c>
      <c r="G170" s="215">
        <f t="shared" si="98"/>
        <v>0</v>
      </c>
      <c r="H170" s="215">
        <f t="shared" si="99"/>
        <v>0</v>
      </c>
      <c r="K170" s="215">
        <f>IFERROR(INDEX(Water!$I$342:$BT$366, MATCH(Adjustment_WW!$A170, Water!$I$342:$I$366, 0), MATCH(Adjustment_WW!K$3&amp;RIGHT(Adjustment_WW!$B170,2), Water!$I$342:$BT$342, 0)), "")</f>
        <v>0</v>
      </c>
      <c r="L170" s="215">
        <f>IFERROR(INDEX(Water!$I$342:$BT$366, MATCH(Adjustment_WW!$A170, Water!$I$342:$I$366, 0), MATCH(Adjustment_WW!L$3&amp;RIGHT(Adjustment_WW!$B170,2), Water!$I$342:$BT$342, 0)), "")</f>
        <v>0</v>
      </c>
      <c r="M170" s="215">
        <f>IFERROR(INDEX(Water!$I$342:$BT$366, MATCH(Adjustment_WW!$A170, Water!$I$342:$I$366, 0), MATCH(Adjustment_WW!M$3&amp;RIGHT(Adjustment_WW!$B170,2), Water!$I$342:$BT$342, 0)), "")</f>
        <v>0</v>
      </c>
      <c r="N170" s="215">
        <f>IFERROR(INDEX(Water!$I$342:$BT$366, MATCH(Adjustment_WW!$A170, Water!$I$342:$I$366, 0), MATCH(Adjustment_WW!N$3&amp;RIGHT(Adjustment_WW!$B170,2), Water!$I$342:$BT$342, 0)), "")</f>
        <v>0</v>
      </c>
      <c r="O170" s="215" t="str">
        <f>IFERROR(INDEX(Water!$I$342:$BT$366, MATCH(Adjustment_WW!$A170, Water!$I$342:$I$366, 0), MATCH(Adjustment_WW!O$3&amp;RIGHT(Adjustment_WW!$B170,2), Water!$I$342:$BT$342, 0)), "")</f>
        <v/>
      </c>
      <c r="P170" s="215" t="str">
        <f>IFERROR(INDEX(Water!$I$342:$BT$366, MATCH(Adjustment_WW!$A170, Water!$I$342:$I$366, 0), MATCH(Adjustment_WW!P$3&amp;RIGHT(Adjustment_WW!$B170,2), Water!$I$342:$BT$342, 0)), "")</f>
        <v/>
      </c>
      <c r="Q170" s="215" t="str">
        <f>IFERROR(INDEX(Water!$I$342:$BT$366, MATCH(Adjustment_WW!$A170, Water!$I$342:$I$366, 0), MATCH(Adjustment_WW!Q$3&amp;RIGHT(Adjustment_WW!$B170,2), Water!$I$342:$BT$342, 0)), "")</f>
        <v/>
      </c>
      <c r="R170" s="215" t="str">
        <f>IFERROR(INDEX(Water!$I$342:$BT$366, MATCH(Adjustment_WW!$A170, Water!$I$342:$I$366, 0), MATCH(Adjustment_WW!R$3&amp;RIGHT(Adjustment_WW!$B170,2), Water!$I$342:$BT$342, 0)), "")</f>
        <v/>
      </c>
      <c r="S170" s="215">
        <f>IFERROR(INDEX(Water!$I$342:$BT$366, MATCH(Adjustment_WW!$A170, Water!$I$342:$I$366, 0), MATCH(Adjustment_WW!S$3&amp;RIGHT(Adjustment_WW!$B170,2), Water!$I$342:$BT$342, 0)), "")</f>
        <v>0</v>
      </c>
    </row>
    <row r="171" spans="1:19">
      <c r="A171" s="214" t="s">
        <v>154</v>
      </c>
      <c r="B171" s="214" t="s">
        <v>462</v>
      </c>
      <c r="C171" s="214" t="str">
        <f t="shared" si="88"/>
        <v>BRL13</v>
      </c>
      <c r="D171" s="215">
        <f t="shared" si="89"/>
        <v>0</v>
      </c>
      <c r="E171" s="215">
        <f t="shared" si="96"/>
        <v>0</v>
      </c>
      <c r="F171" s="215">
        <f t="shared" si="97"/>
        <v>0</v>
      </c>
      <c r="G171" s="215">
        <f t="shared" si="98"/>
        <v>0</v>
      </c>
      <c r="H171" s="215">
        <f t="shared" si="99"/>
        <v>0</v>
      </c>
      <c r="K171" s="215">
        <f>IFERROR(INDEX(Water!$I$342:$BT$366, MATCH(Adjustment_WW!$A171, Water!$I$342:$I$366, 0), MATCH(Adjustment_WW!K$3&amp;RIGHT(Adjustment_WW!$B171,2), Water!$I$342:$BT$342, 0)), "")</f>
        <v>0</v>
      </c>
      <c r="L171" s="215">
        <f>IFERROR(INDEX(Water!$I$342:$BT$366, MATCH(Adjustment_WW!$A171, Water!$I$342:$I$366, 0), MATCH(Adjustment_WW!L$3&amp;RIGHT(Adjustment_WW!$B171,2), Water!$I$342:$BT$342, 0)), "")</f>
        <v>0</v>
      </c>
      <c r="M171" s="215">
        <f>IFERROR(INDEX(Water!$I$342:$BT$366, MATCH(Adjustment_WW!$A171, Water!$I$342:$I$366, 0), MATCH(Adjustment_WW!M$3&amp;RIGHT(Adjustment_WW!$B171,2), Water!$I$342:$BT$342, 0)), "")</f>
        <v>0</v>
      </c>
      <c r="N171" s="215">
        <f>IFERROR(INDEX(Water!$I$342:$BT$366, MATCH(Adjustment_WW!$A171, Water!$I$342:$I$366, 0), MATCH(Adjustment_WW!N$3&amp;RIGHT(Adjustment_WW!$B171,2), Water!$I$342:$BT$342, 0)), "")</f>
        <v>0</v>
      </c>
      <c r="O171" s="215" t="str">
        <f>IFERROR(INDEX(Water!$I$342:$BT$366, MATCH(Adjustment_WW!$A171, Water!$I$342:$I$366, 0), MATCH(Adjustment_WW!O$3&amp;RIGHT(Adjustment_WW!$B171,2), Water!$I$342:$BT$342, 0)), "")</f>
        <v/>
      </c>
      <c r="P171" s="215" t="str">
        <f>IFERROR(INDEX(Water!$I$342:$BT$366, MATCH(Adjustment_WW!$A171, Water!$I$342:$I$366, 0), MATCH(Adjustment_WW!P$3&amp;RIGHT(Adjustment_WW!$B171,2), Water!$I$342:$BT$342, 0)), "")</f>
        <v/>
      </c>
      <c r="Q171" s="215" t="str">
        <f>IFERROR(INDEX(Water!$I$342:$BT$366, MATCH(Adjustment_WW!$A171, Water!$I$342:$I$366, 0), MATCH(Adjustment_WW!Q$3&amp;RIGHT(Adjustment_WW!$B171,2), Water!$I$342:$BT$342, 0)), "")</f>
        <v/>
      </c>
      <c r="R171" s="215" t="str">
        <f>IFERROR(INDEX(Water!$I$342:$BT$366, MATCH(Adjustment_WW!$A171, Water!$I$342:$I$366, 0), MATCH(Adjustment_WW!R$3&amp;RIGHT(Adjustment_WW!$B171,2), Water!$I$342:$BT$342, 0)), "")</f>
        <v/>
      </c>
      <c r="S171" s="215">
        <f>IFERROR(INDEX(Water!$I$342:$BT$366, MATCH(Adjustment_WW!$A171, Water!$I$342:$I$366, 0), MATCH(Adjustment_WW!S$3&amp;RIGHT(Adjustment_WW!$B171,2), Water!$I$342:$BT$342, 0)), "")</f>
        <v>0</v>
      </c>
    </row>
    <row r="172" spans="1:19">
      <c r="A172" s="214" t="s">
        <v>154</v>
      </c>
      <c r="B172" s="214" t="s">
        <v>463</v>
      </c>
      <c r="C172" s="214" t="str">
        <f t="shared" si="88"/>
        <v>BRL14</v>
      </c>
      <c r="D172" s="215">
        <f t="shared" si="89"/>
        <v>0</v>
      </c>
      <c r="E172" s="215">
        <f t="shared" si="96"/>
        <v>0</v>
      </c>
      <c r="F172" s="215">
        <f t="shared" si="97"/>
        <v>0</v>
      </c>
      <c r="G172" s="215">
        <f t="shared" si="98"/>
        <v>0</v>
      </c>
      <c r="H172" s="215">
        <f t="shared" si="99"/>
        <v>0</v>
      </c>
      <c r="K172" s="215">
        <f>IFERROR(INDEX(Water!$I$342:$BT$366, MATCH(Adjustment_WW!$A172, Water!$I$342:$I$366, 0), MATCH(Adjustment_WW!K$3&amp;RIGHT(Adjustment_WW!$B172,2), Water!$I$342:$BT$342, 0)), "")</f>
        <v>0</v>
      </c>
      <c r="L172" s="215">
        <f>IFERROR(INDEX(Water!$I$342:$BT$366, MATCH(Adjustment_WW!$A172, Water!$I$342:$I$366, 0), MATCH(Adjustment_WW!L$3&amp;RIGHT(Adjustment_WW!$B172,2), Water!$I$342:$BT$342, 0)), "")</f>
        <v>0</v>
      </c>
      <c r="M172" s="215">
        <f>IFERROR(INDEX(Water!$I$342:$BT$366, MATCH(Adjustment_WW!$A172, Water!$I$342:$I$366, 0), MATCH(Adjustment_WW!M$3&amp;RIGHT(Adjustment_WW!$B172,2), Water!$I$342:$BT$342, 0)), "")</f>
        <v>0</v>
      </c>
      <c r="N172" s="215">
        <f>IFERROR(INDEX(Water!$I$342:$BT$366, MATCH(Adjustment_WW!$A172, Water!$I$342:$I$366, 0), MATCH(Adjustment_WW!N$3&amp;RIGHT(Adjustment_WW!$B172,2), Water!$I$342:$BT$342, 0)), "")</f>
        <v>0</v>
      </c>
      <c r="O172" s="215" t="str">
        <f>IFERROR(INDEX(Water!$I$342:$BT$366, MATCH(Adjustment_WW!$A172, Water!$I$342:$I$366, 0), MATCH(Adjustment_WW!O$3&amp;RIGHT(Adjustment_WW!$B172,2), Water!$I$342:$BT$342, 0)), "")</f>
        <v/>
      </c>
      <c r="P172" s="215" t="str">
        <f>IFERROR(INDEX(Water!$I$342:$BT$366, MATCH(Adjustment_WW!$A172, Water!$I$342:$I$366, 0), MATCH(Adjustment_WW!P$3&amp;RIGHT(Adjustment_WW!$B172,2), Water!$I$342:$BT$342, 0)), "")</f>
        <v/>
      </c>
      <c r="Q172" s="215" t="str">
        <f>IFERROR(INDEX(Water!$I$342:$BT$366, MATCH(Adjustment_WW!$A172, Water!$I$342:$I$366, 0), MATCH(Adjustment_WW!Q$3&amp;RIGHT(Adjustment_WW!$B172,2), Water!$I$342:$BT$342, 0)), "")</f>
        <v/>
      </c>
      <c r="R172" s="215" t="str">
        <f>IFERROR(INDEX(Water!$I$342:$BT$366, MATCH(Adjustment_WW!$A172, Water!$I$342:$I$366, 0), MATCH(Adjustment_WW!R$3&amp;RIGHT(Adjustment_WW!$B172,2), Water!$I$342:$BT$342, 0)), "")</f>
        <v/>
      </c>
      <c r="S172" s="215">
        <f>IFERROR(INDEX(Water!$I$342:$BT$366, MATCH(Adjustment_WW!$A172, Water!$I$342:$I$366, 0), MATCH(Adjustment_WW!S$3&amp;RIGHT(Adjustment_WW!$B172,2), Water!$I$342:$BT$342, 0)), "")</f>
        <v>0</v>
      </c>
    </row>
    <row r="173" spans="1:19">
      <c r="A173" s="214" t="s">
        <v>154</v>
      </c>
      <c r="B173" s="214" t="s">
        <v>464</v>
      </c>
      <c r="C173" s="214" t="str">
        <f t="shared" si="88"/>
        <v>BRL15</v>
      </c>
      <c r="D173" s="215">
        <f t="shared" si="89"/>
        <v>8.5999999999999993E-2</v>
      </c>
      <c r="E173" s="215">
        <f t="shared" si="96"/>
        <v>2.9000000000000001E-2</v>
      </c>
      <c r="F173" s="215">
        <f t="shared" si="97"/>
        <v>0.44900000000000001</v>
      </c>
      <c r="G173" s="215">
        <f t="shared" si="98"/>
        <v>0.48</v>
      </c>
      <c r="H173" s="215">
        <f t="shared" si="99"/>
        <v>1.044</v>
      </c>
      <c r="K173" s="215">
        <f>IFERROR(INDEX(Water!$I$342:$BT$366, MATCH(Adjustment_WW!$A173, Water!$I$342:$I$366, 0), MATCH(Adjustment_WW!K$3&amp;RIGHT(Adjustment_WW!$B173,2), Water!$I$342:$BT$342, 0)), "")</f>
        <v>8.5999999999999993E-2</v>
      </c>
      <c r="L173" s="215">
        <f>IFERROR(INDEX(Water!$I$342:$BT$366, MATCH(Adjustment_WW!$A173, Water!$I$342:$I$366, 0), MATCH(Adjustment_WW!L$3&amp;RIGHT(Adjustment_WW!$B173,2), Water!$I$342:$BT$342, 0)), "")</f>
        <v>2.9000000000000001E-2</v>
      </c>
      <c r="M173" s="215">
        <f>IFERROR(INDEX(Water!$I$342:$BT$366, MATCH(Adjustment_WW!$A173, Water!$I$342:$I$366, 0), MATCH(Adjustment_WW!M$3&amp;RIGHT(Adjustment_WW!$B173,2), Water!$I$342:$BT$342, 0)), "")</f>
        <v>0.44900000000000001</v>
      </c>
      <c r="N173" s="215">
        <f>IFERROR(INDEX(Water!$I$342:$BT$366, MATCH(Adjustment_WW!$A173, Water!$I$342:$I$366, 0), MATCH(Adjustment_WW!N$3&amp;RIGHT(Adjustment_WW!$B173,2), Water!$I$342:$BT$342, 0)), "")</f>
        <v>0.48</v>
      </c>
      <c r="O173" s="215" t="str">
        <f>IFERROR(INDEX(Water!$I$342:$BT$366, MATCH(Adjustment_WW!$A173, Water!$I$342:$I$366, 0), MATCH(Adjustment_WW!O$3&amp;RIGHT(Adjustment_WW!$B173,2), Water!$I$342:$BT$342, 0)), "")</f>
        <v/>
      </c>
      <c r="P173" s="215" t="str">
        <f>IFERROR(INDEX(Water!$I$342:$BT$366, MATCH(Adjustment_WW!$A173, Water!$I$342:$I$366, 0), MATCH(Adjustment_WW!P$3&amp;RIGHT(Adjustment_WW!$B173,2), Water!$I$342:$BT$342, 0)), "")</f>
        <v/>
      </c>
      <c r="Q173" s="215" t="str">
        <f>IFERROR(INDEX(Water!$I$342:$BT$366, MATCH(Adjustment_WW!$A173, Water!$I$342:$I$366, 0), MATCH(Adjustment_WW!Q$3&amp;RIGHT(Adjustment_WW!$B173,2), Water!$I$342:$BT$342, 0)), "")</f>
        <v/>
      </c>
      <c r="R173" s="215" t="str">
        <f>IFERROR(INDEX(Water!$I$342:$BT$366, MATCH(Adjustment_WW!$A173, Water!$I$342:$I$366, 0), MATCH(Adjustment_WW!R$3&amp;RIGHT(Adjustment_WW!$B173,2), Water!$I$342:$BT$342, 0)), "")</f>
        <v/>
      </c>
      <c r="S173" s="215">
        <f>IFERROR(INDEX(Water!$I$342:$BT$366, MATCH(Adjustment_WW!$A173, Water!$I$342:$I$366, 0), MATCH(Adjustment_WW!S$3&amp;RIGHT(Adjustment_WW!$B173,2), Water!$I$342:$BT$342, 0)), "")</f>
        <v>1.044</v>
      </c>
    </row>
    <row r="174" spans="1:19">
      <c r="A174" s="214" t="s">
        <v>154</v>
      </c>
      <c r="B174" s="214" t="s">
        <v>465</v>
      </c>
      <c r="C174" s="214" t="str">
        <f t="shared" si="88"/>
        <v>BRL16</v>
      </c>
      <c r="D174" s="215">
        <f t="shared" si="89"/>
        <v>0</v>
      </c>
      <c r="E174" s="215">
        <f t="shared" si="96"/>
        <v>0</v>
      </c>
      <c r="F174" s="215">
        <f t="shared" si="97"/>
        <v>0</v>
      </c>
      <c r="G174" s="215">
        <f t="shared" si="98"/>
        <v>0</v>
      </c>
      <c r="H174" s="215">
        <f t="shared" si="99"/>
        <v>0</v>
      </c>
      <c r="K174" s="215">
        <f>IFERROR(INDEX(Water!$I$342:$BT$366, MATCH(Adjustment_WW!$A174, Water!$I$342:$I$366, 0), MATCH(Adjustment_WW!K$3&amp;RIGHT(Adjustment_WW!$B174,2), Water!$I$342:$BT$342, 0)), "")</f>
        <v>0</v>
      </c>
      <c r="L174" s="215">
        <f>IFERROR(INDEX(Water!$I$342:$BT$366, MATCH(Adjustment_WW!$A174, Water!$I$342:$I$366, 0), MATCH(Adjustment_WW!L$3&amp;RIGHT(Adjustment_WW!$B174,2), Water!$I$342:$BT$342, 0)), "")</f>
        <v>0</v>
      </c>
      <c r="M174" s="215">
        <f>IFERROR(INDEX(Water!$I$342:$BT$366, MATCH(Adjustment_WW!$A174, Water!$I$342:$I$366, 0), MATCH(Adjustment_WW!M$3&amp;RIGHT(Adjustment_WW!$B174,2), Water!$I$342:$BT$342, 0)), "")</f>
        <v>0</v>
      </c>
      <c r="N174" s="215">
        <f>IFERROR(INDEX(Water!$I$342:$BT$366, MATCH(Adjustment_WW!$A174, Water!$I$342:$I$366, 0), MATCH(Adjustment_WW!N$3&amp;RIGHT(Adjustment_WW!$B174,2), Water!$I$342:$BT$342, 0)), "")</f>
        <v>0</v>
      </c>
      <c r="O174" s="215" t="str">
        <f>IFERROR(INDEX(Water!$I$342:$BT$366, MATCH(Adjustment_WW!$A174, Water!$I$342:$I$366, 0), MATCH(Adjustment_WW!O$3&amp;RIGHT(Adjustment_WW!$B174,2), Water!$I$342:$BT$342, 0)), "")</f>
        <v/>
      </c>
      <c r="P174" s="215" t="str">
        <f>IFERROR(INDEX(Water!$I$342:$BT$366, MATCH(Adjustment_WW!$A174, Water!$I$342:$I$366, 0), MATCH(Adjustment_WW!P$3&amp;RIGHT(Adjustment_WW!$B174,2), Water!$I$342:$BT$342, 0)), "")</f>
        <v/>
      </c>
      <c r="Q174" s="215" t="str">
        <f>IFERROR(INDEX(Water!$I$342:$BT$366, MATCH(Adjustment_WW!$A174, Water!$I$342:$I$366, 0), MATCH(Adjustment_WW!Q$3&amp;RIGHT(Adjustment_WW!$B174,2), Water!$I$342:$BT$342, 0)), "")</f>
        <v/>
      </c>
      <c r="R174" s="215" t="str">
        <f>IFERROR(INDEX(Water!$I$342:$BT$366, MATCH(Adjustment_WW!$A174, Water!$I$342:$I$366, 0), MATCH(Adjustment_WW!R$3&amp;RIGHT(Adjustment_WW!$B174,2), Water!$I$342:$BT$342, 0)), "")</f>
        <v/>
      </c>
      <c r="S174" s="215">
        <f>IFERROR(INDEX(Water!$I$342:$BT$366, MATCH(Adjustment_WW!$A174, Water!$I$342:$I$366, 0), MATCH(Adjustment_WW!S$3&amp;RIGHT(Adjustment_WW!$B174,2), Water!$I$342:$BT$342, 0)), "")</f>
        <v>0</v>
      </c>
    </row>
    <row r="175" spans="1:19">
      <c r="A175" s="214" t="s">
        <v>154</v>
      </c>
      <c r="B175" s="214" t="s">
        <v>466</v>
      </c>
      <c r="C175" s="214" t="str">
        <f t="shared" si="88"/>
        <v>BRL17</v>
      </c>
      <c r="D175" s="215">
        <f t="shared" si="89"/>
        <v>0</v>
      </c>
      <c r="E175" s="215">
        <f t="shared" si="96"/>
        <v>0</v>
      </c>
      <c r="F175" s="215">
        <f t="shared" si="97"/>
        <v>0</v>
      </c>
      <c r="G175" s="215">
        <f t="shared" si="98"/>
        <v>0</v>
      </c>
      <c r="H175" s="215">
        <f t="shared" si="99"/>
        <v>0</v>
      </c>
      <c r="K175" s="215">
        <f>IFERROR(INDEX(Water!$I$342:$BT$366, MATCH(Adjustment_WW!$A175, Water!$I$342:$I$366, 0), MATCH(Adjustment_WW!K$3&amp;RIGHT(Adjustment_WW!$B175,2), Water!$I$342:$BT$342, 0)), "")</f>
        <v>0</v>
      </c>
      <c r="L175" s="215">
        <f>IFERROR(INDEX(Water!$I$342:$BT$366, MATCH(Adjustment_WW!$A175, Water!$I$342:$I$366, 0), MATCH(Adjustment_WW!L$3&amp;RIGHT(Adjustment_WW!$B175,2), Water!$I$342:$BT$342, 0)), "")</f>
        <v>0</v>
      </c>
      <c r="M175" s="215">
        <f>IFERROR(INDEX(Water!$I$342:$BT$366, MATCH(Adjustment_WW!$A175, Water!$I$342:$I$366, 0), MATCH(Adjustment_WW!M$3&amp;RIGHT(Adjustment_WW!$B175,2), Water!$I$342:$BT$342, 0)), "")</f>
        <v>0</v>
      </c>
      <c r="N175" s="215">
        <f>IFERROR(INDEX(Water!$I$342:$BT$366, MATCH(Adjustment_WW!$A175, Water!$I$342:$I$366, 0), MATCH(Adjustment_WW!N$3&amp;RIGHT(Adjustment_WW!$B175,2), Water!$I$342:$BT$342, 0)), "")</f>
        <v>0</v>
      </c>
      <c r="O175" s="215" t="str">
        <f>IFERROR(INDEX(Water!$I$342:$BT$366, MATCH(Adjustment_WW!$A175, Water!$I$342:$I$366, 0), MATCH(Adjustment_WW!O$3&amp;RIGHT(Adjustment_WW!$B175,2), Water!$I$342:$BT$342, 0)), "")</f>
        <v/>
      </c>
      <c r="P175" s="215" t="str">
        <f>IFERROR(INDEX(Water!$I$342:$BT$366, MATCH(Adjustment_WW!$A175, Water!$I$342:$I$366, 0), MATCH(Adjustment_WW!P$3&amp;RIGHT(Adjustment_WW!$B175,2), Water!$I$342:$BT$342, 0)), "")</f>
        <v/>
      </c>
      <c r="Q175" s="215" t="str">
        <f>IFERROR(INDEX(Water!$I$342:$BT$366, MATCH(Adjustment_WW!$A175, Water!$I$342:$I$366, 0), MATCH(Adjustment_WW!Q$3&amp;RIGHT(Adjustment_WW!$B175,2), Water!$I$342:$BT$342, 0)), "")</f>
        <v/>
      </c>
      <c r="R175" s="215" t="str">
        <f>IFERROR(INDEX(Water!$I$342:$BT$366, MATCH(Adjustment_WW!$A175, Water!$I$342:$I$366, 0), MATCH(Adjustment_WW!R$3&amp;RIGHT(Adjustment_WW!$B175,2), Water!$I$342:$BT$342, 0)), "")</f>
        <v/>
      </c>
      <c r="S175" s="215">
        <f>IFERROR(INDEX(Water!$I$342:$BT$366, MATCH(Adjustment_WW!$A175, Water!$I$342:$I$366, 0), MATCH(Adjustment_WW!S$3&amp;RIGHT(Adjustment_WW!$B175,2), Water!$I$342:$BT$342, 0)), "")</f>
        <v>0</v>
      </c>
    </row>
    <row r="176" spans="1:19">
      <c r="A176" s="214" t="s">
        <v>154</v>
      </c>
      <c r="B176" s="214" t="s">
        <v>467</v>
      </c>
      <c r="C176" s="214" t="str">
        <f t="shared" si="88"/>
        <v>BRL18</v>
      </c>
      <c r="D176" s="215">
        <f t="shared" si="89"/>
        <v>0</v>
      </c>
      <c r="E176" s="215">
        <f t="shared" si="96"/>
        <v>0</v>
      </c>
      <c r="F176" s="215">
        <f t="shared" si="97"/>
        <v>0</v>
      </c>
      <c r="G176" s="215">
        <f t="shared" si="98"/>
        <v>0</v>
      </c>
      <c r="H176" s="215">
        <f t="shared" si="99"/>
        <v>0</v>
      </c>
      <c r="K176" s="215" t="str">
        <f>IFERROR(INDEX(Water!$I$342:$BT$366, MATCH(Adjustment_WW!$A176, Water!$I$342:$I$366, 0), MATCH(Adjustment_WW!K$3&amp;RIGHT(Adjustment_WW!$B176,2), Water!$I$342:$BT$342, 0)), "")</f>
        <v/>
      </c>
      <c r="L176" s="215" t="str">
        <f>IFERROR(INDEX(Water!$I$342:$BT$366, MATCH(Adjustment_WW!$A176, Water!$I$342:$I$366, 0), MATCH(Adjustment_WW!L$3&amp;RIGHT(Adjustment_WW!$B176,2), Water!$I$342:$BT$342, 0)), "")</f>
        <v/>
      </c>
      <c r="M176" s="215">
        <f>IFERROR(INDEX(Water!$I$342:$BT$366, MATCH(Adjustment_WW!$A176, Water!$I$342:$I$366, 0), MATCH(Adjustment_WW!M$3&amp;RIGHT(Adjustment_WW!$B176,2), Water!$I$342:$BT$342, 0)), "")</f>
        <v>0</v>
      </c>
      <c r="N176" s="215">
        <f>IFERROR(INDEX(Water!$I$342:$BT$366, MATCH(Adjustment_WW!$A176, Water!$I$342:$I$366, 0), MATCH(Adjustment_WW!N$3&amp;RIGHT(Adjustment_WW!$B176,2), Water!$I$342:$BT$342, 0)), "")</f>
        <v>0</v>
      </c>
      <c r="O176" s="215">
        <f>IFERROR(INDEX(Water!$I$342:$BT$366, MATCH(Adjustment_WW!$A176, Water!$I$342:$I$366, 0), MATCH(Adjustment_WW!O$3&amp;RIGHT(Adjustment_WW!$B176,2), Water!$I$342:$BT$342, 0)), "")</f>
        <v>0</v>
      </c>
      <c r="P176" s="215">
        <f>IFERROR(INDEX(Water!$I$342:$BT$366, MATCH(Adjustment_WW!$A176, Water!$I$342:$I$366, 0), MATCH(Adjustment_WW!P$3&amp;RIGHT(Adjustment_WW!$B176,2), Water!$I$342:$BT$342, 0)), "")</f>
        <v>0</v>
      </c>
      <c r="Q176" s="215">
        <f>IFERROR(INDEX(Water!$I$342:$BT$366, MATCH(Adjustment_WW!$A176, Water!$I$342:$I$366, 0), MATCH(Adjustment_WW!Q$3&amp;RIGHT(Adjustment_WW!$B176,2), Water!$I$342:$BT$342, 0)), "")</f>
        <v>0</v>
      </c>
      <c r="R176" s="215">
        <f>IFERROR(INDEX(Water!$I$342:$BT$366, MATCH(Adjustment_WW!$A176, Water!$I$342:$I$366, 0), MATCH(Adjustment_WW!R$3&amp;RIGHT(Adjustment_WW!$B176,2), Water!$I$342:$BT$342, 0)), "")</f>
        <v>0</v>
      </c>
      <c r="S176" s="215">
        <f>IFERROR(INDEX(Water!$I$342:$BT$366, MATCH(Adjustment_WW!$A176, Water!$I$342:$I$366, 0), MATCH(Adjustment_WW!S$3&amp;RIGHT(Adjustment_WW!$B176,2), Water!$I$342:$BT$342, 0)), "")</f>
        <v>0</v>
      </c>
    </row>
    <row r="177" spans="1:19">
      <c r="A177" s="214" t="s">
        <v>154</v>
      </c>
      <c r="B177" s="214" t="s">
        <v>468</v>
      </c>
      <c r="C177" s="214" t="str">
        <f t="shared" si="88"/>
        <v>BRL19</v>
      </c>
      <c r="D177" s="215">
        <f t="shared" si="89"/>
        <v>0</v>
      </c>
      <c r="E177" s="215">
        <f t="shared" si="96"/>
        <v>0</v>
      </c>
      <c r="F177" s="215">
        <f t="shared" si="97"/>
        <v>0</v>
      </c>
      <c r="G177" s="215">
        <f t="shared" si="98"/>
        <v>0</v>
      </c>
      <c r="H177" s="215">
        <f t="shared" si="99"/>
        <v>0</v>
      </c>
      <c r="K177" s="215" t="str">
        <f>IFERROR(INDEX(Water!$I$342:$BT$366, MATCH(Adjustment_WW!$A177, Water!$I$342:$I$366, 0), MATCH(Adjustment_WW!K$3&amp;RIGHT(Adjustment_WW!$B177,2), Water!$I$342:$BT$342, 0)), "")</f>
        <v/>
      </c>
      <c r="L177" s="215" t="str">
        <f>IFERROR(INDEX(Water!$I$342:$BT$366, MATCH(Adjustment_WW!$A177, Water!$I$342:$I$366, 0), MATCH(Adjustment_WW!L$3&amp;RIGHT(Adjustment_WW!$B177,2), Water!$I$342:$BT$342, 0)), "")</f>
        <v/>
      </c>
      <c r="M177" s="215">
        <f>IFERROR(INDEX(Water!$I$342:$BT$366, MATCH(Adjustment_WW!$A177, Water!$I$342:$I$366, 0), MATCH(Adjustment_WW!M$3&amp;RIGHT(Adjustment_WW!$B177,2), Water!$I$342:$BT$342, 0)), "")</f>
        <v>0</v>
      </c>
      <c r="N177" s="215">
        <f>IFERROR(INDEX(Water!$I$342:$BT$366, MATCH(Adjustment_WW!$A177, Water!$I$342:$I$366, 0), MATCH(Adjustment_WW!N$3&amp;RIGHT(Adjustment_WW!$B177,2), Water!$I$342:$BT$342, 0)), "")</f>
        <v>0</v>
      </c>
      <c r="O177" s="215">
        <f>IFERROR(INDEX(Water!$I$342:$BT$366, MATCH(Adjustment_WW!$A177, Water!$I$342:$I$366, 0), MATCH(Adjustment_WW!O$3&amp;RIGHT(Adjustment_WW!$B177,2), Water!$I$342:$BT$342, 0)), "")</f>
        <v>0</v>
      </c>
      <c r="P177" s="215">
        <f>IFERROR(INDEX(Water!$I$342:$BT$366, MATCH(Adjustment_WW!$A177, Water!$I$342:$I$366, 0), MATCH(Adjustment_WW!P$3&amp;RIGHT(Adjustment_WW!$B177,2), Water!$I$342:$BT$342, 0)), "")</f>
        <v>0</v>
      </c>
      <c r="Q177" s="215">
        <f>IFERROR(INDEX(Water!$I$342:$BT$366, MATCH(Adjustment_WW!$A177, Water!$I$342:$I$366, 0), MATCH(Adjustment_WW!Q$3&amp;RIGHT(Adjustment_WW!$B177,2), Water!$I$342:$BT$342, 0)), "")</f>
        <v>0</v>
      </c>
      <c r="R177" s="215">
        <f>IFERROR(INDEX(Water!$I$342:$BT$366, MATCH(Adjustment_WW!$A177, Water!$I$342:$I$366, 0), MATCH(Adjustment_WW!R$3&amp;RIGHT(Adjustment_WW!$B177,2), Water!$I$342:$BT$342, 0)), "")</f>
        <v>0</v>
      </c>
      <c r="S177" s="215">
        <f>IFERROR(INDEX(Water!$I$342:$BT$366, MATCH(Adjustment_WW!$A177, Water!$I$342:$I$366, 0), MATCH(Adjustment_WW!S$3&amp;RIGHT(Adjustment_WW!$B177,2), Water!$I$342:$BT$342, 0)), "")</f>
        <v>0</v>
      </c>
    </row>
    <row r="178" spans="1:19">
      <c r="A178" s="214" t="s">
        <v>154</v>
      </c>
      <c r="B178" s="214" t="s">
        <v>469</v>
      </c>
      <c r="C178" s="214" t="str">
        <f t="shared" si="88"/>
        <v>BRL20</v>
      </c>
      <c r="D178" s="215">
        <f t="shared" si="89"/>
        <v>0</v>
      </c>
      <c r="E178" s="215">
        <f t="shared" si="96"/>
        <v>0</v>
      </c>
      <c r="F178" s="215">
        <f t="shared" si="97"/>
        <v>0</v>
      </c>
      <c r="G178" s="215">
        <f t="shared" si="98"/>
        <v>0</v>
      </c>
      <c r="H178" s="215">
        <f t="shared" si="99"/>
        <v>0</v>
      </c>
      <c r="K178" s="215" t="str">
        <f>IFERROR(INDEX(Water!$I$342:$BT$366, MATCH(Adjustment_WW!$A178, Water!$I$342:$I$366, 0), MATCH(Adjustment_WW!K$3&amp;RIGHT(Adjustment_WW!$B178,2), Water!$I$342:$BT$342, 0)), "")</f>
        <v/>
      </c>
      <c r="L178" s="215" t="str">
        <f>IFERROR(INDEX(Water!$I$342:$BT$366, MATCH(Adjustment_WW!$A178, Water!$I$342:$I$366, 0), MATCH(Adjustment_WW!L$3&amp;RIGHT(Adjustment_WW!$B178,2), Water!$I$342:$BT$342, 0)), "")</f>
        <v/>
      </c>
      <c r="M178" s="215">
        <f>IFERROR(INDEX(Water!$I$342:$BT$366, MATCH(Adjustment_WW!$A178, Water!$I$342:$I$366, 0), MATCH(Adjustment_WW!M$3&amp;RIGHT(Adjustment_WW!$B178,2), Water!$I$342:$BT$342, 0)), "")</f>
        <v>0</v>
      </c>
      <c r="N178" s="215">
        <f>IFERROR(INDEX(Water!$I$342:$BT$366, MATCH(Adjustment_WW!$A178, Water!$I$342:$I$366, 0), MATCH(Adjustment_WW!N$3&amp;RIGHT(Adjustment_WW!$B178,2), Water!$I$342:$BT$342, 0)), "")</f>
        <v>0</v>
      </c>
      <c r="O178" s="215">
        <f>IFERROR(INDEX(Water!$I$342:$BT$366, MATCH(Adjustment_WW!$A178, Water!$I$342:$I$366, 0), MATCH(Adjustment_WW!O$3&amp;RIGHT(Adjustment_WW!$B178,2), Water!$I$342:$BT$342, 0)), "")</f>
        <v>0</v>
      </c>
      <c r="P178" s="215">
        <f>IFERROR(INDEX(Water!$I$342:$BT$366, MATCH(Adjustment_WW!$A178, Water!$I$342:$I$366, 0), MATCH(Adjustment_WW!P$3&amp;RIGHT(Adjustment_WW!$B178,2), Water!$I$342:$BT$342, 0)), "")</f>
        <v>0</v>
      </c>
      <c r="Q178" s="215">
        <f>IFERROR(INDEX(Water!$I$342:$BT$366, MATCH(Adjustment_WW!$A178, Water!$I$342:$I$366, 0), MATCH(Adjustment_WW!Q$3&amp;RIGHT(Adjustment_WW!$B178,2), Water!$I$342:$BT$342, 0)), "")</f>
        <v>0</v>
      </c>
      <c r="R178" s="215">
        <f>IFERROR(INDEX(Water!$I$342:$BT$366, MATCH(Adjustment_WW!$A178, Water!$I$342:$I$366, 0), MATCH(Adjustment_WW!R$3&amp;RIGHT(Adjustment_WW!$B178,2), Water!$I$342:$BT$342, 0)), "")</f>
        <v>0</v>
      </c>
      <c r="S178" s="215">
        <f>IFERROR(INDEX(Water!$I$342:$BT$366, MATCH(Adjustment_WW!$A178, Water!$I$342:$I$366, 0), MATCH(Adjustment_WW!S$3&amp;RIGHT(Adjustment_WW!$B178,2), Water!$I$342:$BT$342, 0)), "")</f>
        <v>0</v>
      </c>
    </row>
    <row r="179" spans="1:19">
      <c r="A179" s="214" t="s">
        <v>154</v>
      </c>
      <c r="B179" s="214" t="s">
        <v>470</v>
      </c>
      <c r="C179" s="214" t="str">
        <f t="shared" si="88"/>
        <v>BRL21</v>
      </c>
      <c r="D179" s="215">
        <f t="shared" si="89"/>
        <v>0</v>
      </c>
      <c r="E179" s="215">
        <f t="shared" si="96"/>
        <v>0</v>
      </c>
      <c r="F179" s="215">
        <f t="shared" si="97"/>
        <v>0</v>
      </c>
      <c r="G179" s="215">
        <f t="shared" si="98"/>
        <v>0</v>
      </c>
      <c r="H179" s="215">
        <f t="shared" si="99"/>
        <v>0</v>
      </c>
      <c r="K179" s="215" t="str">
        <f>IFERROR(INDEX(Water!$I$342:$BT$366, MATCH(Adjustment_WW!$A179, Water!$I$342:$I$366, 0), MATCH(Adjustment_WW!K$3&amp;RIGHT(Adjustment_WW!$B179,2), Water!$I$342:$BT$342, 0)), "")</f>
        <v/>
      </c>
      <c r="L179" s="215" t="str">
        <f>IFERROR(INDEX(Water!$I$342:$BT$366, MATCH(Adjustment_WW!$A179, Water!$I$342:$I$366, 0), MATCH(Adjustment_WW!L$3&amp;RIGHT(Adjustment_WW!$B179,2), Water!$I$342:$BT$342, 0)), "")</f>
        <v/>
      </c>
      <c r="M179" s="215">
        <f>IFERROR(INDEX(Water!$I$342:$BT$366, MATCH(Adjustment_WW!$A179, Water!$I$342:$I$366, 0), MATCH(Adjustment_WW!M$3&amp;RIGHT(Adjustment_WW!$B179,2), Water!$I$342:$BT$342, 0)), "")</f>
        <v>0</v>
      </c>
      <c r="N179" s="215">
        <f>IFERROR(INDEX(Water!$I$342:$BT$366, MATCH(Adjustment_WW!$A179, Water!$I$342:$I$366, 0), MATCH(Adjustment_WW!N$3&amp;RIGHT(Adjustment_WW!$B179,2), Water!$I$342:$BT$342, 0)), "")</f>
        <v>0</v>
      </c>
      <c r="O179" s="215" t="str">
        <f>IFERROR(INDEX(Water!$I$342:$BT$366, MATCH(Adjustment_WW!$A179, Water!$I$342:$I$366, 0), MATCH(Adjustment_WW!O$3&amp;RIGHT(Adjustment_WW!$B179,2), Water!$I$342:$BT$342, 0)), "")</f>
        <v/>
      </c>
      <c r="P179" s="215">
        <f>IFERROR(INDEX(Water!$I$342:$BT$366, MATCH(Adjustment_WW!$A179, Water!$I$342:$I$366, 0), MATCH(Adjustment_WW!P$3&amp;RIGHT(Adjustment_WW!$B179,2), Water!$I$342:$BT$342, 0)), "")</f>
        <v>0</v>
      </c>
      <c r="Q179" s="215">
        <f>IFERROR(INDEX(Water!$I$342:$BT$366, MATCH(Adjustment_WW!$A179, Water!$I$342:$I$366, 0), MATCH(Adjustment_WW!Q$3&amp;RIGHT(Adjustment_WW!$B179,2), Water!$I$342:$BT$342, 0)), "")</f>
        <v>0</v>
      </c>
      <c r="R179" s="215">
        <f>IFERROR(INDEX(Water!$I$342:$BT$366, MATCH(Adjustment_WW!$A179, Water!$I$342:$I$366, 0), MATCH(Adjustment_WW!R$3&amp;RIGHT(Adjustment_WW!$B179,2), Water!$I$342:$BT$342, 0)), "")</f>
        <v>0</v>
      </c>
      <c r="S179" s="215">
        <f>IFERROR(INDEX(Water!$I$342:$BT$366, MATCH(Adjustment_WW!$A179, Water!$I$342:$I$366, 0), MATCH(Adjustment_WW!S$3&amp;RIGHT(Adjustment_WW!$B179,2), Water!$I$342:$BT$342, 0)), "")</f>
        <v>0</v>
      </c>
    </row>
    <row r="180" spans="1:19">
      <c r="A180" s="214" t="s">
        <v>154</v>
      </c>
      <c r="B180" s="214" t="s">
        <v>580</v>
      </c>
      <c r="C180" s="214" t="str">
        <f t="shared" ref="C180" si="112">$A180&amp;RIGHT(B180,2)</f>
        <v>BRL22</v>
      </c>
      <c r="D180" s="215">
        <f t="shared" ref="D180" si="113">IF($B180&lt;"2017-18", K180, IF(B180&lt;"2020-21", O180+P180, P180))</f>
        <v>-1.7999999999999999E-2</v>
      </c>
      <c r="E180" s="215">
        <f t="shared" ref="E180" si="114">IF($B180&lt;"2017-18", L180, Q180+R180)</f>
        <v>-1E-3</v>
      </c>
      <c r="F180" s="215">
        <f t="shared" ref="F180" si="115">M180</f>
        <v>-2.1000000000000001E-2</v>
      </c>
      <c r="G180" s="215">
        <f t="shared" ref="G180" si="116">N180</f>
        <v>-3.5000000000000003E-2</v>
      </c>
      <c r="H180" s="215">
        <f t="shared" ref="H180" si="117">S180</f>
        <v>-7.5000000000000011E-2</v>
      </c>
      <c r="K180" s="215" t="str">
        <f>IFERROR(INDEX(Water!$I$342:$BT$366, MATCH(Adjustment_WW!$A180, Water!$I$342:$I$366, 0), MATCH(Adjustment_WW!K$3&amp;RIGHT(Adjustment_WW!$B180,2), Water!$I$342:$BT$342, 0)), "")</f>
        <v/>
      </c>
      <c r="L180" s="215" t="str">
        <f>IFERROR(INDEX(Water!$I$342:$BT$366, MATCH(Adjustment_WW!$A180, Water!$I$342:$I$366, 0), MATCH(Adjustment_WW!L$3&amp;RIGHT(Adjustment_WW!$B180,2), Water!$I$342:$BT$342, 0)), "")</f>
        <v/>
      </c>
      <c r="M180" s="215">
        <f>IFERROR(INDEX(Water!$I$342:$BT$366, MATCH(Adjustment_WW!$A180, Water!$I$342:$I$366, 0), MATCH(Adjustment_WW!M$3&amp;RIGHT(Adjustment_WW!$B180,2), Water!$I$342:$BT$342, 0)), "")</f>
        <v>-2.1000000000000001E-2</v>
      </c>
      <c r="N180" s="215">
        <f>IFERROR(INDEX(Water!$I$342:$BT$366, MATCH(Adjustment_WW!$A180, Water!$I$342:$I$366, 0), MATCH(Adjustment_WW!N$3&amp;RIGHT(Adjustment_WW!$B180,2), Water!$I$342:$BT$342, 0)), "")</f>
        <v>-3.5000000000000003E-2</v>
      </c>
      <c r="O180" s="215" t="str">
        <f>IFERROR(INDEX(Water!$I$342:$BT$366, MATCH(Adjustment_WW!$A180, Water!$I$342:$I$366, 0), MATCH(Adjustment_WW!O$3&amp;RIGHT(Adjustment_WW!$B180,2), Water!$I$342:$BT$342, 0)), "")</f>
        <v/>
      </c>
      <c r="P180" s="215">
        <f>IFERROR(INDEX(Water!$I$342:$BT$366, MATCH(Adjustment_WW!$A180, Water!$I$342:$I$366, 0), MATCH(Adjustment_WW!P$3&amp;RIGHT(Adjustment_WW!$B180,2), Water!$I$342:$BT$342, 0)), "")</f>
        <v>-1.7999999999999999E-2</v>
      </c>
      <c r="Q180" s="215">
        <f>IFERROR(INDEX(Water!$I$342:$BT$366, MATCH(Adjustment_WW!$A180, Water!$I$342:$I$366, 0), MATCH(Adjustment_WW!Q$3&amp;RIGHT(Adjustment_WW!$B180,2), Water!$I$342:$BT$342, 0)), "")</f>
        <v>-1E-3</v>
      </c>
      <c r="R180" s="215">
        <f>IFERROR(INDEX(Water!$I$342:$BT$366, MATCH(Adjustment_WW!$A180, Water!$I$342:$I$366, 0), MATCH(Adjustment_WW!R$3&amp;RIGHT(Adjustment_WW!$B180,2), Water!$I$342:$BT$342, 0)), "")</f>
        <v>0</v>
      </c>
      <c r="S180" s="215">
        <f>IFERROR(INDEX(Water!$I$342:$BT$366, MATCH(Adjustment_WW!$A180, Water!$I$342:$I$366, 0), MATCH(Adjustment_WW!S$3&amp;RIGHT(Adjustment_WW!$B180,2), Water!$I$342:$BT$342, 0)), "")</f>
        <v>-7.5000000000000011E-2</v>
      </c>
    </row>
    <row r="181" spans="1:19">
      <c r="A181" s="214" t="s">
        <v>161</v>
      </c>
      <c r="B181" s="214" t="s">
        <v>461</v>
      </c>
      <c r="C181" s="214" t="str">
        <f t="shared" si="88"/>
        <v>DVW12</v>
      </c>
      <c r="D181" s="215">
        <f t="shared" si="89"/>
        <v>0</v>
      </c>
      <c r="E181" s="215">
        <f t="shared" si="96"/>
        <v>0</v>
      </c>
      <c r="F181" s="215">
        <f t="shared" si="97"/>
        <v>0</v>
      </c>
      <c r="G181" s="215">
        <f t="shared" si="98"/>
        <v>0</v>
      </c>
      <c r="H181" s="215">
        <f t="shared" si="99"/>
        <v>0</v>
      </c>
      <c r="K181" s="215">
        <f>IFERROR(INDEX(Water!$I$342:$BT$366, MATCH(Adjustment_WW!$A181, Water!$I$342:$I$366, 0), MATCH(Adjustment_WW!K$3&amp;RIGHT(Adjustment_WW!$B181,2), Water!$I$342:$BT$342, 0)), "")</f>
        <v>0</v>
      </c>
      <c r="L181" s="215">
        <f>IFERROR(INDEX(Water!$I$342:$BT$366, MATCH(Adjustment_WW!$A181, Water!$I$342:$I$366, 0), MATCH(Adjustment_WW!L$3&amp;RIGHT(Adjustment_WW!$B181,2), Water!$I$342:$BT$342, 0)), "")</f>
        <v>0</v>
      </c>
      <c r="M181" s="215">
        <f>IFERROR(INDEX(Water!$I$342:$BT$366, MATCH(Adjustment_WW!$A181, Water!$I$342:$I$366, 0), MATCH(Adjustment_WW!M$3&amp;RIGHT(Adjustment_WW!$B181,2), Water!$I$342:$BT$342, 0)), "")</f>
        <v>0</v>
      </c>
      <c r="N181" s="215">
        <f>IFERROR(INDEX(Water!$I$342:$BT$366, MATCH(Adjustment_WW!$A181, Water!$I$342:$I$366, 0), MATCH(Adjustment_WW!N$3&amp;RIGHT(Adjustment_WW!$B181,2), Water!$I$342:$BT$342, 0)), "")</f>
        <v>0</v>
      </c>
      <c r="O181" s="215" t="str">
        <f>IFERROR(INDEX(Water!$I$342:$BT$366, MATCH(Adjustment_WW!$A181, Water!$I$342:$I$366, 0), MATCH(Adjustment_WW!O$3&amp;RIGHT(Adjustment_WW!$B181,2), Water!$I$342:$BT$342, 0)), "")</f>
        <v/>
      </c>
      <c r="P181" s="215" t="str">
        <f>IFERROR(INDEX(Water!$I$342:$BT$366, MATCH(Adjustment_WW!$A181, Water!$I$342:$I$366, 0), MATCH(Adjustment_WW!P$3&amp;RIGHT(Adjustment_WW!$B181,2), Water!$I$342:$BT$342, 0)), "")</f>
        <v/>
      </c>
      <c r="Q181" s="215" t="str">
        <f>IFERROR(INDEX(Water!$I$342:$BT$366, MATCH(Adjustment_WW!$A181, Water!$I$342:$I$366, 0), MATCH(Adjustment_WW!Q$3&amp;RIGHT(Adjustment_WW!$B181,2), Water!$I$342:$BT$342, 0)), "")</f>
        <v/>
      </c>
      <c r="R181" s="215" t="str">
        <f>IFERROR(INDEX(Water!$I$342:$BT$366, MATCH(Adjustment_WW!$A181, Water!$I$342:$I$366, 0), MATCH(Adjustment_WW!R$3&amp;RIGHT(Adjustment_WW!$B181,2), Water!$I$342:$BT$342, 0)), "")</f>
        <v/>
      </c>
      <c r="S181" s="215">
        <f>IFERROR(INDEX(Water!$I$342:$BT$366, MATCH(Adjustment_WW!$A181, Water!$I$342:$I$366, 0), MATCH(Adjustment_WW!S$3&amp;RIGHT(Adjustment_WW!$B181,2), Water!$I$342:$BT$342, 0)), "")</f>
        <v>0</v>
      </c>
    </row>
    <row r="182" spans="1:19">
      <c r="A182" s="214" t="s">
        <v>161</v>
      </c>
      <c r="B182" s="214" t="s">
        <v>462</v>
      </c>
      <c r="C182" s="214" t="str">
        <f t="shared" si="88"/>
        <v>DVW13</v>
      </c>
      <c r="D182" s="215">
        <f t="shared" si="89"/>
        <v>0</v>
      </c>
      <c r="E182" s="215">
        <f t="shared" si="96"/>
        <v>0</v>
      </c>
      <c r="F182" s="215">
        <f t="shared" si="97"/>
        <v>0</v>
      </c>
      <c r="G182" s="215">
        <f t="shared" si="98"/>
        <v>0</v>
      </c>
      <c r="H182" s="215">
        <f t="shared" si="99"/>
        <v>0</v>
      </c>
      <c r="K182" s="215">
        <f>IFERROR(INDEX(Water!$I$342:$BT$366, MATCH(Adjustment_WW!$A182, Water!$I$342:$I$366, 0), MATCH(Adjustment_WW!K$3&amp;RIGHT(Adjustment_WW!$B182,2), Water!$I$342:$BT$342, 0)), "")</f>
        <v>0</v>
      </c>
      <c r="L182" s="215">
        <f>IFERROR(INDEX(Water!$I$342:$BT$366, MATCH(Adjustment_WW!$A182, Water!$I$342:$I$366, 0), MATCH(Adjustment_WW!L$3&amp;RIGHT(Adjustment_WW!$B182,2), Water!$I$342:$BT$342, 0)), "")</f>
        <v>0</v>
      </c>
      <c r="M182" s="215">
        <f>IFERROR(INDEX(Water!$I$342:$BT$366, MATCH(Adjustment_WW!$A182, Water!$I$342:$I$366, 0), MATCH(Adjustment_WW!M$3&amp;RIGHT(Adjustment_WW!$B182,2), Water!$I$342:$BT$342, 0)), "")</f>
        <v>0</v>
      </c>
      <c r="N182" s="215">
        <f>IFERROR(INDEX(Water!$I$342:$BT$366, MATCH(Adjustment_WW!$A182, Water!$I$342:$I$366, 0), MATCH(Adjustment_WW!N$3&amp;RIGHT(Adjustment_WW!$B182,2), Water!$I$342:$BT$342, 0)), "")</f>
        <v>0</v>
      </c>
      <c r="O182" s="215" t="str">
        <f>IFERROR(INDEX(Water!$I$342:$BT$366, MATCH(Adjustment_WW!$A182, Water!$I$342:$I$366, 0), MATCH(Adjustment_WW!O$3&amp;RIGHT(Adjustment_WW!$B182,2), Water!$I$342:$BT$342, 0)), "")</f>
        <v/>
      </c>
      <c r="P182" s="215" t="str">
        <f>IFERROR(INDEX(Water!$I$342:$BT$366, MATCH(Adjustment_WW!$A182, Water!$I$342:$I$366, 0), MATCH(Adjustment_WW!P$3&amp;RIGHT(Adjustment_WW!$B182,2), Water!$I$342:$BT$342, 0)), "")</f>
        <v/>
      </c>
      <c r="Q182" s="215" t="str">
        <f>IFERROR(INDEX(Water!$I$342:$BT$366, MATCH(Adjustment_WW!$A182, Water!$I$342:$I$366, 0), MATCH(Adjustment_WW!Q$3&amp;RIGHT(Adjustment_WW!$B182,2), Water!$I$342:$BT$342, 0)), "")</f>
        <v/>
      </c>
      <c r="R182" s="215" t="str">
        <f>IFERROR(INDEX(Water!$I$342:$BT$366, MATCH(Adjustment_WW!$A182, Water!$I$342:$I$366, 0), MATCH(Adjustment_WW!R$3&amp;RIGHT(Adjustment_WW!$B182,2), Water!$I$342:$BT$342, 0)), "")</f>
        <v/>
      </c>
      <c r="S182" s="215">
        <f>IFERROR(INDEX(Water!$I$342:$BT$366, MATCH(Adjustment_WW!$A182, Water!$I$342:$I$366, 0), MATCH(Adjustment_WW!S$3&amp;RIGHT(Adjustment_WW!$B182,2), Water!$I$342:$BT$342, 0)), "")</f>
        <v>0</v>
      </c>
    </row>
    <row r="183" spans="1:19">
      <c r="A183" s="214" t="s">
        <v>161</v>
      </c>
      <c r="B183" s="214" t="s">
        <v>463</v>
      </c>
      <c r="C183" s="214" t="str">
        <f t="shared" si="88"/>
        <v>DVW14</v>
      </c>
      <c r="D183" s="215">
        <f t="shared" si="89"/>
        <v>0</v>
      </c>
      <c r="E183" s="215">
        <f t="shared" si="96"/>
        <v>0</v>
      </c>
      <c r="F183" s="215">
        <f t="shared" si="97"/>
        <v>0</v>
      </c>
      <c r="G183" s="215">
        <f t="shared" si="98"/>
        <v>0</v>
      </c>
      <c r="H183" s="215">
        <f t="shared" si="99"/>
        <v>0</v>
      </c>
      <c r="K183" s="215">
        <f>IFERROR(INDEX(Water!$I$342:$BT$366, MATCH(Adjustment_WW!$A183, Water!$I$342:$I$366, 0), MATCH(Adjustment_WW!K$3&amp;RIGHT(Adjustment_WW!$B183,2), Water!$I$342:$BT$342, 0)), "")</f>
        <v>0</v>
      </c>
      <c r="L183" s="215">
        <f>IFERROR(INDEX(Water!$I$342:$BT$366, MATCH(Adjustment_WW!$A183, Water!$I$342:$I$366, 0), MATCH(Adjustment_WW!L$3&amp;RIGHT(Adjustment_WW!$B183,2), Water!$I$342:$BT$342, 0)), "")</f>
        <v>0</v>
      </c>
      <c r="M183" s="215">
        <f>IFERROR(INDEX(Water!$I$342:$BT$366, MATCH(Adjustment_WW!$A183, Water!$I$342:$I$366, 0), MATCH(Adjustment_WW!M$3&amp;RIGHT(Adjustment_WW!$B183,2), Water!$I$342:$BT$342, 0)), "")</f>
        <v>0</v>
      </c>
      <c r="N183" s="215">
        <f>IFERROR(INDEX(Water!$I$342:$BT$366, MATCH(Adjustment_WW!$A183, Water!$I$342:$I$366, 0), MATCH(Adjustment_WW!N$3&amp;RIGHT(Adjustment_WW!$B183,2), Water!$I$342:$BT$342, 0)), "")</f>
        <v>0</v>
      </c>
      <c r="O183" s="215" t="str">
        <f>IFERROR(INDEX(Water!$I$342:$BT$366, MATCH(Adjustment_WW!$A183, Water!$I$342:$I$366, 0), MATCH(Adjustment_WW!O$3&amp;RIGHT(Adjustment_WW!$B183,2), Water!$I$342:$BT$342, 0)), "")</f>
        <v/>
      </c>
      <c r="P183" s="215" t="str">
        <f>IFERROR(INDEX(Water!$I$342:$BT$366, MATCH(Adjustment_WW!$A183, Water!$I$342:$I$366, 0), MATCH(Adjustment_WW!P$3&amp;RIGHT(Adjustment_WW!$B183,2), Water!$I$342:$BT$342, 0)), "")</f>
        <v/>
      </c>
      <c r="Q183" s="215" t="str">
        <f>IFERROR(INDEX(Water!$I$342:$BT$366, MATCH(Adjustment_WW!$A183, Water!$I$342:$I$366, 0), MATCH(Adjustment_WW!Q$3&amp;RIGHT(Adjustment_WW!$B183,2), Water!$I$342:$BT$342, 0)), "")</f>
        <v/>
      </c>
      <c r="R183" s="215" t="str">
        <f>IFERROR(INDEX(Water!$I$342:$BT$366, MATCH(Adjustment_WW!$A183, Water!$I$342:$I$366, 0), MATCH(Adjustment_WW!R$3&amp;RIGHT(Adjustment_WW!$B183,2), Water!$I$342:$BT$342, 0)), "")</f>
        <v/>
      </c>
      <c r="S183" s="215">
        <f>IFERROR(INDEX(Water!$I$342:$BT$366, MATCH(Adjustment_WW!$A183, Water!$I$342:$I$366, 0), MATCH(Adjustment_WW!S$3&amp;RIGHT(Adjustment_WW!$B183,2), Water!$I$342:$BT$342, 0)), "")</f>
        <v>0</v>
      </c>
    </row>
    <row r="184" spans="1:19">
      <c r="A184" s="214" t="s">
        <v>161</v>
      </c>
      <c r="B184" s="214" t="s">
        <v>464</v>
      </c>
      <c r="C184" s="214" t="str">
        <f t="shared" si="88"/>
        <v>DVW15</v>
      </c>
      <c r="D184" s="215">
        <f t="shared" si="89"/>
        <v>0</v>
      </c>
      <c r="E184" s="215">
        <f t="shared" si="96"/>
        <v>0</v>
      </c>
      <c r="F184" s="215">
        <f t="shared" si="97"/>
        <v>0</v>
      </c>
      <c r="G184" s="215">
        <f t="shared" si="98"/>
        <v>0</v>
      </c>
      <c r="H184" s="215">
        <f t="shared" si="99"/>
        <v>0</v>
      </c>
      <c r="K184" s="215">
        <f>IFERROR(INDEX(Water!$I$342:$BT$366, MATCH(Adjustment_WW!$A184, Water!$I$342:$I$366, 0), MATCH(Adjustment_WW!K$3&amp;RIGHT(Adjustment_WW!$B184,2), Water!$I$342:$BT$342, 0)), "")</f>
        <v>0</v>
      </c>
      <c r="L184" s="215">
        <f>IFERROR(INDEX(Water!$I$342:$BT$366, MATCH(Adjustment_WW!$A184, Water!$I$342:$I$366, 0), MATCH(Adjustment_WW!L$3&amp;RIGHT(Adjustment_WW!$B184,2), Water!$I$342:$BT$342, 0)), "")</f>
        <v>0</v>
      </c>
      <c r="M184" s="215">
        <f>IFERROR(INDEX(Water!$I$342:$BT$366, MATCH(Adjustment_WW!$A184, Water!$I$342:$I$366, 0), MATCH(Adjustment_WW!M$3&amp;RIGHT(Adjustment_WW!$B184,2), Water!$I$342:$BT$342, 0)), "")</f>
        <v>0</v>
      </c>
      <c r="N184" s="215">
        <f>IFERROR(INDEX(Water!$I$342:$BT$366, MATCH(Adjustment_WW!$A184, Water!$I$342:$I$366, 0), MATCH(Adjustment_WW!N$3&amp;RIGHT(Adjustment_WW!$B184,2), Water!$I$342:$BT$342, 0)), "")</f>
        <v>0</v>
      </c>
      <c r="O184" s="215" t="str">
        <f>IFERROR(INDEX(Water!$I$342:$BT$366, MATCH(Adjustment_WW!$A184, Water!$I$342:$I$366, 0), MATCH(Adjustment_WW!O$3&amp;RIGHT(Adjustment_WW!$B184,2), Water!$I$342:$BT$342, 0)), "")</f>
        <v/>
      </c>
      <c r="P184" s="215" t="str">
        <f>IFERROR(INDEX(Water!$I$342:$BT$366, MATCH(Adjustment_WW!$A184, Water!$I$342:$I$366, 0), MATCH(Adjustment_WW!P$3&amp;RIGHT(Adjustment_WW!$B184,2), Water!$I$342:$BT$342, 0)), "")</f>
        <v/>
      </c>
      <c r="Q184" s="215" t="str">
        <f>IFERROR(INDEX(Water!$I$342:$BT$366, MATCH(Adjustment_WW!$A184, Water!$I$342:$I$366, 0), MATCH(Adjustment_WW!Q$3&amp;RIGHT(Adjustment_WW!$B184,2), Water!$I$342:$BT$342, 0)), "")</f>
        <v/>
      </c>
      <c r="R184" s="215" t="str">
        <f>IFERROR(INDEX(Water!$I$342:$BT$366, MATCH(Adjustment_WW!$A184, Water!$I$342:$I$366, 0), MATCH(Adjustment_WW!R$3&amp;RIGHT(Adjustment_WW!$B184,2), Water!$I$342:$BT$342, 0)), "")</f>
        <v/>
      </c>
      <c r="S184" s="215">
        <f>IFERROR(INDEX(Water!$I$342:$BT$366, MATCH(Adjustment_WW!$A184, Water!$I$342:$I$366, 0), MATCH(Adjustment_WW!S$3&amp;RIGHT(Adjustment_WW!$B184,2), Water!$I$342:$BT$342, 0)), "")</f>
        <v>0</v>
      </c>
    </row>
    <row r="185" spans="1:19">
      <c r="A185" s="214" t="s">
        <v>161</v>
      </c>
      <c r="B185" s="214" t="s">
        <v>465</v>
      </c>
      <c r="C185" s="214" t="str">
        <f t="shared" si="88"/>
        <v>DVW16</v>
      </c>
      <c r="D185" s="215">
        <f t="shared" si="89"/>
        <v>0</v>
      </c>
      <c r="E185" s="215">
        <f t="shared" si="96"/>
        <v>0</v>
      </c>
      <c r="F185" s="215">
        <f t="shared" si="97"/>
        <v>0</v>
      </c>
      <c r="G185" s="215">
        <f t="shared" si="98"/>
        <v>0</v>
      </c>
      <c r="H185" s="215">
        <f t="shared" si="99"/>
        <v>0</v>
      </c>
      <c r="K185" s="215">
        <f>IFERROR(INDEX(Water!$I$342:$BT$366, MATCH(Adjustment_WW!$A185, Water!$I$342:$I$366, 0), MATCH(Adjustment_WW!K$3&amp;RIGHT(Adjustment_WW!$B185,2), Water!$I$342:$BT$342, 0)), "")</f>
        <v>0</v>
      </c>
      <c r="L185" s="215">
        <f>IFERROR(INDEX(Water!$I$342:$BT$366, MATCH(Adjustment_WW!$A185, Water!$I$342:$I$366, 0), MATCH(Adjustment_WW!L$3&amp;RIGHT(Adjustment_WW!$B185,2), Water!$I$342:$BT$342, 0)), "")</f>
        <v>0</v>
      </c>
      <c r="M185" s="215">
        <f>IFERROR(INDEX(Water!$I$342:$BT$366, MATCH(Adjustment_WW!$A185, Water!$I$342:$I$366, 0), MATCH(Adjustment_WW!M$3&amp;RIGHT(Adjustment_WW!$B185,2), Water!$I$342:$BT$342, 0)), "")</f>
        <v>0</v>
      </c>
      <c r="N185" s="215">
        <f>IFERROR(INDEX(Water!$I$342:$BT$366, MATCH(Adjustment_WW!$A185, Water!$I$342:$I$366, 0), MATCH(Adjustment_WW!N$3&amp;RIGHT(Adjustment_WW!$B185,2), Water!$I$342:$BT$342, 0)), "")</f>
        <v>0</v>
      </c>
      <c r="O185" s="215" t="str">
        <f>IFERROR(INDEX(Water!$I$342:$BT$366, MATCH(Adjustment_WW!$A185, Water!$I$342:$I$366, 0), MATCH(Adjustment_WW!O$3&amp;RIGHT(Adjustment_WW!$B185,2), Water!$I$342:$BT$342, 0)), "")</f>
        <v/>
      </c>
      <c r="P185" s="215" t="str">
        <f>IFERROR(INDEX(Water!$I$342:$BT$366, MATCH(Adjustment_WW!$A185, Water!$I$342:$I$366, 0), MATCH(Adjustment_WW!P$3&amp;RIGHT(Adjustment_WW!$B185,2), Water!$I$342:$BT$342, 0)), "")</f>
        <v/>
      </c>
      <c r="Q185" s="215" t="str">
        <f>IFERROR(INDEX(Water!$I$342:$BT$366, MATCH(Adjustment_WW!$A185, Water!$I$342:$I$366, 0), MATCH(Adjustment_WW!Q$3&amp;RIGHT(Adjustment_WW!$B185,2), Water!$I$342:$BT$342, 0)), "")</f>
        <v/>
      </c>
      <c r="R185" s="215" t="str">
        <f>IFERROR(INDEX(Water!$I$342:$BT$366, MATCH(Adjustment_WW!$A185, Water!$I$342:$I$366, 0), MATCH(Adjustment_WW!R$3&amp;RIGHT(Adjustment_WW!$B185,2), Water!$I$342:$BT$342, 0)), "")</f>
        <v/>
      </c>
      <c r="S185" s="215">
        <f>IFERROR(INDEX(Water!$I$342:$BT$366, MATCH(Adjustment_WW!$A185, Water!$I$342:$I$366, 0), MATCH(Adjustment_WW!S$3&amp;RIGHT(Adjustment_WW!$B185,2), Water!$I$342:$BT$342, 0)), "")</f>
        <v>0</v>
      </c>
    </row>
    <row r="186" spans="1:19">
      <c r="A186" s="214" t="s">
        <v>161</v>
      </c>
      <c r="B186" s="214" t="s">
        <v>466</v>
      </c>
      <c r="C186" s="214" t="str">
        <f t="shared" si="88"/>
        <v>DVW17</v>
      </c>
      <c r="D186" s="215">
        <f t="shared" si="89"/>
        <v>0</v>
      </c>
      <c r="E186" s="215">
        <f t="shared" si="96"/>
        <v>0</v>
      </c>
      <c r="F186" s="215">
        <f t="shared" si="97"/>
        <v>0</v>
      </c>
      <c r="G186" s="215">
        <f t="shared" si="98"/>
        <v>0</v>
      </c>
      <c r="H186" s="215">
        <f t="shared" si="99"/>
        <v>0</v>
      </c>
      <c r="K186" s="215">
        <f>IFERROR(INDEX(Water!$I$342:$BT$366, MATCH(Adjustment_WW!$A186, Water!$I$342:$I$366, 0), MATCH(Adjustment_WW!K$3&amp;RIGHT(Adjustment_WW!$B186,2), Water!$I$342:$BT$342, 0)), "")</f>
        <v>0</v>
      </c>
      <c r="L186" s="215">
        <f>IFERROR(INDEX(Water!$I$342:$BT$366, MATCH(Adjustment_WW!$A186, Water!$I$342:$I$366, 0), MATCH(Adjustment_WW!L$3&amp;RIGHT(Adjustment_WW!$B186,2), Water!$I$342:$BT$342, 0)), "")</f>
        <v>0</v>
      </c>
      <c r="M186" s="215">
        <f>IFERROR(INDEX(Water!$I$342:$BT$366, MATCH(Adjustment_WW!$A186, Water!$I$342:$I$366, 0), MATCH(Adjustment_WW!M$3&amp;RIGHT(Adjustment_WW!$B186,2), Water!$I$342:$BT$342, 0)), "")</f>
        <v>0</v>
      </c>
      <c r="N186" s="215">
        <f>IFERROR(INDEX(Water!$I$342:$BT$366, MATCH(Adjustment_WW!$A186, Water!$I$342:$I$366, 0), MATCH(Adjustment_WW!N$3&amp;RIGHT(Adjustment_WW!$B186,2), Water!$I$342:$BT$342, 0)), "")</f>
        <v>0</v>
      </c>
      <c r="O186" s="215" t="str">
        <f>IFERROR(INDEX(Water!$I$342:$BT$366, MATCH(Adjustment_WW!$A186, Water!$I$342:$I$366, 0), MATCH(Adjustment_WW!O$3&amp;RIGHT(Adjustment_WW!$B186,2), Water!$I$342:$BT$342, 0)), "")</f>
        <v/>
      </c>
      <c r="P186" s="215" t="str">
        <f>IFERROR(INDEX(Water!$I$342:$BT$366, MATCH(Adjustment_WW!$A186, Water!$I$342:$I$366, 0), MATCH(Adjustment_WW!P$3&amp;RIGHT(Adjustment_WW!$B186,2), Water!$I$342:$BT$342, 0)), "")</f>
        <v/>
      </c>
      <c r="Q186" s="215" t="str">
        <f>IFERROR(INDEX(Water!$I$342:$BT$366, MATCH(Adjustment_WW!$A186, Water!$I$342:$I$366, 0), MATCH(Adjustment_WW!Q$3&amp;RIGHT(Adjustment_WW!$B186,2), Water!$I$342:$BT$342, 0)), "")</f>
        <v/>
      </c>
      <c r="R186" s="215" t="str">
        <f>IFERROR(INDEX(Water!$I$342:$BT$366, MATCH(Adjustment_WW!$A186, Water!$I$342:$I$366, 0), MATCH(Adjustment_WW!R$3&amp;RIGHT(Adjustment_WW!$B186,2), Water!$I$342:$BT$342, 0)), "")</f>
        <v/>
      </c>
      <c r="S186" s="215">
        <f>IFERROR(INDEX(Water!$I$342:$BT$366, MATCH(Adjustment_WW!$A186, Water!$I$342:$I$366, 0), MATCH(Adjustment_WW!S$3&amp;RIGHT(Adjustment_WW!$B186,2), Water!$I$342:$BT$342, 0)), "")</f>
        <v>0</v>
      </c>
    </row>
    <row r="187" spans="1:19">
      <c r="A187" s="214" t="s">
        <v>161</v>
      </c>
      <c r="B187" s="214" t="s">
        <v>467</v>
      </c>
      <c r="C187" s="214" t="str">
        <f t="shared" si="88"/>
        <v>DVW18</v>
      </c>
      <c r="D187" s="215">
        <f t="shared" si="89"/>
        <v>0</v>
      </c>
      <c r="E187" s="215">
        <f t="shared" si="96"/>
        <v>0</v>
      </c>
      <c r="F187" s="215">
        <f t="shared" si="97"/>
        <v>0</v>
      </c>
      <c r="G187" s="215">
        <f t="shared" si="98"/>
        <v>0</v>
      </c>
      <c r="H187" s="215">
        <f t="shared" si="99"/>
        <v>0</v>
      </c>
      <c r="K187" s="215" t="str">
        <f>IFERROR(INDEX(Water!$I$342:$BT$366, MATCH(Adjustment_WW!$A187, Water!$I$342:$I$366, 0), MATCH(Adjustment_WW!K$3&amp;RIGHT(Adjustment_WW!$B187,2), Water!$I$342:$BT$342, 0)), "")</f>
        <v/>
      </c>
      <c r="L187" s="215" t="str">
        <f>IFERROR(INDEX(Water!$I$342:$BT$366, MATCH(Adjustment_WW!$A187, Water!$I$342:$I$366, 0), MATCH(Adjustment_WW!L$3&amp;RIGHT(Adjustment_WW!$B187,2), Water!$I$342:$BT$342, 0)), "")</f>
        <v/>
      </c>
      <c r="M187" s="215">
        <f>IFERROR(INDEX(Water!$I$342:$BT$366, MATCH(Adjustment_WW!$A187, Water!$I$342:$I$366, 0), MATCH(Adjustment_WW!M$3&amp;RIGHT(Adjustment_WW!$B187,2), Water!$I$342:$BT$342, 0)), "")</f>
        <v>0</v>
      </c>
      <c r="N187" s="215">
        <f>IFERROR(INDEX(Water!$I$342:$BT$366, MATCH(Adjustment_WW!$A187, Water!$I$342:$I$366, 0), MATCH(Adjustment_WW!N$3&amp;RIGHT(Adjustment_WW!$B187,2), Water!$I$342:$BT$342, 0)), "")</f>
        <v>0</v>
      </c>
      <c r="O187" s="215">
        <f>IFERROR(INDEX(Water!$I$342:$BT$366, MATCH(Adjustment_WW!$A187, Water!$I$342:$I$366, 0), MATCH(Adjustment_WW!O$3&amp;RIGHT(Adjustment_WW!$B187,2), Water!$I$342:$BT$342, 0)), "")</f>
        <v>0</v>
      </c>
      <c r="P187" s="215">
        <f>IFERROR(INDEX(Water!$I$342:$BT$366, MATCH(Adjustment_WW!$A187, Water!$I$342:$I$366, 0), MATCH(Adjustment_WW!P$3&amp;RIGHT(Adjustment_WW!$B187,2), Water!$I$342:$BT$342, 0)), "")</f>
        <v>0</v>
      </c>
      <c r="Q187" s="215">
        <f>IFERROR(INDEX(Water!$I$342:$BT$366, MATCH(Adjustment_WW!$A187, Water!$I$342:$I$366, 0), MATCH(Adjustment_WW!Q$3&amp;RIGHT(Adjustment_WW!$B187,2), Water!$I$342:$BT$342, 0)), "")</f>
        <v>0</v>
      </c>
      <c r="R187" s="215">
        <f>IFERROR(INDEX(Water!$I$342:$BT$366, MATCH(Adjustment_WW!$A187, Water!$I$342:$I$366, 0), MATCH(Adjustment_WW!R$3&amp;RIGHT(Adjustment_WW!$B187,2), Water!$I$342:$BT$342, 0)), "")</f>
        <v>0</v>
      </c>
      <c r="S187" s="215">
        <f>IFERROR(INDEX(Water!$I$342:$BT$366, MATCH(Adjustment_WW!$A187, Water!$I$342:$I$366, 0), MATCH(Adjustment_WW!S$3&amp;RIGHT(Adjustment_WW!$B187,2), Water!$I$342:$BT$342, 0)), "")</f>
        <v>0</v>
      </c>
    </row>
    <row r="188" spans="1:19">
      <c r="A188" s="214" t="s">
        <v>161</v>
      </c>
      <c r="B188" s="214" t="s">
        <v>468</v>
      </c>
      <c r="C188" s="214" t="str">
        <f t="shared" si="88"/>
        <v>DVW19</v>
      </c>
      <c r="D188" s="215">
        <f t="shared" si="89"/>
        <v>0.04</v>
      </c>
      <c r="E188" s="215">
        <f t="shared" si="96"/>
        <v>0.01</v>
      </c>
      <c r="F188" s="215">
        <f t="shared" si="97"/>
        <v>0.20499999999999999</v>
      </c>
      <c r="G188" s="215">
        <f t="shared" si="98"/>
        <v>0.106</v>
      </c>
      <c r="H188" s="215">
        <f t="shared" si="99"/>
        <v>0.36099999999999999</v>
      </c>
      <c r="K188" s="215" t="str">
        <f>IFERROR(INDEX(Water!$I$342:$BT$366, MATCH(Adjustment_WW!$A188, Water!$I$342:$I$366, 0), MATCH(Adjustment_WW!K$3&amp;RIGHT(Adjustment_WW!$B188,2), Water!$I$342:$BT$342, 0)), "")</f>
        <v/>
      </c>
      <c r="L188" s="215" t="str">
        <f>IFERROR(INDEX(Water!$I$342:$BT$366, MATCH(Adjustment_WW!$A188, Water!$I$342:$I$366, 0), MATCH(Adjustment_WW!L$3&amp;RIGHT(Adjustment_WW!$B188,2), Water!$I$342:$BT$342, 0)), "")</f>
        <v/>
      </c>
      <c r="M188" s="215">
        <f>IFERROR(INDEX(Water!$I$342:$BT$366, MATCH(Adjustment_WW!$A188, Water!$I$342:$I$366, 0), MATCH(Adjustment_WW!M$3&amp;RIGHT(Adjustment_WW!$B188,2), Water!$I$342:$BT$342, 0)), "")</f>
        <v>0.20499999999999999</v>
      </c>
      <c r="N188" s="215">
        <f>IFERROR(INDEX(Water!$I$342:$BT$366, MATCH(Adjustment_WW!$A188, Water!$I$342:$I$366, 0), MATCH(Adjustment_WW!N$3&amp;RIGHT(Adjustment_WW!$B188,2), Water!$I$342:$BT$342, 0)), "")</f>
        <v>0.106</v>
      </c>
      <c r="O188" s="215">
        <f>IFERROR(INDEX(Water!$I$342:$BT$366, MATCH(Adjustment_WW!$A188, Water!$I$342:$I$366, 0), MATCH(Adjustment_WW!O$3&amp;RIGHT(Adjustment_WW!$B188,2), Water!$I$342:$BT$342, 0)), "")</f>
        <v>0</v>
      </c>
      <c r="P188" s="215">
        <f>IFERROR(INDEX(Water!$I$342:$BT$366, MATCH(Adjustment_WW!$A188, Water!$I$342:$I$366, 0), MATCH(Adjustment_WW!P$3&amp;RIGHT(Adjustment_WW!$B188,2), Water!$I$342:$BT$342, 0)), "")</f>
        <v>0.04</v>
      </c>
      <c r="Q188" s="215">
        <f>IFERROR(INDEX(Water!$I$342:$BT$366, MATCH(Adjustment_WW!$A188, Water!$I$342:$I$366, 0), MATCH(Adjustment_WW!Q$3&amp;RIGHT(Adjustment_WW!$B188,2), Water!$I$342:$BT$342, 0)), "")</f>
        <v>0.01</v>
      </c>
      <c r="R188" s="215">
        <f>IFERROR(INDEX(Water!$I$342:$BT$366, MATCH(Adjustment_WW!$A188, Water!$I$342:$I$366, 0), MATCH(Adjustment_WW!R$3&amp;RIGHT(Adjustment_WW!$B188,2), Water!$I$342:$BT$342, 0)), "")</f>
        <v>0</v>
      </c>
      <c r="S188" s="215">
        <f>IFERROR(INDEX(Water!$I$342:$BT$366, MATCH(Adjustment_WW!$A188, Water!$I$342:$I$366, 0), MATCH(Adjustment_WW!S$3&amp;RIGHT(Adjustment_WW!$B188,2), Water!$I$342:$BT$342, 0)), "")</f>
        <v>0.36099999999999999</v>
      </c>
    </row>
    <row r="189" spans="1:19">
      <c r="A189" s="214" t="s">
        <v>161</v>
      </c>
      <c r="B189" s="214" t="s">
        <v>469</v>
      </c>
      <c r="C189" s="214" t="str">
        <f t="shared" si="88"/>
        <v>DVW20</v>
      </c>
      <c r="D189" s="215">
        <f t="shared" si="89"/>
        <v>0</v>
      </c>
      <c r="E189" s="215">
        <f t="shared" si="96"/>
        <v>0</v>
      </c>
      <c r="F189" s="215">
        <f t="shared" si="97"/>
        <v>0</v>
      </c>
      <c r="G189" s="215">
        <f t="shared" si="98"/>
        <v>0</v>
      </c>
      <c r="H189" s="215">
        <f t="shared" si="99"/>
        <v>0</v>
      </c>
      <c r="K189" s="215" t="str">
        <f>IFERROR(INDEX(Water!$I$342:$BT$366, MATCH(Adjustment_WW!$A189, Water!$I$342:$I$366, 0), MATCH(Adjustment_WW!K$3&amp;RIGHT(Adjustment_WW!$B189,2), Water!$I$342:$BT$342, 0)), "")</f>
        <v/>
      </c>
      <c r="L189" s="215" t="str">
        <f>IFERROR(INDEX(Water!$I$342:$BT$366, MATCH(Adjustment_WW!$A189, Water!$I$342:$I$366, 0), MATCH(Adjustment_WW!L$3&amp;RIGHT(Adjustment_WW!$B189,2), Water!$I$342:$BT$342, 0)), "")</f>
        <v/>
      </c>
      <c r="M189" s="215">
        <f>IFERROR(INDEX(Water!$I$342:$BT$366, MATCH(Adjustment_WW!$A189, Water!$I$342:$I$366, 0), MATCH(Adjustment_WW!M$3&amp;RIGHT(Adjustment_WW!$B189,2), Water!$I$342:$BT$342, 0)), "")</f>
        <v>0</v>
      </c>
      <c r="N189" s="215">
        <f>IFERROR(INDEX(Water!$I$342:$BT$366, MATCH(Adjustment_WW!$A189, Water!$I$342:$I$366, 0), MATCH(Adjustment_WW!N$3&amp;RIGHT(Adjustment_WW!$B189,2), Water!$I$342:$BT$342, 0)), "")</f>
        <v>0</v>
      </c>
      <c r="O189" s="215">
        <f>IFERROR(INDEX(Water!$I$342:$BT$366, MATCH(Adjustment_WW!$A189, Water!$I$342:$I$366, 0), MATCH(Adjustment_WW!O$3&amp;RIGHT(Adjustment_WW!$B189,2), Water!$I$342:$BT$342, 0)), "")</f>
        <v>0</v>
      </c>
      <c r="P189" s="215">
        <f>IFERROR(INDEX(Water!$I$342:$BT$366, MATCH(Adjustment_WW!$A189, Water!$I$342:$I$366, 0), MATCH(Adjustment_WW!P$3&amp;RIGHT(Adjustment_WW!$B189,2), Water!$I$342:$BT$342, 0)), "")</f>
        <v>0</v>
      </c>
      <c r="Q189" s="215">
        <f>IFERROR(INDEX(Water!$I$342:$BT$366, MATCH(Adjustment_WW!$A189, Water!$I$342:$I$366, 0), MATCH(Adjustment_WW!Q$3&amp;RIGHT(Adjustment_WW!$B189,2), Water!$I$342:$BT$342, 0)), "")</f>
        <v>0</v>
      </c>
      <c r="R189" s="215">
        <f>IFERROR(INDEX(Water!$I$342:$BT$366, MATCH(Adjustment_WW!$A189, Water!$I$342:$I$366, 0), MATCH(Adjustment_WW!R$3&amp;RIGHT(Adjustment_WW!$B189,2), Water!$I$342:$BT$342, 0)), "")</f>
        <v>0</v>
      </c>
      <c r="S189" s="215">
        <f>IFERROR(INDEX(Water!$I$342:$BT$366, MATCH(Adjustment_WW!$A189, Water!$I$342:$I$366, 0), MATCH(Adjustment_WW!S$3&amp;RIGHT(Adjustment_WW!$B189,2), Water!$I$342:$BT$342, 0)), "")</f>
        <v>0</v>
      </c>
    </row>
    <row r="190" spans="1:19">
      <c r="A190" s="214" t="s">
        <v>161</v>
      </c>
      <c r="B190" s="214" t="s">
        <v>470</v>
      </c>
      <c r="C190" s="214" t="str">
        <f t="shared" si="88"/>
        <v>DVW21</v>
      </c>
      <c r="D190" s="215">
        <f t="shared" si="89"/>
        <v>0</v>
      </c>
      <c r="E190" s="215">
        <f t="shared" si="96"/>
        <v>0</v>
      </c>
      <c r="F190" s="215">
        <f t="shared" si="97"/>
        <v>0</v>
      </c>
      <c r="G190" s="215">
        <f t="shared" si="98"/>
        <v>0</v>
      </c>
      <c r="H190" s="215">
        <f t="shared" si="99"/>
        <v>0</v>
      </c>
      <c r="K190" s="215" t="str">
        <f>IFERROR(INDEX(Water!$I$342:$BT$366, MATCH(Adjustment_WW!$A190, Water!$I$342:$I$366, 0), MATCH(Adjustment_WW!K$3&amp;RIGHT(Adjustment_WW!$B190,2), Water!$I$342:$BT$342, 0)), "")</f>
        <v/>
      </c>
      <c r="L190" s="215" t="str">
        <f>IFERROR(INDEX(Water!$I$342:$BT$366, MATCH(Adjustment_WW!$A190, Water!$I$342:$I$366, 0), MATCH(Adjustment_WW!L$3&amp;RIGHT(Adjustment_WW!$B190,2), Water!$I$342:$BT$342, 0)), "")</f>
        <v/>
      </c>
      <c r="M190" s="215">
        <f>IFERROR(INDEX(Water!$I$342:$BT$366, MATCH(Adjustment_WW!$A190, Water!$I$342:$I$366, 0), MATCH(Adjustment_WW!M$3&amp;RIGHT(Adjustment_WW!$B190,2), Water!$I$342:$BT$342, 0)), "")</f>
        <v>0</v>
      </c>
      <c r="N190" s="215">
        <f>IFERROR(INDEX(Water!$I$342:$BT$366, MATCH(Adjustment_WW!$A190, Water!$I$342:$I$366, 0), MATCH(Adjustment_WW!N$3&amp;RIGHT(Adjustment_WW!$B190,2), Water!$I$342:$BT$342, 0)), "")</f>
        <v>0</v>
      </c>
      <c r="O190" s="215" t="str">
        <f>IFERROR(INDEX(Water!$I$342:$BT$366, MATCH(Adjustment_WW!$A190, Water!$I$342:$I$366, 0), MATCH(Adjustment_WW!O$3&amp;RIGHT(Adjustment_WW!$B190,2), Water!$I$342:$BT$342, 0)), "")</f>
        <v/>
      </c>
      <c r="P190" s="215">
        <f>IFERROR(INDEX(Water!$I$342:$BT$366, MATCH(Adjustment_WW!$A190, Water!$I$342:$I$366, 0), MATCH(Adjustment_WW!P$3&amp;RIGHT(Adjustment_WW!$B190,2), Water!$I$342:$BT$342, 0)), "")</f>
        <v>0</v>
      </c>
      <c r="Q190" s="215">
        <f>IFERROR(INDEX(Water!$I$342:$BT$366, MATCH(Adjustment_WW!$A190, Water!$I$342:$I$366, 0), MATCH(Adjustment_WW!Q$3&amp;RIGHT(Adjustment_WW!$B190,2), Water!$I$342:$BT$342, 0)), "")</f>
        <v>0</v>
      </c>
      <c r="R190" s="215">
        <f>IFERROR(INDEX(Water!$I$342:$BT$366, MATCH(Adjustment_WW!$A190, Water!$I$342:$I$366, 0), MATCH(Adjustment_WW!R$3&amp;RIGHT(Adjustment_WW!$B190,2), Water!$I$342:$BT$342, 0)), "")</f>
        <v>0</v>
      </c>
      <c r="S190" s="215">
        <f>IFERROR(INDEX(Water!$I$342:$BT$366, MATCH(Adjustment_WW!$A190, Water!$I$342:$I$366, 0), MATCH(Adjustment_WW!S$3&amp;RIGHT(Adjustment_WW!$B190,2), Water!$I$342:$BT$342, 0)), "")</f>
        <v>0</v>
      </c>
    </row>
    <row r="191" spans="1:19">
      <c r="A191" s="214" t="s">
        <v>161</v>
      </c>
      <c r="B191" s="214" t="s">
        <v>580</v>
      </c>
      <c r="C191" s="214" t="str">
        <f t="shared" ref="C191" si="118">$A191&amp;RIGHT(B191,2)</f>
        <v>DVW22</v>
      </c>
      <c r="D191" s="215">
        <f t="shared" ref="D191" si="119">IF($B191&lt;"2017-18", K191, IF(B191&lt;"2020-21", O191+P191, P191))</f>
        <v>0</v>
      </c>
      <c r="E191" s="215">
        <f t="shared" ref="E191" si="120">IF($B191&lt;"2017-18", L191, Q191+R191)</f>
        <v>0</v>
      </c>
      <c r="F191" s="215">
        <f t="shared" ref="F191" si="121">M191</f>
        <v>0</v>
      </c>
      <c r="G191" s="215">
        <f t="shared" ref="G191" si="122">N191</f>
        <v>0</v>
      </c>
      <c r="H191" s="215">
        <f t="shared" ref="H191" si="123">S191</f>
        <v>0</v>
      </c>
      <c r="K191" s="215" t="str">
        <f>IFERROR(INDEX(Water!$I$342:$BT$366, MATCH(Adjustment_WW!$A191, Water!$I$342:$I$366, 0), MATCH(Adjustment_WW!K$3&amp;RIGHT(Adjustment_WW!$B191,2), Water!$I$342:$BT$342, 0)), "")</f>
        <v/>
      </c>
      <c r="L191" s="215" t="str">
        <f>IFERROR(INDEX(Water!$I$342:$BT$366, MATCH(Adjustment_WW!$A191, Water!$I$342:$I$366, 0), MATCH(Adjustment_WW!L$3&amp;RIGHT(Adjustment_WW!$B191,2), Water!$I$342:$BT$342, 0)), "")</f>
        <v/>
      </c>
      <c r="M191" s="215">
        <f>IFERROR(INDEX(Water!$I$342:$BT$366, MATCH(Adjustment_WW!$A191, Water!$I$342:$I$366, 0), MATCH(Adjustment_WW!M$3&amp;RIGHT(Adjustment_WW!$B191,2), Water!$I$342:$BT$342, 0)), "")</f>
        <v>0</v>
      </c>
      <c r="N191" s="215">
        <f>IFERROR(INDEX(Water!$I$342:$BT$366, MATCH(Adjustment_WW!$A191, Water!$I$342:$I$366, 0), MATCH(Adjustment_WW!N$3&amp;RIGHT(Adjustment_WW!$B191,2), Water!$I$342:$BT$342, 0)), "")</f>
        <v>0</v>
      </c>
      <c r="O191" s="215" t="str">
        <f>IFERROR(INDEX(Water!$I$342:$BT$366, MATCH(Adjustment_WW!$A191, Water!$I$342:$I$366, 0), MATCH(Adjustment_WW!O$3&amp;RIGHT(Adjustment_WW!$B191,2), Water!$I$342:$BT$342, 0)), "")</f>
        <v/>
      </c>
      <c r="P191" s="215">
        <f>IFERROR(INDEX(Water!$I$342:$BT$366, MATCH(Adjustment_WW!$A191, Water!$I$342:$I$366, 0), MATCH(Adjustment_WW!P$3&amp;RIGHT(Adjustment_WW!$B191,2), Water!$I$342:$BT$342, 0)), "")</f>
        <v>0</v>
      </c>
      <c r="Q191" s="215">
        <f>IFERROR(INDEX(Water!$I$342:$BT$366, MATCH(Adjustment_WW!$A191, Water!$I$342:$I$366, 0), MATCH(Adjustment_WW!Q$3&amp;RIGHT(Adjustment_WW!$B191,2), Water!$I$342:$BT$342, 0)), "")</f>
        <v>0</v>
      </c>
      <c r="R191" s="215">
        <f>IFERROR(INDEX(Water!$I$342:$BT$366, MATCH(Adjustment_WW!$A191, Water!$I$342:$I$366, 0), MATCH(Adjustment_WW!R$3&amp;RIGHT(Adjustment_WW!$B191,2), Water!$I$342:$BT$342, 0)), "")</f>
        <v>0</v>
      </c>
      <c r="S191" s="215">
        <f>IFERROR(INDEX(Water!$I$342:$BT$366, MATCH(Adjustment_WW!$A191, Water!$I$342:$I$366, 0), MATCH(Adjustment_WW!S$3&amp;RIGHT(Adjustment_WW!$B191,2), Water!$I$342:$BT$342, 0)), "")</f>
        <v>0</v>
      </c>
    </row>
    <row r="192" spans="1:19">
      <c r="A192" s="214" t="s">
        <v>162</v>
      </c>
      <c r="B192" s="214" t="s">
        <v>461</v>
      </c>
      <c r="C192" s="214" t="str">
        <f t="shared" si="88"/>
        <v>PRT12</v>
      </c>
      <c r="D192" s="215">
        <f t="shared" si="89"/>
        <v>0</v>
      </c>
      <c r="E192" s="215">
        <f t="shared" si="96"/>
        <v>0</v>
      </c>
      <c r="F192" s="215">
        <f t="shared" si="97"/>
        <v>0</v>
      </c>
      <c r="G192" s="215">
        <f t="shared" si="98"/>
        <v>0</v>
      </c>
      <c r="H192" s="215">
        <f t="shared" si="99"/>
        <v>0</v>
      </c>
      <c r="K192" s="215">
        <f>IFERROR(INDEX(Water!$I$342:$BT$366, MATCH(Adjustment_WW!$A192, Water!$I$342:$I$366, 0), MATCH(Adjustment_WW!K$3&amp;RIGHT(Adjustment_WW!$B192,2), Water!$I$342:$BT$342, 0)), "")</f>
        <v>0</v>
      </c>
      <c r="L192" s="215">
        <f>IFERROR(INDEX(Water!$I$342:$BT$366, MATCH(Adjustment_WW!$A192, Water!$I$342:$I$366, 0), MATCH(Adjustment_WW!L$3&amp;RIGHT(Adjustment_WW!$B192,2), Water!$I$342:$BT$342, 0)), "")</f>
        <v>0</v>
      </c>
      <c r="M192" s="215">
        <f>IFERROR(INDEX(Water!$I$342:$BT$366, MATCH(Adjustment_WW!$A192, Water!$I$342:$I$366, 0), MATCH(Adjustment_WW!M$3&amp;RIGHT(Adjustment_WW!$B192,2), Water!$I$342:$BT$342, 0)), "")</f>
        <v>0</v>
      </c>
      <c r="N192" s="215">
        <f>IFERROR(INDEX(Water!$I$342:$BT$366, MATCH(Adjustment_WW!$A192, Water!$I$342:$I$366, 0), MATCH(Adjustment_WW!N$3&amp;RIGHT(Adjustment_WW!$B192,2), Water!$I$342:$BT$342, 0)), "")</f>
        <v>0</v>
      </c>
      <c r="O192" s="215" t="str">
        <f>IFERROR(INDEX(Water!$I$342:$BT$366, MATCH(Adjustment_WW!$A192, Water!$I$342:$I$366, 0), MATCH(Adjustment_WW!O$3&amp;RIGHT(Adjustment_WW!$B192,2), Water!$I$342:$BT$342, 0)), "")</f>
        <v/>
      </c>
      <c r="P192" s="215" t="str">
        <f>IFERROR(INDEX(Water!$I$342:$BT$366, MATCH(Adjustment_WW!$A192, Water!$I$342:$I$366, 0), MATCH(Adjustment_WW!P$3&amp;RIGHT(Adjustment_WW!$B192,2), Water!$I$342:$BT$342, 0)), "")</f>
        <v/>
      </c>
      <c r="Q192" s="215" t="str">
        <f>IFERROR(INDEX(Water!$I$342:$BT$366, MATCH(Adjustment_WW!$A192, Water!$I$342:$I$366, 0), MATCH(Adjustment_WW!Q$3&amp;RIGHT(Adjustment_WW!$B192,2), Water!$I$342:$BT$342, 0)), "")</f>
        <v/>
      </c>
      <c r="R192" s="215" t="str">
        <f>IFERROR(INDEX(Water!$I$342:$BT$366, MATCH(Adjustment_WW!$A192, Water!$I$342:$I$366, 0), MATCH(Adjustment_WW!R$3&amp;RIGHT(Adjustment_WW!$B192,2), Water!$I$342:$BT$342, 0)), "")</f>
        <v/>
      </c>
      <c r="S192" s="215">
        <f>IFERROR(INDEX(Water!$I$342:$BT$366, MATCH(Adjustment_WW!$A192, Water!$I$342:$I$366, 0), MATCH(Adjustment_WW!S$3&amp;RIGHT(Adjustment_WW!$B192,2), Water!$I$342:$BT$342, 0)), "")</f>
        <v>0</v>
      </c>
    </row>
    <row r="193" spans="1:19">
      <c r="A193" s="214" t="s">
        <v>162</v>
      </c>
      <c r="B193" s="214" t="s">
        <v>462</v>
      </c>
      <c r="C193" s="214" t="str">
        <f t="shared" si="88"/>
        <v>PRT13</v>
      </c>
      <c r="D193" s="215">
        <f t="shared" si="89"/>
        <v>0</v>
      </c>
      <c r="E193" s="215">
        <f t="shared" si="96"/>
        <v>0</v>
      </c>
      <c r="F193" s="215">
        <f t="shared" si="97"/>
        <v>0</v>
      </c>
      <c r="G193" s="215">
        <f t="shared" si="98"/>
        <v>0</v>
      </c>
      <c r="H193" s="215">
        <f t="shared" si="99"/>
        <v>0</v>
      </c>
      <c r="K193" s="215">
        <f>IFERROR(INDEX(Water!$I$342:$BT$366, MATCH(Adjustment_WW!$A193, Water!$I$342:$I$366, 0), MATCH(Adjustment_WW!K$3&amp;RIGHT(Adjustment_WW!$B193,2), Water!$I$342:$BT$342, 0)), "")</f>
        <v>0</v>
      </c>
      <c r="L193" s="215">
        <f>IFERROR(INDEX(Water!$I$342:$BT$366, MATCH(Adjustment_WW!$A193, Water!$I$342:$I$366, 0), MATCH(Adjustment_WW!L$3&amp;RIGHT(Adjustment_WW!$B193,2), Water!$I$342:$BT$342, 0)), "")</f>
        <v>0</v>
      </c>
      <c r="M193" s="215">
        <f>IFERROR(INDEX(Water!$I$342:$BT$366, MATCH(Adjustment_WW!$A193, Water!$I$342:$I$366, 0), MATCH(Adjustment_WW!M$3&amp;RIGHT(Adjustment_WW!$B193,2), Water!$I$342:$BT$342, 0)), "")</f>
        <v>0</v>
      </c>
      <c r="N193" s="215">
        <f>IFERROR(INDEX(Water!$I$342:$BT$366, MATCH(Adjustment_WW!$A193, Water!$I$342:$I$366, 0), MATCH(Adjustment_WW!N$3&amp;RIGHT(Adjustment_WW!$B193,2), Water!$I$342:$BT$342, 0)), "")</f>
        <v>0</v>
      </c>
      <c r="O193" s="215" t="str">
        <f>IFERROR(INDEX(Water!$I$342:$BT$366, MATCH(Adjustment_WW!$A193, Water!$I$342:$I$366, 0), MATCH(Adjustment_WW!O$3&amp;RIGHT(Adjustment_WW!$B193,2), Water!$I$342:$BT$342, 0)), "")</f>
        <v/>
      </c>
      <c r="P193" s="215" t="str">
        <f>IFERROR(INDEX(Water!$I$342:$BT$366, MATCH(Adjustment_WW!$A193, Water!$I$342:$I$366, 0), MATCH(Adjustment_WW!P$3&amp;RIGHT(Adjustment_WW!$B193,2), Water!$I$342:$BT$342, 0)), "")</f>
        <v/>
      </c>
      <c r="Q193" s="215" t="str">
        <f>IFERROR(INDEX(Water!$I$342:$BT$366, MATCH(Adjustment_WW!$A193, Water!$I$342:$I$366, 0), MATCH(Adjustment_WW!Q$3&amp;RIGHT(Adjustment_WW!$B193,2), Water!$I$342:$BT$342, 0)), "")</f>
        <v/>
      </c>
      <c r="R193" s="215" t="str">
        <f>IFERROR(INDEX(Water!$I$342:$BT$366, MATCH(Adjustment_WW!$A193, Water!$I$342:$I$366, 0), MATCH(Adjustment_WW!R$3&amp;RIGHT(Adjustment_WW!$B193,2), Water!$I$342:$BT$342, 0)), "")</f>
        <v/>
      </c>
      <c r="S193" s="215">
        <f>IFERROR(INDEX(Water!$I$342:$BT$366, MATCH(Adjustment_WW!$A193, Water!$I$342:$I$366, 0), MATCH(Adjustment_WW!S$3&amp;RIGHT(Adjustment_WW!$B193,2), Water!$I$342:$BT$342, 0)), "")</f>
        <v>0</v>
      </c>
    </row>
    <row r="194" spans="1:19">
      <c r="A194" s="214" t="s">
        <v>162</v>
      </c>
      <c r="B194" s="214" t="s">
        <v>463</v>
      </c>
      <c r="C194" s="214" t="str">
        <f t="shared" si="88"/>
        <v>PRT14</v>
      </c>
      <c r="D194" s="215">
        <f t="shared" si="89"/>
        <v>0</v>
      </c>
      <c r="E194" s="215">
        <f t="shared" si="96"/>
        <v>0</v>
      </c>
      <c r="F194" s="215">
        <f t="shared" si="97"/>
        <v>0</v>
      </c>
      <c r="G194" s="215">
        <f t="shared" si="98"/>
        <v>0</v>
      </c>
      <c r="H194" s="215">
        <f t="shared" si="99"/>
        <v>0</v>
      </c>
      <c r="K194" s="215">
        <f>IFERROR(INDEX(Water!$I$342:$BT$366, MATCH(Adjustment_WW!$A194, Water!$I$342:$I$366, 0), MATCH(Adjustment_WW!K$3&amp;RIGHT(Adjustment_WW!$B194,2), Water!$I$342:$BT$342, 0)), "")</f>
        <v>0</v>
      </c>
      <c r="L194" s="215">
        <f>IFERROR(INDEX(Water!$I$342:$BT$366, MATCH(Adjustment_WW!$A194, Water!$I$342:$I$366, 0), MATCH(Adjustment_WW!L$3&amp;RIGHT(Adjustment_WW!$B194,2), Water!$I$342:$BT$342, 0)), "")</f>
        <v>0</v>
      </c>
      <c r="M194" s="215">
        <f>IFERROR(INDEX(Water!$I$342:$BT$366, MATCH(Adjustment_WW!$A194, Water!$I$342:$I$366, 0), MATCH(Adjustment_WW!M$3&amp;RIGHT(Adjustment_WW!$B194,2), Water!$I$342:$BT$342, 0)), "")</f>
        <v>0</v>
      </c>
      <c r="N194" s="215">
        <f>IFERROR(INDEX(Water!$I$342:$BT$366, MATCH(Adjustment_WW!$A194, Water!$I$342:$I$366, 0), MATCH(Adjustment_WW!N$3&amp;RIGHT(Adjustment_WW!$B194,2), Water!$I$342:$BT$342, 0)), "")</f>
        <v>0</v>
      </c>
      <c r="O194" s="215" t="str">
        <f>IFERROR(INDEX(Water!$I$342:$BT$366, MATCH(Adjustment_WW!$A194, Water!$I$342:$I$366, 0), MATCH(Adjustment_WW!O$3&amp;RIGHT(Adjustment_WW!$B194,2), Water!$I$342:$BT$342, 0)), "")</f>
        <v/>
      </c>
      <c r="P194" s="215" t="str">
        <f>IFERROR(INDEX(Water!$I$342:$BT$366, MATCH(Adjustment_WW!$A194, Water!$I$342:$I$366, 0), MATCH(Adjustment_WW!P$3&amp;RIGHT(Adjustment_WW!$B194,2), Water!$I$342:$BT$342, 0)), "")</f>
        <v/>
      </c>
      <c r="Q194" s="215" t="str">
        <f>IFERROR(INDEX(Water!$I$342:$BT$366, MATCH(Adjustment_WW!$A194, Water!$I$342:$I$366, 0), MATCH(Adjustment_WW!Q$3&amp;RIGHT(Adjustment_WW!$B194,2), Water!$I$342:$BT$342, 0)), "")</f>
        <v/>
      </c>
      <c r="R194" s="215" t="str">
        <f>IFERROR(INDEX(Water!$I$342:$BT$366, MATCH(Adjustment_WW!$A194, Water!$I$342:$I$366, 0), MATCH(Adjustment_WW!R$3&amp;RIGHT(Adjustment_WW!$B194,2), Water!$I$342:$BT$342, 0)), "")</f>
        <v/>
      </c>
      <c r="S194" s="215">
        <f>IFERROR(INDEX(Water!$I$342:$BT$366, MATCH(Adjustment_WW!$A194, Water!$I$342:$I$366, 0), MATCH(Adjustment_WW!S$3&amp;RIGHT(Adjustment_WW!$B194,2), Water!$I$342:$BT$342, 0)), "")</f>
        <v>0</v>
      </c>
    </row>
    <row r="195" spans="1:19">
      <c r="A195" s="214" t="s">
        <v>162</v>
      </c>
      <c r="B195" s="214" t="s">
        <v>464</v>
      </c>
      <c r="C195" s="214" t="str">
        <f t="shared" si="88"/>
        <v>PRT15</v>
      </c>
      <c r="D195" s="215">
        <f t="shared" si="89"/>
        <v>0</v>
      </c>
      <c r="E195" s="215">
        <f t="shared" si="96"/>
        <v>0</v>
      </c>
      <c r="F195" s="215">
        <f t="shared" si="97"/>
        <v>0</v>
      </c>
      <c r="G195" s="215">
        <f t="shared" si="98"/>
        <v>0</v>
      </c>
      <c r="H195" s="215">
        <f t="shared" si="99"/>
        <v>0</v>
      </c>
      <c r="K195" s="215">
        <f>IFERROR(INDEX(Water!$I$342:$BT$366, MATCH(Adjustment_WW!$A195, Water!$I$342:$I$366, 0), MATCH(Adjustment_WW!K$3&amp;RIGHT(Adjustment_WW!$B195,2), Water!$I$342:$BT$342, 0)), "")</f>
        <v>0</v>
      </c>
      <c r="L195" s="215">
        <f>IFERROR(INDEX(Water!$I$342:$BT$366, MATCH(Adjustment_WW!$A195, Water!$I$342:$I$366, 0), MATCH(Adjustment_WW!L$3&amp;RIGHT(Adjustment_WW!$B195,2), Water!$I$342:$BT$342, 0)), "")</f>
        <v>0</v>
      </c>
      <c r="M195" s="215">
        <f>IFERROR(INDEX(Water!$I$342:$BT$366, MATCH(Adjustment_WW!$A195, Water!$I$342:$I$366, 0), MATCH(Adjustment_WW!M$3&amp;RIGHT(Adjustment_WW!$B195,2), Water!$I$342:$BT$342, 0)), "")</f>
        <v>0</v>
      </c>
      <c r="N195" s="215">
        <f>IFERROR(INDEX(Water!$I$342:$BT$366, MATCH(Adjustment_WW!$A195, Water!$I$342:$I$366, 0), MATCH(Adjustment_WW!N$3&amp;RIGHT(Adjustment_WW!$B195,2), Water!$I$342:$BT$342, 0)), "")</f>
        <v>0</v>
      </c>
      <c r="O195" s="215" t="str">
        <f>IFERROR(INDEX(Water!$I$342:$BT$366, MATCH(Adjustment_WW!$A195, Water!$I$342:$I$366, 0), MATCH(Adjustment_WW!O$3&amp;RIGHT(Adjustment_WW!$B195,2), Water!$I$342:$BT$342, 0)), "")</f>
        <v/>
      </c>
      <c r="P195" s="215" t="str">
        <f>IFERROR(INDEX(Water!$I$342:$BT$366, MATCH(Adjustment_WW!$A195, Water!$I$342:$I$366, 0), MATCH(Adjustment_WW!P$3&amp;RIGHT(Adjustment_WW!$B195,2), Water!$I$342:$BT$342, 0)), "")</f>
        <v/>
      </c>
      <c r="Q195" s="215" t="str">
        <f>IFERROR(INDEX(Water!$I$342:$BT$366, MATCH(Adjustment_WW!$A195, Water!$I$342:$I$366, 0), MATCH(Adjustment_WW!Q$3&amp;RIGHT(Adjustment_WW!$B195,2), Water!$I$342:$BT$342, 0)), "")</f>
        <v/>
      </c>
      <c r="R195" s="215" t="str">
        <f>IFERROR(INDEX(Water!$I$342:$BT$366, MATCH(Adjustment_WW!$A195, Water!$I$342:$I$366, 0), MATCH(Adjustment_WW!R$3&amp;RIGHT(Adjustment_WW!$B195,2), Water!$I$342:$BT$342, 0)), "")</f>
        <v/>
      </c>
      <c r="S195" s="215">
        <f>IFERROR(INDEX(Water!$I$342:$BT$366, MATCH(Adjustment_WW!$A195, Water!$I$342:$I$366, 0), MATCH(Adjustment_WW!S$3&amp;RIGHT(Adjustment_WW!$B195,2), Water!$I$342:$BT$342, 0)), "")</f>
        <v>0</v>
      </c>
    </row>
    <row r="196" spans="1:19">
      <c r="A196" s="214" t="s">
        <v>162</v>
      </c>
      <c r="B196" s="214" t="s">
        <v>465</v>
      </c>
      <c r="C196" s="214" t="str">
        <f t="shared" si="88"/>
        <v>PRT16</v>
      </c>
      <c r="D196" s="215">
        <f t="shared" si="89"/>
        <v>0</v>
      </c>
      <c r="E196" s="215">
        <f t="shared" si="96"/>
        <v>0</v>
      </c>
      <c r="F196" s="215">
        <f t="shared" si="97"/>
        <v>0</v>
      </c>
      <c r="G196" s="215">
        <f t="shared" si="98"/>
        <v>0</v>
      </c>
      <c r="H196" s="215">
        <f t="shared" si="99"/>
        <v>0</v>
      </c>
      <c r="K196" s="215">
        <f>IFERROR(INDEX(Water!$I$342:$BT$366, MATCH(Adjustment_WW!$A196, Water!$I$342:$I$366, 0), MATCH(Adjustment_WW!K$3&amp;RIGHT(Adjustment_WW!$B196,2), Water!$I$342:$BT$342, 0)), "")</f>
        <v>0</v>
      </c>
      <c r="L196" s="215">
        <f>IFERROR(INDEX(Water!$I$342:$BT$366, MATCH(Adjustment_WW!$A196, Water!$I$342:$I$366, 0), MATCH(Adjustment_WW!L$3&amp;RIGHT(Adjustment_WW!$B196,2), Water!$I$342:$BT$342, 0)), "")</f>
        <v>0</v>
      </c>
      <c r="M196" s="215">
        <f>IFERROR(INDEX(Water!$I$342:$BT$366, MATCH(Adjustment_WW!$A196, Water!$I$342:$I$366, 0), MATCH(Adjustment_WW!M$3&amp;RIGHT(Adjustment_WW!$B196,2), Water!$I$342:$BT$342, 0)), "")</f>
        <v>0</v>
      </c>
      <c r="N196" s="215">
        <f>IFERROR(INDEX(Water!$I$342:$BT$366, MATCH(Adjustment_WW!$A196, Water!$I$342:$I$366, 0), MATCH(Adjustment_WW!N$3&amp;RIGHT(Adjustment_WW!$B196,2), Water!$I$342:$BT$342, 0)), "")</f>
        <v>0</v>
      </c>
      <c r="O196" s="215" t="str">
        <f>IFERROR(INDEX(Water!$I$342:$BT$366, MATCH(Adjustment_WW!$A196, Water!$I$342:$I$366, 0), MATCH(Adjustment_WW!O$3&amp;RIGHT(Adjustment_WW!$B196,2), Water!$I$342:$BT$342, 0)), "")</f>
        <v/>
      </c>
      <c r="P196" s="215" t="str">
        <f>IFERROR(INDEX(Water!$I$342:$BT$366, MATCH(Adjustment_WW!$A196, Water!$I$342:$I$366, 0), MATCH(Adjustment_WW!P$3&amp;RIGHT(Adjustment_WW!$B196,2), Water!$I$342:$BT$342, 0)), "")</f>
        <v/>
      </c>
      <c r="Q196" s="215" t="str">
        <f>IFERROR(INDEX(Water!$I$342:$BT$366, MATCH(Adjustment_WW!$A196, Water!$I$342:$I$366, 0), MATCH(Adjustment_WW!Q$3&amp;RIGHT(Adjustment_WW!$B196,2), Water!$I$342:$BT$342, 0)), "")</f>
        <v/>
      </c>
      <c r="R196" s="215" t="str">
        <f>IFERROR(INDEX(Water!$I$342:$BT$366, MATCH(Adjustment_WW!$A196, Water!$I$342:$I$366, 0), MATCH(Adjustment_WW!R$3&amp;RIGHT(Adjustment_WW!$B196,2), Water!$I$342:$BT$342, 0)), "")</f>
        <v/>
      </c>
      <c r="S196" s="215">
        <f>IFERROR(INDEX(Water!$I$342:$BT$366, MATCH(Adjustment_WW!$A196, Water!$I$342:$I$366, 0), MATCH(Adjustment_WW!S$3&amp;RIGHT(Adjustment_WW!$B196,2), Water!$I$342:$BT$342, 0)), "")</f>
        <v>0</v>
      </c>
    </row>
    <row r="197" spans="1:19">
      <c r="A197" s="214" t="s">
        <v>162</v>
      </c>
      <c r="B197" s="214" t="s">
        <v>466</v>
      </c>
      <c r="C197" s="214" t="str">
        <f t="shared" si="88"/>
        <v>PRT17</v>
      </c>
      <c r="D197" s="215">
        <f t="shared" si="89"/>
        <v>0</v>
      </c>
      <c r="E197" s="215">
        <f t="shared" si="96"/>
        <v>0</v>
      </c>
      <c r="F197" s="215">
        <f t="shared" si="97"/>
        <v>0</v>
      </c>
      <c r="G197" s="215">
        <f t="shared" si="98"/>
        <v>0</v>
      </c>
      <c r="H197" s="215">
        <f t="shared" si="99"/>
        <v>0</v>
      </c>
      <c r="K197" s="215">
        <f>IFERROR(INDEX(Water!$I$342:$BT$366, MATCH(Adjustment_WW!$A197, Water!$I$342:$I$366, 0), MATCH(Adjustment_WW!K$3&amp;RIGHT(Adjustment_WW!$B197,2), Water!$I$342:$BT$342, 0)), "")</f>
        <v>0</v>
      </c>
      <c r="L197" s="215">
        <f>IFERROR(INDEX(Water!$I$342:$BT$366, MATCH(Adjustment_WW!$A197, Water!$I$342:$I$366, 0), MATCH(Adjustment_WW!L$3&amp;RIGHT(Adjustment_WW!$B197,2), Water!$I$342:$BT$342, 0)), "")</f>
        <v>0</v>
      </c>
      <c r="M197" s="215">
        <f>IFERROR(INDEX(Water!$I$342:$BT$366, MATCH(Adjustment_WW!$A197, Water!$I$342:$I$366, 0), MATCH(Adjustment_WW!M$3&amp;RIGHT(Adjustment_WW!$B197,2), Water!$I$342:$BT$342, 0)), "")</f>
        <v>0</v>
      </c>
      <c r="N197" s="215">
        <f>IFERROR(INDEX(Water!$I$342:$BT$366, MATCH(Adjustment_WW!$A197, Water!$I$342:$I$366, 0), MATCH(Adjustment_WW!N$3&amp;RIGHT(Adjustment_WW!$B197,2), Water!$I$342:$BT$342, 0)), "")</f>
        <v>0</v>
      </c>
      <c r="O197" s="215" t="str">
        <f>IFERROR(INDEX(Water!$I$342:$BT$366, MATCH(Adjustment_WW!$A197, Water!$I$342:$I$366, 0), MATCH(Adjustment_WW!O$3&amp;RIGHT(Adjustment_WW!$B197,2), Water!$I$342:$BT$342, 0)), "")</f>
        <v/>
      </c>
      <c r="P197" s="215" t="str">
        <f>IFERROR(INDEX(Water!$I$342:$BT$366, MATCH(Adjustment_WW!$A197, Water!$I$342:$I$366, 0), MATCH(Adjustment_WW!P$3&amp;RIGHT(Adjustment_WW!$B197,2), Water!$I$342:$BT$342, 0)), "")</f>
        <v/>
      </c>
      <c r="Q197" s="215" t="str">
        <f>IFERROR(INDEX(Water!$I$342:$BT$366, MATCH(Adjustment_WW!$A197, Water!$I$342:$I$366, 0), MATCH(Adjustment_WW!Q$3&amp;RIGHT(Adjustment_WW!$B197,2), Water!$I$342:$BT$342, 0)), "")</f>
        <v/>
      </c>
      <c r="R197" s="215" t="str">
        <f>IFERROR(INDEX(Water!$I$342:$BT$366, MATCH(Adjustment_WW!$A197, Water!$I$342:$I$366, 0), MATCH(Adjustment_WW!R$3&amp;RIGHT(Adjustment_WW!$B197,2), Water!$I$342:$BT$342, 0)), "")</f>
        <v/>
      </c>
      <c r="S197" s="215">
        <f>IFERROR(INDEX(Water!$I$342:$BT$366, MATCH(Adjustment_WW!$A197, Water!$I$342:$I$366, 0), MATCH(Adjustment_WW!S$3&amp;RIGHT(Adjustment_WW!$B197,2), Water!$I$342:$BT$342, 0)), "")</f>
        <v>0</v>
      </c>
    </row>
    <row r="198" spans="1:19">
      <c r="A198" s="214" t="s">
        <v>162</v>
      </c>
      <c r="B198" s="214" t="s">
        <v>467</v>
      </c>
      <c r="C198" s="214" t="str">
        <f t="shared" si="88"/>
        <v>PRT18</v>
      </c>
      <c r="D198" s="215">
        <f t="shared" si="89"/>
        <v>0</v>
      </c>
      <c r="E198" s="215">
        <f t="shared" si="96"/>
        <v>0</v>
      </c>
      <c r="F198" s="215">
        <f t="shared" si="97"/>
        <v>0</v>
      </c>
      <c r="G198" s="215">
        <f t="shared" si="98"/>
        <v>0</v>
      </c>
      <c r="H198" s="215">
        <f t="shared" si="99"/>
        <v>0</v>
      </c>
      <c r="K198" s="215" t="str">
        <f>IFERROR(INDEX(Water!$I$342:$BT$366, MATCH(Adjustment_WW!$A198, Water!$I$342:$I$366, 0), MATCH(Adjustment_WW!K$3&amp;RIGHT(Adjustment_WW!$B198,2), Water!$I$342:$BT$342, 0)), "")</f>
        <v/>
      </c>
      <c r="L198" s="215" t="str">
        <f>IFERROR(INDEX(Water!$I$342:$BT$366, MATCH(Adjustment_WW!$A198, Water!$I$342:$I$366, 0), MATCH(Adjustment_WW!L$3&amp;RIGHT(Adjustment_WW!$B198,2), Water!$I$342:$BT$342, 0)), "")</f>
        <v/>
      </c>
      <c r="M198" s="215">
        <f>IFERROR(INDEX(Water!$I$342:$BT$366, MATCH(Adjustment_WW!$A198, Water!$I$342:$I$366, 0), MATCH(Adjustment_WW!M$3&amp;RIGHT(Adjustment_WW!$B198,2), Water!$I$342:$BT$342, 0)), "")</f>
        <v>0</v>
      </c>
      <c r="N198" s="215">
        <f>IFERROR(INDEX(Water!$I$342:$BT$366, MATCH(Adjustment_WW!$A198, Water!$I$342:$I$366, 0), MATCH(Adjustment_WW!N$3&amp;RIGHT(Adjustment_WW!$B198,2), Water!$I$342:$BT$342, 0)), "")</f>
        <v>0</v>
      </c>
      <c r="O198" s="215">
        <f>IFERROR(INDEX(Water!$I$342:$BT$366, MATCH(Adjustment_WW!$A198, Water!$I$342:$I$366, 0), MATCH(Adjustment_WW!O$3&amp;RIGHT(Adjustment_WW!$B198,2), Water!$I$342:$BT$342, 0)), "")</f>
        <v>0</v>
      </c>
      <c r="P198" s="215">
        <f>IFERROR(INDEX(Water!$I$342:$BT$366, MATCH(Adjustment_WW!$A198, Water!$I$342:$I$366, 0), MATCH(Adjustment_WW!P$3&amp;RIGHT(Adjustment_WW!$B198,2), Water!$I$342:$BT$342, 0)), "")</f>
        <v>0</v>
      </c>
      <c r="Q198" s="215">
        <f>IFERROR(INDEX(Water!$I$342:$BT$366, MATCH(Adjustment_WW!$A198, Water!$I$342:$I$366, 0), MATCH(Adjustment_WW!Q$3&amp;RIGHT(Adjustment_WW!$B198,2), Water!$I$342:$BT$342, 0)), "")</f>
        <v>0</v>
      </c>
      <c r="R198" s="215">
        <f>IFERROR(INDEX(Water!$I$342:$BT$366, MATCH(Adjustment_WW!$A198, Water!$I$342:$I$366, 0), MATCH(Adjustment_WW!R$3&amp;RIGHT(Adjustment_WW!$B198,2), Water!$I$342:$BT$342, 0)), "")</f>
        <v>0</v>
      </c>
      <c r="S198" s="215">
        <f>IFERROR(INDEX(Water!$I$342:$BT$366, MATCH(Adjustment_WW!$A198, Water!$I$342:$I$366, 0), MATCH(Adjustment_WW!S$3&amp;RIGHT(Adjustment_WW!$B198,2), Water!$I$342:$BT$342, 0)), "")</f>
        <v>0</v>
      </c>
    </row>
    <row r="199" spans="1:19">
      <c r="A199" s="214" t="s">
        <v>162</v>
      </c>
      <c r="B199" s="214" t="s">
        <v>468</v>
      </c>
      <c r="C199" s="214" t="str">
        <f t="shared" si="88"/>
        <v>PRT19</v>
      </c>
      <c r="D199" s="215">
        <f t="shared" si="89"/>
        <v>0</v>
      </c>
      <c r="E199" s="215">
        <f t="shared" si="96"/>
        <v>0</v>
      </c>
      <c r="F199" s="215">
        <f t="shared" si="97"/>
        <v>0</v>
      </c>
      <c r="G199" s="215">
        <f t="shared" si="98"/>
        <v>0</v>
      </c>
      <c r="H199" s="215">
        <f t="shared" si="99"/>
        <v>0</v>
      </c>
      <c r="K199" s="215" t="str">
        <f>IFERROR(INDEX(Water!$I$342:$BT$366, MATCH(Adjustment_WW!$A199, Water!$I$342:$I$366, 0), MATCH(Adjustment_WW!K$3&amp;RIGHT(Adjustment_WW!$B199,2), Water!$I$342:$BT$342, 0)), "")</f>
        <v/>
      </c>
      <c r="L199" s="215" t="str">
        <f>IFERROR(INDEX(Water!$I$342:$BT$366, MATCH(Adjustment_WW!$A199, Water!$I$342:$I$366, 0), MATCH(Adjustment_WW!L$3&amp;RIGHT(Adjustment_WW!$B199,2), Water!$I$342:$BT$342, 0)), "")</f>
        <v/>
      </c>
      <c r="M199" s="215">
        <f>IFERROR(INDEX(Water!$I$342:$BT$366, MATCH(Adjustment_WW!$A199, Water!$I$342:$I$366, 0), MATCH(Adjustment_WW!M$3&amp;RIGHT(Adjustment_WW!$B199,2), Water!$I$342:$BT$342, 0)), "")</f>
        <v>0</v>
      </c>
      <c r="N199" s="215">
        <f>IFERROR(INDEX(Water!$I$342:$BT$366, MATCH(Adjustment_WW!$A199, Water!$I$342:$I$366, 0), MATCH(Adjustment_WW!N$3&amp;RIGHT(Adjustment_WW!$B199,2), Water!$I$342:$BT$342, 0)), "")</f>
        <v>0</v>
      </c>
      <c r="O199" s="215">
        <f>IFERROR(INDEX(Water!$I$342:$BT$366, MATCH(Adjustment_WW!$A199, Water!$I$342:$I$366, 0), MATCH(Adjustment_WW!O$3&amp;RIGHT(Adjustment_WW!$B199,2), Water!$I$342:$BT$342, 0)), "")</f>
        <v>0</v>
      </c>
      <c r="P199" s="215">
        <f>IFERROR(INDEX(Water!$I$342:$BT$366, MATCH(Adjustment_WW!$A199, Water!$I$342:$I$366, 0), MATCH(Adjustment_WW!P$3&amp;RIGHT(Adjustment_WW!$B199,2), Water!$I$342:$BT$342, 0)), "")</f>
        <v>0</v>
      </c>
      <c r="Q199" s="215">
        <f>IFERROR(INDEX(Water!$I$342:$BT$366, MATCH(Adjustment_WW!$A199, Water!$I$342:$I$366, 0), MATCH(Adjustment_WW!Q$3&amp;RIGHT(Adjustment_WW!$B199,2), Water!$I$342:$BT$342, 0)), "")</f>
        <v>0</v>
      </c>
      <c r="R199" s="215">
        <f>IFERROR(INDEX(Water!$I$342:$BT$366, MATCH(Adjustment_WW!$A199, Water!$I$342:$I$366, 0), MATCH(Adjustment_WW!R$3&amp;RIGHT(Adjustment_WW!$B199,2), Water!$I$342:$BT$342, 0)), "")</f>
        <v>0</v>
      </c>
      <c r="S199" s="215">
        <f>IFERROR(INDEX(Water!$I$342:$BT$366, MATCH(Adjustment_WW!$A199, Water!$I$342:$I$366, 0), MATCH(Adjustment_WW!S$3&amp;RIGHT(Adjustment_WW!$B199,2), Water!$I$342:$BT$342, 0)), "")</f>
        <v>0</v>
      </c>
    </row>
    <row r="200" spans="1:19">
      <c r="A200" s="214" t="s">
        <v>162</v>
      </c>
      <c r="B200" s="214" t="s">
        <v>469</v>
      </c>
      <c r="C200" s="214" t="str">
        <f t="shared" si="88"/>
        <v>PRT20</v>
      </c>
      <c r="D200" s="215">
        <f t="shared" si="89"/>
        <v>0</v>
      </c>
      <c r="E200" s="215">
        <f t="shared" si="96"/>
        <v>0</v>
      </c>
      <c r="F200" s="215">
        <f t="shared" si="97"/>
        <v>0</v>
      </c>
      <c r="G200" s="215">
        <f t="shared" si="98"/>
        <v>0</v>
      </c>
      <c r="H200" s="215">
        <f t="shared" si="99"/>
        <v>0</v>
      </c>
      <c r="K200" s="215" t="str">
        <f>IFERROR(INDEX(Water!$I$342:$BT$366, MATCH(Adjustment_WW!$A200, Water!$I$342:$I$366, 0), MATCH(Adjustment_WW!K$3&amp;RIGHT(Adjustment_WW!$B200,2), Water!$I$342:$BT$342, 0)), "")</f>
        <v/>
      </c>
      <c r="L200" s="215" t="str">
        <f>IFERROR(INDEX(Water!$I$342:$BT$366, MATCH(Adjustment_WW!$A200, Water!$I$342:$I$366, 0), MATCH(Adjustment_WW!L$3&amp;RIGHT(Adjustment_WW!$B200,2), Water!$I$342:$BT$342, 0)), "")</f>
        <v/>
      </c>
      <c r="M200" s="215">
        <f>IFERROR(INDEX(Water!$I$342:$BT$366, MATCH(Adjustment_WW!$A200, Water!$I$342:$I$366, 0), MATCH(Adjustment_WW!M$3&amp;RIGHT(Adjustment_WW!$B200,2), Water!$I$342:$BT$342, 0)), "")</f>
        <v>0</v>
      </c>
      <c r="N200" s="215">
        <f>IFERROR(INDEX(Water!$I$342:$BT$366, MATCH(Adjustment_WW!$A200, Water!$I$342:$I$366, 0), MATCH(Adjustment_WW!N$3&amp;RIGHT(Adjustment_WW!$B200,2), Water!$I$342:$BT$342, 0)), "")</f>
        <v>0</v>
      </c>
      <c r="O200" s="215">
        <f>IFERROR(INDEX(Water!$I$342:$BT$366, MATCH(Adjustment_WW!$A200, Water!$I$342:$I$366, 0), MATCH(Adjustment_WW!O$3&amp;RIGHT(Adjustment_WW!$B200,2), Water!$I$342:$BT$342, 0)), "")</f>
        <v>0</v>
      </c>
      <c r="P200" s="215">
        <f>IFERROR(INDEX(Water!$I$342:$BT$366, MATCH(Adjustment_WW!$A200, Water!$I$342:$I$366, 0), MATCH(Adjustment_WW!P$3&amp;RIGHT(Adjustment_WW!$B200,2), Water!$I$342:$BT$342, 0)), "")</f>
        <v>0</v>
      </c>
      <c r="Q200" s="215">
        <f>IFERROR(INDEX(Water!$I$342:$BT$366, MATCH(Adjustment_WW!$A200, Water!$I$342:$I$366, 0), MATCH(Adjustment_WW!Q$3&amp;RIGHT(Adjustment_WW!$B200,2), Water!$I$342:$BT$342, 0)), "")</f>
        <v>0</v>
      </c>
      <c r="R200" s="215">
        <f>IFERROR(INDEX(Water!$I$342:$BT$366, MATCH(Adjustment_WW!$A200, Water!$I$342:$I$366, 0), MATCH(Adjustment_WW!R$3&amp;RIGHT(Adjustment_WW!$B200,2), Water!$I$342:$BT$342, 0)), "")</f>
        <v>0</v>
      </c>
      <c r="S200" s="215">
        <f>IFERROR(INDEX(Water!$I$342:$BT$366, MATCH(Adjustment_WW!$A200, Water!$I$342:$I$366, 0), MATCH(Adjustment_WW!S$3&amp;RIGHT(Adjustment_WW!$B200,2), Water!$I$342:$BT$342, 0)), "")</f>
        <v>0</v>
      </c>
    </row>
    <row r="201" spans="1:19">
      <c r="A201" s="214" t="s">
        <v>162</v>
      </c>
      <c r="B201" s="214" t="s">
        <v>470</v>
      </c>
      <c r="C201" s="214" t="str">
        <f t="shared" si="88"/>
        <v>PRT21</v>
      </c>
      <c r="D201" s="215">
        <f t="shared" si="89"/>
        <v>0</v>
      </c>
      <c r="E201" s="215">
        <f t="shared" si="96"/>
        <v>0</v>
      </c>
      <c r="F201" s="215">
        <f t="shared" si="97"/>
        <v>0</v>
      </c>
      <c r="G201" s="215">
        <f t="shared" si="98"/>
        <v>0</v>
      </c>
      <c r="H201" s="215">
        <f t="shared" si="99"/>
        <v>0</v>
      </c>
      <c r="K201" s="215" t="str">
        <f>IFERROR(INDEX(Water!$I$342:$BT$366, MATCH(Adjustment_WW!$A201, Water!$I$342:$I$366, 0), MATCH(Adjustment_WW!K$3&amp;RIGHT(Adjustment_WW!$B201,2), Water!$I$342:$BT$342, 0)), "")</f>
        <v/>
      </c>
      <c r="L201" s="215" t="str">
        <f>IFERROR(INDEX(Water!$I$342:$BT$366, MATCH(Adjustment_WW!$A201, Water!$I$342:$I$366, 0), MATCH(Adjustment_WW!L$3&amp;RIGHT(Adjustment_WW!$B201,2), Water!$I$342:$BT$342, 0)), "")</f>
        <v/>
      </c>
      <c r="M201" s="215">
        <f>IFERROR(INDEX(Water!$I$342:$BT$366, MATCH(Adjustment_WW!$A201, Water!$I$342:$I$366, 0), MATCH(Adjustment_WW!M$3&amp;RIGHT(Adjustment_WW!$B201,2), Water!$I$342:$BT$342, 0)), "")</f>
        <v>0</v>
      </c>
      <c r="N201" s="215">
        <f>IFERROR(INDEX(Water!$I$342:$BT$366, MATCH(Adjustment_WW!$A201, Water!$I$342:$I$366, 0), MATCH(Adjustment_WW!N$3&amp;RIGHT(Adjustment_WW!$B201,2), Water!$I$342:$BT$342, 0)), "")</f>
        <v>0</v>
      </c>
      <c r="O201" s="215" t="str">
        <f>IFERROR(INDEX(Water!$I$342:$BT$366, MATCH(Adjustment_WW!$A201, Water!$I$342:$I$366, 0), MATCH(Adjustment_WW!O$3&amp;RIGHT(Adjustment_WW!$B201,2), Water!$I$342:$BT$342, 0)), "")</f>
        <v/>
      </c>
      <c r="P201" s="215">
        <f>IFERROR(INDEX(Water!$I$342:$BT$366, MATCH(Adjustment_WW!$A201, Water!$I$342:$I$366, 0), MATCH(Adjustment_WW!P$3&amp;RIGHT(Adjustment_WW!$B201,2), Water!$I$342:$BT$342, 0)), "")</f>
        <v>0</v>
      </c>
      <c r="Q201" s="215">
        <f>IFERROR(INDEX(Water!$I$342:$BT$366, MATCH(Adjustment_WW!$A201, Water!$I$342:$I$366, 0), MATCH(Adjustment_WW!Q$3&amp;RIGHT(Adjustment_WW!$B201,2), Water!$I$342:$BT$342, 0)), "")</f>
        <v>0</v>
      </c>
      <c r="R201" s="215">
        <f>IFERROR(INDEX(Water!$I$342:$BT$366, MATCH(Adjustment_WW!$A201, Water!$I$342:$I$366, 0), MATCH(Adjustment_WW!R$3&amp;RIGHT(Adjustment_WW!$B201,2), Water!$I$342:$BT$342, 0)), "")</f>
        <v>0</v>
      </c>
      <c r="S201" s="215">
        <f>IFERROR(INDEX(Water!$I$342:$BT$366, MATCH(Adjustment_WW!$A201, Water!$I$342:$I$366, 0), MATCH(Adjustment_WW!S$3&amp;RIGHT(Adjustment_WW!$B201,2), Water!$I$342:$BT$342, 0)), "")</f>
        <v>0</v>
      </c>
    </row>
    <row r="202" spans="1:19">
      <c r="A202" s="214" t="s">
        <v>162</v>
      </c>
      <c r="B202" s="214" t="s">
        <v>580</v>
      </c>
      <c r="C202" s="214" t="str">
        <f t="shared" ref="C202" si="124">$A202&amp;RIGHT(B202,2)</f>
        <v>PRT22</v>
      </c>
      <c r="D202" s="215">
        <f t="shared" ref="D202" si="125">IF($B202&lt;"2017-18", K202, IF(B202&lt;"2020-21", O202+P202, P202))</f>
        <v>0</v>
      </c>
      <c r="E202" s="215">
        <f t="shared" ref="E202" si="126">IF($B202&lt;"2017-18", L202, Q202+R202)</f>
        <v>0</v>
      </c>
      <c r="F202" s="215">
        <f t="shared" ref="F202" si="127">M202</f>
        <v>0</v>
      </c>
      <c r="G202" s="215">
        <f t="shared" ref="G202" si="128">N202</f>
        <v>0</v>
      </c>
      <c r="H202" s="215">
        <f t="shared" ref="H202" si="129">S202</f>
        <v>0</v>
      </c>
      <c r="K202" s="215" t="str">
        <f>IFERROR(INDEX(Water!$I$342:$BT$366, MATCH(Adjustment_WW!$A202, Water!$I$342:$I$366, 0), MATCH(Adjustment_WW!K$3&amp;RIGHT(Adjustment_WW!$B202,2), Water!$I$342:$BT$342, 0)), "")</f>
        <v/>
      </c>
      <c r="L202" s="215" t="str">
        <f>IFERROR(INDEX(Water!$I$342:$BT$366, MATCH(Adjustment_WW!$A202, Water!$I$342:$I$366, 0), MATCH(Adjustment_WW!L$3&amp;RIGHT(Adjustment_WW!$B202,2), Water!$I$342:$BT$342, 0)), "")</f>
        <v/>
      </c>
      <c r="M202" s="215">
        <f>IFERROR(INDEX(Water!$I$342:$BT$366, MATCH(Adjustment_WW!$A202, Water!$I$342:$I$366, 0), MATCH(Adjustment_WW!M$3&amp;RIGHT(Adjustment_WW!$B202,2), Water!$I$342:$BT$342, 0)), "")</f>
        <v>0</v>
      </c>
      <c r="N202" s="215">
        <f>IFERROR(INDEX(Water!$I$342:$BT$366, MATCH(Adjustment_WW!$A202, Water!$I$342:$I$366, 0), MATCH(Adjustment_WW!N$3&amp;RIGHT(Adjustment_WW!$B202,2), Water!$I$342:$BT$342, 0)), "")</f>
        <v>0</v>
      </c>
      <c r="O202" s="215" t="str">
        <f>IFERROR(INDEX(Water!$I$342:$BT$366, MATCH(Adjustment_WW!$A202, Water!$I$342:$I$366, 0), MATCH(Adjustment_WW!O$3&amp;RIGHT(Adjustment_WW!$B202,2), Water!$I$342:$BT$342, 0)), "")</f>
        <v/>
      </c>
      <c r="P202" s="215">
        <f>IFERROR(INDEX(Water!$I$342:$BT$366, MATCH(Adjustment_WW!$A202, Water!$I$342:$I$366, 0), MATCH(Adjustment_WW!P$3&amp;RIGHT(Adjustment_WW!$B202,2), Water!$I$342:$BT$342, 0)), "")</f>
        <v>0</v>
      </c>
      <c r="Q202" s="215">
        <f>IFERROR(INDEX(Water!$I$342:$BT$366, MATCH(Adjustment_WW!$A202, Water!$I$342:$I$366, 0), MATCH(Adjustment_WW!Q$3&amp;RIGHT(Adjustment_WW!$B202,2), Water!$I$342:$BT$342, 0)), "")</f>
        <v>0</v>
      </c>
      <c r="R202" s="215">
        <f>IFERROR(INDEX(Water!$I$342:$BT$366, MATCH(Adjustment_WW!$A202, Water!$I$342:$I$366, 0), MATCH(Adjustment_WW!R$3&amp;RIGHT(Adjustment_WW!$B202,2), Water!$I$342:$BT$342, 0)), "")</f>
        <v>0</v>
      </c>
      <c r="S202" s="215">
        <f>IFERROR(INDEX(Water!$I$342:$BT$366, MATCH(Adjustment_WW!$A202, Water!$I$342:$I$366, 0), MATCH(Adjustment_WW!S$3&amp;RIGHT(Adjustment_WW!$B202,2), Water!$I$342:$BT$342, 0)), "")</f>
        <v>0</v>
      </c>
    </row>
    <row r="203" spans="1:19">
      <c r="A203" s="214" t="s">
        <v>176</v>
      </c>
      <c r="B203" s="214" t="s">
        <v>461</v>
      </c>
      <c r="C203" s="214" t="str">
        <f t="shared" si="88"/>
        <v>SES12</v>
      </c>
      <c r="D203" s="215">
        <f t="shared" si="89"/>
        <v>0</v>
      </c>
      <c r="E203" s="215">
        <f t="shared" si="96"/>
        <v>0</v>
      </c>
      <c r="F203" s="215">
        <f t="shared" si="97"/>
        <v>0</v>
      </c>
      <c r="G203" s="215">
        <f t="shared" si="98"/>
        <v>0</v>
      </c>
      <c r="H203" s="215">
        <f t="shared" si="99"/>
        <v>0</v>
      </c>
      <c r="K203" s="215">
        <f>IFERROR(INDEX(Water!$I$342:$BT$366, MATCH(Adjustment_WW!$A203, Water!$I$342:$I$366, 0), MATCH(Adjustment_WW!K$3&amp;RIGHT(Adjustment_WW!$B203,2), Water!$I$342:$BT$342, 0)), "")</f>
        <v>0</v>
      </c>
      <c r="L203" s="215">
        <f>IFERROR(INDEX(Water!$I$342:$BT$366, MATCH(Adjustment_WW!$A203, Water!$I$342:$I$366, 0), MATCH(Adjustment_WW!L$3&amp;RIGHT(Adjustment_WW!$B203,2), Water!$I$342:$BT$342, 0)), "")</f>
        <v>0</v>
      </c>
      <c r="M203" s="215">
        <f>IFERROR(INDEX(Water!$I$342:$BT$366, MATCH(Adjustment_WW!$A203, Water!$I$342:$I$366, 0), MATCH(Adjustment_WW!M$3&amp;RIGHT(Adjustment_WW!$B203,2), Water!$I$342:$BT$342, 0)), "")</f>
        <v>0</v>
      </c>
      <c r="N203" s="215">
        <f>IFERROR(INDEX(Water!$I$342:$BT$366, MATCH(Adjustment_WW!$A203, Water!$I$342:$I$366, 0), MATCH(Adjustment_WW!N$3&amp;RIGHT(Adjustment_WW!$B203,2), Water!$I$342:$BT$342, 0)), "")</f>
        <v>0</v>
      </c>
      <c r="O203" s="215" t="str">
        <f>IFERROR(INDEX(Water!$I$342:$BT$366, MATCH(Adjustment_WW!$A203, Water!$I$342:$I$366, 0), MATCH(Adjustment_WW!O$3&amp;RIGHT(Adjustment_WW!$B203,2), Water!$I$342:$BT$342, 0)), "")</f>
        <v/>
      </c>
      <c r="P203" s="215" t="str">
        <f>IFERROR(INDEX(Water!$I$342:$BT$366, MATCH(Adjustment_WW!$A203, Water!$I$342:$I$366, 0), MATCH(Adjustment_WW!P$3&amp;RIGHT(Adjustment_WW!$B203,2), Water!$I$342:$BT$342, 0)), "")</f>
        <v/>
      </c>
      <c r="Q203" s="215" t="str">
        <f>IFERROR(INDEX(Water!$I$342:$BT$366, MATCH(Adjustment_WW!$A203, Water!$I$342:$I$366, 0), MATCH(Adjustment_WW!Q$3&amp;RIGHT(Adjustment_WW!$B203,2), Water!$I$342:$BT$342, 0)), "")</f>
        <v/>
      </c>
      <c r="R203" s="215" t="str">
        <f>IFERROR(INDEX(Water!$I$342:$BT$366, MATCH(Adjustment_WW!$A203, Water!$I$342:$I$366, 0), MATCH(Adjustment_WW!R$3&amp;RIGHT(Adjustment_WW!$B203,2), Water!$I$342:$BT$342, 0)), "")</f>
        <v/>
      </c>
      <c r="S203" s="215">
        <f>IFERROR(INDEX(Water!$I$342:$BT$366, MATCH(Adjustment_WW!$A203, Water!$I$342:$I$366, 0), MATCH(Adjustment_WW!S$3&amp;RIGHT(Adjustment_WW!$B203,2), Water!$I$342:$BT$342, 0)), "")</f>
        <v>0</v>
      </c>
    </row>
    <row r="204" spans="1:19">
      <c r="A204" s="214" t="s">
        <v>176</v>
      </c>
      <c r="B204" s="214" t="s">
        <v>462</v>
      </c>
      <c r="C204" s="214" t="str">
        <f t="shared" si="88"/>
        <v>SES13</v>
      </c>
      <c r="D204" s="215">
        <f t="shared" si="89"/>
        <v>0</v>
      </c>
      <c r="E204" s="215">
        <f t="shared" si="96"/>
        <v>0</v>
      </c>
      <c r="F204" s="215">
        <f t="shared" si="97"/>
        <v>0</v>
      </c>
      <c r="G204" s="215">
        <f t="shared" si="98"/>
        <v>0</v>
      </c>
      <c r="H204" s="215">
        <f t="shared" si="99"/>
        <v>0</v>
      </c>
      <c r="K204" s="215">
        <f>IFERROR(INDEX(Water!$I$342:$BT$366, MATCH(Adjustment_WW!$A204, Water!$I$342:$I$366, 0), MATCH(Adjustment_WW!K$3&amp;RIGHT(Adjustment_WW!$B204,2), Water!$I$342:$BT$342, 0)), "")</f>
        <v>0</v>
      </c>
      <c r="L204" s="215">
        <f>IFERROR(INDEX(Water!$I$342:$BT$366, MATCH(Adjustment_WW!$A204, Water!$I$342:$I$366, 0), MATCH(Adjustment_WW!L$3&amp;RIGHT(Adjustment_WW!$B204,2), Water!$I$342:$BT$342, 0)), "")</f>
        <v>0</v>
      </c>
      <c r="M204" s="215">
        <f>IFERROR(INDEX(Water!$I$342:$BT$366, MATCH(Adjustment_WW!$A204, Water!$I$342:$I$366, 0), MATCH(Adjustment_WW!M$3&amp;RIGHT(Adjustment_WW!$B204,2), Water!$I$342:$BT$342, 0)), "")</f>
        <v>0</v>
      </c>
      <c r="N204" s="215">
        <f>IFERROR(INDEX(Water!$I$342:$BT$366, MATCH(Adjustment_WW!$A204, Water!$I$342:$I$366, 0), MATCH(Adjustment_WW!N$3&amp;RIGHT(Adjustment_WW!$B204,2), Water!$I$342:$BT$342, 0)), "")</f>
        <v>0</v>
      </c>
      <c r="O204" s="215" t="str">
        <f>IFERROR(INDEX(Water!$I$342:$BT$366, MATCH(Adjustment_WW!$A204, Water!$I$342:$I$366, 0), MATCH(Adjustment_WW!O$3&amp;RIGHT(Adjustment_WW!$B204,2), Water!$I$342:$BT$342, 0)), "")</f>
        <v/>
      </c>
      <c r="P204" s="215" t="str">
        <f>IFERROR(INDEX(Water!$I$342:$BT$366, MATCH(Adjustment_WW!$A204, Water!$I$342:$I$366, 0), MATCH(Adjustment_WW!P$3&amp;RIGHT(Adjustment_WW!$B204,2), Water!$I$342:$BT$342, 0)), "")</f>
        <v/>
      </c>
      <c r="Q204" s="215" t="str">
        <f>IFERROR(INDEX(Water!$I$342:$BT$366, MATCH(Adjustment_WW!$A204, Water!$I$342:$I$366, 0), MATCH(Adjustment_WW!Q$3&amp;RIGHT(Adjustment_WW!$B204,2), Water!$I$342:$BT$342, 0)), "")</f>
        <v/>
      </c>
      <c r="R204" s="215" t="str">
        <f>IFERROR(INDEX(Water!$I$342:$BT$366, MATCH(Adjustment_WW!$A204, Water!$I$342:$I$366, 0), MATCH(Adjustment_WW!R$3&amp;RIGHT(Adjustment_WW!$B204,2), Water!$I$342:$BT$342, 0)), "")</f>
        <v/>
      </c>
      <c r="S204" s="215">
        <f>IFERROR(INDEX(Water!$I$342:$BT$366, MATCH(Adjustment_WW!$A204, Water!$I$342:$I$366, 0), MATCH(Adjustment_WW!S$3&amp;RIGHT(Adjustment_WW!$B204,2), Water!$I$342:$BT$342, 0)), "")</f>
        <v>0</v>
      </c>
    </row>
    <row r="205" spans="1:19">
      <c r="A205" s="214" t="s">
        <v>176</v>
      </c>
      <c r="B205" s="214" t="s">
        <v>463</v>
      </c>
      <c r="C205" s="214" t="str">
        <f t="shared" si="88"/>
        <v>SES14</v>
      </c>
      <c r="D205" s="215">
        <f t="shared" si="89"/>
        <v>0</v>
      </c>
      <c r="E205" s="215">
        <f t="shared" si="96"/>
        <v>0</v>
      </c>
      <c r="F205" s="215">
        <f t="shared" si="97"/>
        <v>0</v>
      </c>
      <c r="G205" s="215">
        <f t="shared" si="98"/>
        <v>0</v>
      </c>
      <c r="H205" s="215">
        <f t="shared" si="99"/>
        <v>0</v>
      </c>
      <c r="K205" s="215">
        <f>IFERROR(INDEX(Water!$I$342:$BT$366, MATCH(Adjustment_WW!$A205, Water!$I$342:$I$366, 0), MATCH(Adjustment_WW!K$3&amp;RIGHT(Adjustment_WW!$B205,2), Water!$I$342:$BT$342, 0)), "")</f>
        <v>0</v>
      </c>
      <c r="L205" s="215">
        <f>IFERROR(INDEX(Water!$I$342:$BT$366, MATCH(Adjustment_WW!$A205, Water!$I$342:$I$366, 0), MATCH(Adjustment_WW!L$3&amp;RIGHT(Adjustment_WW!$B205,2), Water!$I$342:$BT$342, 0)), "")</f>
        <v>0</v>
      </c>
      <c r="M205" s="215">
        <f>IFERROR(INDEX(Water!$I$342:$BT$366, MATCH(Adjustment_WW!$A205, Water!$I$342:$I$366, 0), MATCH(Adjustment_WW!M$3&amp;RIGHT(Adjustment_WW!$B205,2), Water!$I$342:$BT$342, 0)), "")</f>
        <v>0</v>
      </c>
      <c r="N205" s="215">
        <f>IFERROR(INDEX(Water!$I$342:$BT$366, MATCH(Adjustment_WW!$A205, Water!$I$342:$I$366, 0), MATCH(Adjustment_WW!N$3&amp;RIGHT(Adjustment_WW!$B205,2), Water!$I$342:$BT$342, 0)), "")</f>
        <v>0</v>
      </c>
      <c r="O205" s="215" t="str">
        <f>IFERROR(INDEX(Water!$I$342:$BT$366, MATCH(Adjustment_WW!$A205, Water!$I$342:$I$366, 0), MATCH(Adjustment_WW!O$3&amp;RIGHT(Adjustment_WW!$B205,2), Water!$I$342:$BT$342, 0)), "")</f>
        <v/>
      </c>
      <c r="P205" s="215" t="str">
        <f>IFERROR(INDEX(Water!$I$342:$BT$366, MATCH(Adjustment_WW!$A205, Water!$I$342:$I$366, 0), MATCH(Adjustment_WW!P$3&amp;RIGHT(Adjustment_WW!$B205,2), Water!$I$342:$BT$342, 0)), "")</f>
        <v/>
      </c>
      <c r="Q205" s="215" t="str">
        <f>IFERROR(INDEX(Water!$I$342:$BT$366, MATCH(Adjustment_WW!$A205, Water!$I$342:$I$366, 0), MATCH(Adjustment_WW!Q$3&amp;RIGHT(Adjustment_WW!$B205,2), Water!$I$342:$BT$342, 0)), "")</f>
        <v/>
      </c>
      <c r="R205" s="215" t="str">
        <f>IFERROR(INDEX(Water!$I$342:$BT$366, MATCH(Adjustment_WW!$A205, Water!$I$342:$I$366, 0), MATCH(Adjustment_WW!R$3&amp;RIGHT(Adjustment_WW!$B205,2), Water!$I$342:$BT$342, 0)), "")</f>
        <v/>
      </c>
      <c r="S205" s="215">
        <f>IFERROR(INDEX(Water!$I$342:$BT$366, MATCH(Adjustment_WW!$A205, Water!$I$342:$I$366, 0), MATCH(Adjustment_WW!S$3&amp;RIGHT(Adjustment_WW!$B205,2), Water!$I$342:$BT$342, 0)), "")</f>
        <v>0</v>
      </c>
    </row>
    <row r="206" spans="1:19">
      <c r="A206" s="214" t="s">
        <v>176</v>
      </c>
      <c r="B206" s="214" t="s">
        <v>464</v>
      </c>
      <c r="C206" s="214" t="str">
        <f t="shared" si="88"/>
        <v>SES15</v>
      </c>
      <c r="D206" s="215">
        <f t="shared" si="89"/>
        <v>0</v>
      </c>
      <c r="E206" s="215">
        <f t="shared" si="96"/>
        <v>0</v>
      </c>
      <c r="F206" s="215">
        <f t="shared" si="97"/>
        <v>0</v>
      </c>
      <c r="G206" s="215">
        <f t="shared" si="98"/>
        <v>0</v>
      </c>
      <c r="H206" s="215">
        <f t="shared" si="99"/>
        <v>0</v>
      </c>
      <c r="K206" s="215">
        <f>IFERROR(INDEX(Water!$I$342:$BT$366, MATCH(Adjustment_WW!$A206, Water!$I$342:$I$366, 0), MATCH(Adjustment_WW!K$3&amp;RIGHT(Adjustment_WW!$B206,2), Water!$I$342:$BT$342, 0)), "")</f>
        <v>0</v>
      </c>
      <c r="L206" s="215">
        <f>IFERROR(INDEX(Water!$I$342:$BT$366, MATCH(Adjustment_WW!$A206, Water!$I$342:$I$366, 0), MATCH(Adjustment_WW!L$3&amp;RIGHT(Adjustment_WW!$B206,2), Water!$I$342:$BT$342, 0)), "")</f>
        <v>0</v>
      </c>
      <c r="M206" s="215">
        <f>IFERROR(INDEX(Water!$I$342:$BT$366, MATCH(Adjustment_WW!$A206, Water!$I$342:$I$366, 0), MATCH(Adjustment_WW!M$3&amp;RIGHT(Adjustment_WW!$B206,2), Water!$I$342:$BT$342, 0)), "")</f>
        <v>0</v>
      </c>
      <c r="N206" s="215">
        <f>IFERROR(INDEX(Water!$I$342:$BT$366, MATCH(Adjustment_WW!$A206, Water!$I$342:$I$366, 0), MATCH(Adjustment_WW!N$3&amp;RIGHT(Adjustment_WW!$B206,2), Water!$I$342:$BT$342, 0)), "")</f>
        <v>0</v>
      </c>
      <c r="O206" s="215" t="str">
        <f>IFERROR(INDEX(Water!$I$342:$BT$366, MATCH(Adjustment_WW!$A206, Water!$I$342:$I$366, 0), MATCH(Adjustment_WW!O$3&amp;RIGHT(Adjustment_WW!$B206,2), Water!$I$342:$BT$342, 0)), "")</f>
        <v/>
      </c>
      <c r="P206" s="215" t="str">
        <f>IFERROR(INDEX(Water!$I$342:$BT$366, MATCH(Adjustment_WW!$A206, Water!$I$342:$I$366, 0), MATCH(Adjustment_WW!P$3&amp;RIGHT(Adjustment_WW!$B206,2), Water!$I$342:$BT$342, 0)), "")</f>
        <v/>
      </c>
      <c r="Q206" s="215" t="str">
        <f>IFERROR(INDEX(Water!$I$342:$BT$366, MATCH(Adjustment_WW!$A206, Water!$I$342:$I$366, 0), MATCH(Adjustment_WW!Q$3&amp;RIGHT(Adjustment_WW!$B206,2), Water!$I$342:$BT$342, 0)), "")</f>
        <v/>
      </c>
      <c r="R206" s="215" t="str">
        <f>IFERROR(INDEX(Water!$I$342:$BT$366, MATCH(Adjustment_WW!$A206, Water!$I$342:$I$366, 0), MATCH(Adjustment_WW!R$3&amp;RIGHT(Adjustment_WW!$B206,2), Water!$I$342:$BT$342, 0)), "")</f>
        <v/>
      </c>
      <c r="S206" s="215">
        <f>IFERROR(INDEX(Water!$I$342:$BT$366, MATCH(Adjustment_WW!$A206, Water!$I$342:$I$366, 0), MATCH(Adjustment_WW!S$3&amp;RIGHT(Adjustment_WW!$B206,2), Water!$I$342:$BT$342, 0)), "")</f>
        <v>0</v>
      </c>
    </row>
    <row r="207" spans="1:19">
      <c r="A207" s="214" t="s">
        <v>176</v>
      </c>
      <c r="B207" s="214" t="s">
        <v>465</v>
      </c>
      <c r="C207" s="214" t="str">
        <f t="shared" si="88"/>
        <v>SES16</v>
      </c>
      <c r="D207" s="215">
        <f t="shared" si="89"/>
        <v>0</v>
      </c>
      <c r="E207" s="215">
        <f t="shared" si="96"/>
        <v>0</v>
      </c>
      <c r="F207" s="215">
        <f t="shared" si="97"/>
        <v>0</v>
      </c>
      <c r="G207" s="215">
        <f t="shared" si="98"/>
        <v>0</v>
      </c>
      <c r="H207" s="215">
        <f t="shared" si="99"/>
        <v>0</v>
      </c>
      <c r="K207" s="215">
        <f>IFERROR(INDEX(Water!$I$342:$BT$366, MATCH(Adjustment_WW!$A207, Water!$I$342:$I$366, 0), MATCH(Adjustment_WW!K$3&amp;RIGHT(Adjustment_WW!$B207,2), Water!$I$342:$BT$342, 0)), "")</f>
        <v>0</v>
      </c>
      <c r="L207" s="215">
        <f>IFERROR(INDEX(Water!$I$342:$BT$366, MATCH(Adjustment_WW!$A207, Water!$I$342:$I$366, 0), MATCH(Adjustment_WW!L$3&amp;RIGHT(Adjustment_WW!$B207,2), Water!$I$342:$BT$342, 0)), "")</f>
        <v>0</v>
      </c>
      <c r="M207" s="215">
        <f>IFERROR(INDEX(Water!$I$342:$BT$366, MATCH(Adjustment_WW!$A207, Water!$I$342:$I$366, 0), MATCH(Adjustment_WW!M$3&amp;RIGHT(Adjustment_WW!$B207,2), Water!$I$342:$BT$342, 0)), "")</f>
        <v>0</v>
      </c>
      <c r="N207" s="215">
        <f>IFERROR(INDEX(Water!$I$342:$BT$366, MATCH(Adjustment_WW!$A207, Water!$I$342:$I$366, 0), MATCH(Adjustment_WW!N$3&amp;RIGHT(Adjustment_WW!$B207,2), Water!$I$342:$BT$342, 0)), "")</f>
        <v>0</v>
      </c>
      <c r="O207" s="215" t="str">
        <f>IFERROR(INDEX(Water!$I$342:$BT$366, MATCH(Adjustment_WW!$A207, Water!$I$342:$I$366, 0), MATCH(Adjustment_WW!O$3&amp;RIGHT(Adjustment_WW!$B207,2), Water!$I$342:$BT$342, 0)), "")</f>
        <v/>
      </c>
      <c r="P207" s="215" t="str">
        <f>IFERROR(INDEX(Water!$I$342:$BT$366, MATCH(Adjustment_WW!$A207, Water!$I$342:$I$366, 0), MATCH(Adjustment_WW!P$3&amp;RIGHT(Adjustment_WW!$B207,2), Water!$I$342:$BT$342, 0)), "")</f>
        <v/>
      </c>
      <c r="Q207" s="215" t="str">
        <f>IFERROR(INDEX(Water!$I$342:$BT$366, MATCH(Adjustment_WW!$A207, Water!$I$342:$I$366, 0), MATCH(Adjustment_WW!Q$3&amp;RIGHT(Adjustment_WW!$B207,2), Water!$I$342:$BT$342, 0)), "")</f>
        <v/>
      </c>
      <c r="R207" s="215" t="str">
        <f>IFERROR(INDEX(Water!$I$342:$BT$366, MATCH(Adjustment_WW!$A207, Water!$I$342:$I$366, 0), MATCH(Adjustment_WW!R$3&amp;RIGHT(Adjustment_WW!$B207,2), Water!$I$342:$BT$342, 0)), "")</f>
        <v/>
      </c>
      <c r="S207" s="215">
        <f>IFERROR(INDEX(Water!$I$342:$BT$366, MATCH(Adjustment_WW!$A207, Water!$I$342:$I$366, 0), MATCH(Adjustment_WW!S$3&amp;RIGHT(Adjustment_WW!$B207,2), Water!$I$342:$BT$342, 0)), "")</f>
        <v>0</v>
      </c>
    </row>
    <row r="208" spans="1:19">
      <c r="A208" s="214" t="s">
        <v>176</v>
      </c>
      <c r="B208" s="214" t="s">
        <v>466</v>
      </c>
      <c r="C208" s="214" t="str">
        <f t="shared" si="88"/>
        <v>SES17</v>
      </c>
      <c r="D208" s="215">
        <f t="shared" si="89"/>
        <v>0</v>
      </c>
      <c r="E208" s="215">
        <f t="shared" si="96"/>
        <v>0</v>
      </c>
      <c r="F208" s="215">
        <f t="shared" si="97"/>
        <v>0</v>
      </c>
      <c r="G208" s="215">
        <f t="shared" si="98"/>
        <v>0</v>
      </c>
      <c r="H208" s="215">
        <f t="shared" si="99"/>
        <v>0</v>
      </c>
      <c r="K208" s="215">
        <f>IFERROR(INDEX(Water!$I$342:$BT$366, MATCH(Adjustment_WW!$A208, Water!$I$342:$I$366, 0), MATCH(Adjustment_WW!K$3&amp;RIGHT(Adjustment_WW!$B208,2), Water!$I$342:$BT$342, 0)), "")</f>
        <v>0</v>
      </c>
      <c r="L208" s="215">
        <f>IFERROR(INDEX(Water!$I$342:$BT$366, MATCH(Adjustment_WW!$A208, Water!$I$342:$I$366, 0), MATCH(Adjustment_WW!L$3&amp;RIGHT(Adjustment_WW!$B208,2), Water!$I$342:$BT$342, 0)), "")</f>
        <v>0</v>
      </c>
      <c r="M208" s="215">
        <f>IFERROR(INDEX(Water!$I$342:$BT$366, MATCH(Adjustment_WW!$A208, Water!$I$342:$I$366, 0), MATCH(Adjustment_WW!M$3&amp;RIGHT(Adjustment_WW!$B208,2), Water!$I$342:$BT$342, 0)), "")</f>
        <v>0</v>
      </c>
      <c r="N208" s="215">
        <f>IFERROR(INDEX(Water!$I$342:$BT$366, MATCH(Adjustment_WW!$A208, Water!$I$342:$I$366, 0), MATCH(Adjustment_WW!N$3&amp;RIGHT(Adjustment_WW!$B208,2), Water!$I$342:$BT$342, 0)), "")</f>
        <v>0</v>
      </c>
      <c r="O208" s="215" t="str">
        <f>IFERROR(INDEX(Water!$I$342:$BT$366, MATCH(Adjustment_WW!$A208, Water!$I$342:$I$366, 0), MATCH(Adjustment_WW!O$3&amp;RIGHT(Adjustment_WW!$B208,2), Water!$I$342:$BT$342, 0)), "")</f>
        <v/>
      </c>
      <c r="P208" s="215" t="str">
        <f>IFERROR(INDEX(Water!$I$342:$BT$366, MATCH(Adjustment_WW!$A208, Water!$I$342:$I$366, 0), MATCH(Adjustment_WW!P$3&amp;RIGHT(Adjustment_WW!$B208,2), Water!$I$342:$BT$342, 0)), "")</f>
        <v/>
      </c>
      <c r="Q208" s="215" t="str">
        <f>IFERROR(INDEX(Water!$I$342:$BT$366, MATCH(Adjustment_WW!$A208, Water!$I$342:$I$366, 0), MATCH(Adjustment_WW!Q$3&amp;RIGHT(Adjustment_WW!$B208,2), Water!$I$342:$BT$342, 0)), "")</f>
        <v/>
      </c>
      <c r="R208" s="215" t="str">
        <f>IFERROR(INDEX(Water!$I$342:$BT$366, MATCH(Adjustment_WW!$A208, Water!$I$342:$I$366, 0), MATCH(Adjustment_WW!R$3&amp;RIGHT(Adjustment_WW!$B208,2), Water!$I$342:$BT$342, 0)), "")</f>
        <v/>
      </c>
      <c r="S208" s="215">
        <f>IFERROR(INDEX(Water!$I$342:$BT$366, MATCH(Adjustment_WW!$A208, Water!$I$342:$I$366, 0), MATCH(Adjustment_WW!S$3&amp;RIGHT(Adjustment_WW!$B208,2), Water!$I$342:$BT$342, 0)), "")</f>
        <v>0</v>
      </c>
    </row>
    <row r="209" spans="1:19">
      <c r="A209" s="214" t="s">
        <v>176</v>
      </c>
      <c r="B209" s="214" t="s">
        <v>467</v>
      </c>
      <c r="C209" s="214" t="str">
        <f t="shared" si="88"/>
        <v>SES18</v>
      </c>
      <c r="D209" s="215">
        <f t="shared" si="89"/>
        <v>0</v>
      </c>
      <c r="E209" s="215">
        <f t="shared" si="96"/>
        <v>0</v>
      </c>
      <c r="F209" s="215">
        <f t="shared" si="97"/>
        <v>0</v>
      </c>
      <c r="G209" s="215">
        <f t="shared" si="98"/>
        <v>0</v>
      </c>
      <c r="H209" s="215">
        <f t="shared" si="99"/>
        <v>0</v>
      </c>
      <c r="K209" s="215" t="str">
        <f>IFERROR(INDEX(Water!$I$342:$BT$366, MATCH(Adjustment_WW!$A209, Water!$I$342:$I$366, 0), MATCH(Adjustment_WW!K$3&amp;RIGHT(Adjustment_WW!$B209,2), Water!$I$342:$BT$342, 0)), "")</f>
        <v/>
      </c>
      <c r="L209" s="215" t="str">
        <f>IFERROR(INDEX(Water!$I$342:$BT$366, MATCH(Adjustment_WW!$A209, Water!$I$342:$I$366, 0), MATCH(Adjustment_WW!L$3&amp;RIGHT(Adjustment_WW!$B209,2), Water!$I$342:$BT$342, 0)), "")</f>
        <v/>
      </c>
      <c r="M209" s="215">
        <f>IFERROR(INDEX(Water!$I$342:$BT$366, MATCH(Adjustment_WW!$A209, Water!$I$342:$I$366, 0), MATCH(Adjustment_WW!M$3&amp;RIGHT(Adjustment_WW!$B209,2), Water!$I$342:$BT$342, 0)), "")</f>
        <v>0</v>
      </c>
      <c r="N209" s="215">
        <f>IFERROR(INDEX(Water!$I$342:$BT$366, MATCH(Adjustment_WW!$A209, Water!$I$342:$I$366, 0), MATCH(Adjustment_WW!N$3&amp;RIGHT(Adjustment_WW!$B209,2), Water!$I$342:$BT$342, 0)), "")</f>
        <v>0</v>
      </c>
      <c r="O209" s="215">
        <f>IFERROR(INDEX(Water!$I$342:$BT$366, MATCH(Adjustment_WW!$A209, Water!$I$342:$I$366, 0), MATCH(Adjustment_WW!O$3&amp;RIGHT(Adjustment_WW!$B209,2), Water!$I$342:$BT$342, 0)), "")</f>
        <v>0</v>
      </c>
      <c r="P209" s="215">
        <f>IFERROR(INDEX(Water!$I$342:$BT$366, MATCH(Adjustment_WW!$A209, Water!$I$342:$I$366, 0), MATCH(Adjustment_WW!P$3&amp;RIGHT(Adjustment_WW!$B209,2), Water!$I$342:$BT$342, 0)), "")</f>
        <v>0</v>
      </c>
      <c r="Q209" s="215">
        <f>IFERROR(INDEX(Water!$I$342:$BT$366, MATCH(Adjustment_WW!$A209, Water!$I$342:$I$366, 0), MATCH(Adjustment_WW!Q$3&amp;RIGHT(Adjustment_WW!$B209,2), Water!$I$342:$BT$342, 0)), "")</f>
        <v>0</v>
      </c>
      <c r="R209" s="215">
        <f>IFERROR(INDEX(Water!$I$342:$BT$366, MATCH(Adjustment_WW!$A209, Water!$I$342:$I$366, 0), MATCH(Adjustment_WW!R$3&amp;RIGHT(Adjustment_WW!$B209,2), Water!$I$342:$BT$342, 0)), "")</f>
        <v>0</v>
      </c>
      <c r="S209" s="215">
        <f>IFERROR(INDEX(Water!$I$342:$BT$366, MATCH(Adjustment_WW!$A209, Water!$I$342:$I$366, 0), MATCH(Adjustment_WW!S$3&amp;RIGHT(Adjustment_WW!$B209,2), Water!$I$342:$BT$342, 0)), "")</f>
        <v>0</v>
      </c>
    </row>
    <row r="210" spans="1:19">
      <c r="A210" s="214" t="s">
        <v>176</v>
      </c>
      <c r="B210" s="214" t="s">
        <v>468</v>
      </c>
      <c r="C210" s="214" t="str">
        <f t="shared" si="88"/>
        <v>SES19</v>
      </c>
      <c r="D210" s="215">
        <f t="shared" si="89"/>
        <v>0</v>
      </c>
      <c r="E210" s="215">
        <f t="shared" si="96"/>
        <v>0</v>
      </c>
      <c r="F210" s="215">
        <f t="shared" si="97"/>
        <v>0</v>
      </c>
      <c r="G210" s="215">
        <f t="shared" si="98"/>
        <v>0</v>
      </c>
      <c r="H210" s="215">
        <f t="shared" si="99"/>
        <v>0</v>
      </c>
      <c r="K210" s="215" t="str">
        <f>IFERROR(INDEX(Water!$I$342:$BT$366, MATCH(Adjustment_WW!$A210, Water!$I$342:$I$366, 0), MATCH(Adjustment_WW!K$3&amp;RIGHT(Adjustment_WW!$B210,2), Water!$I$342:$BT$342, 0)), "")</f>
        <v/>
      </c>
      <c r="L210" s="215" t="str">
        <f>IFERROR(INDEX(Water!$I$342:$BT$366, MATCH(Adjustment_WW!$A210, Water!$I$342:$I$366, 0), MATCH(Adjustment_WW!L$3&amp;RIGHT(Adjustment_WW!$B210,2), Water!$I$342:$BT$342, 0)), "")</f>
        <v/>
      </c>
      <c r="M210" s="215">
        <f>IFERROR(INDEX(Water!$I$342:$BT$366, MATCH(Adjustment_WW!$A210, Water!$I$342:$I$366, 0), MATCH(Adjustment_WW!M$3&amp;RIGHT(Adjustment_WW!$B210,2), Water!$I$342:$BT$342, 0)), "")</f>
        <v>0</v>
      </c>
      <c r="N210" s="215">
        <f>IFERROR(INDEX(Water!$I$342:$BT$366, MATCH(Adjustment_WW!$A210, Water!$I$342:$I$366, 0), MATCH(Adjustment_WW!N$3&amp;RIGHT(Adjustment_WW!$B210,2), Water!$I$342:$BT$342, 0)), "")</f>
        <v>0</v>
      </c>
      <c r="O210" s="215">
        <f>IFERROR(INDEX(Water!$I$342:$BT$366, MATCH(Adjustment_WW!$A210, Water!$I$342:$I$366, 0), MATCH(Adjustment_WW!O$3&amp;RIGHT(Adjustment_WW!$B210,2), Water!$I$342:$BT$342, 0)), "")</f>
        <v>0</v>
      </c>
      <c r="P210" s="215">
        <f>IFERROR(INDEX(Water!$I$342:$BT$366, MATCH(Adjustment_WW!$A210, Water!$I$342:$I$366, 0), MATCH(Adjustment_WW!P$3&amp;RIGHT(Adjustment_WW!$B210,2), Water!$I$342:$BT$342, 0)), "")</f>
        <v>0</v>
      </c>
      <c r="Q210" s="215">
        <f>IFERROR(INDEX(Water!$I$342:$BT$366, MATCH(Adjustment_WW!$A210, Water!$I$342:$I$366, 0), MATCH(Adjustment_WW!Q$3&amp;RIGHT(Adjustment_WW!$B210,2), Water!$I$342:$BT$342, 0)), "")</f>
        <v>0</v>
      </c>
      <c r="R210" s="215">
        <f>IFERROR(INDEX(Water!$I$342:$BT$366, MATCH(Adjustment_WW!$A210, Water!$I$342:$I$366, 0), MATCH(Adjustment_WW!R$3&amp;RIGHT(Adjustment_WW!$B210,2), Water!$I$342:$BT$342, 0)), "")</f>
        <v>0</v>
      </c>
      <c r="S210" s="215">
        <f>IFERROR(INDEX(Water!$I$342:$BT$366, MATCH(Adjustment_WW!$A210, Water!$I$342:$I$366, 0), MATCH(Adjustment_WW!S$3&amp;RIGHT(Adjustment_WW!$B210,2), Water!$I$342:$BT$342, 0)), "")</f>
        <v>0</v>
      </c>
    </row>
    <row r="211" spans="1:19">
      <c r="A211" s="214" t="s">
        <v>176</v>
      </c>
      <c r="B211" s="214" t="s">
        <v>469</v>
      </c>
      <c r="C211" s="214" t="str">
        <f t="shared" si="88"/>
        <v>SES20</v>
      </c>
      <c r="D211" s="215">
        <f t="shared" si="89"/>
        <v>0</v>
      </c>
      <c r="E211" s="215">
        <f t="shared" si="96"/>
        <v>0</v>
      </c>
      <c r="F211" s="215">
        <f t="shared" si="97"/>
        <v>0</v>
      </c>
      <c r="G211" s="215">
        <f t="shared" si="98"/>
        <v>0</v>
      </c>
      <c r="H211" s="215">
        <f t="shared" si="99"/>
        <v>0</v>
      </c>
      <c r="K211" s="215" t="str">
        <f>IFERROR(INDEX(Water!$I$342:$BT$366, MATCH(Adjustment_WW!$A211, Water!$I$342:$I$366, 0), MATCH(Adjustment_WW!K$3&amp;RIGHT(Adjustment_WW!$B211,2), Water!$I$342:$BT$342, 0)), "")</f>
        <v/>
      </c>
      <c r="L211" s="215" t="str">
        <f>IFERROR(INDEX(Water!$I$342:$BT$366, MATCH(Adjustment_WW!$A211, Water!$I$342:$I$366, 0), MATCH(Adjustment_WW!L$3&amp;RIGHT(Adjustment_WW!$B211,2), Water!$I$342:$BT$342, 0)), "")</f>
        <v/>
      </c>
      <c r="M211" s="215">
        <f>IFERROR(INDEX(Water!$I$342:$BT$366, MATCH(Adjustment_WW!$A211, Water!$I$342:$I$366, 0), MATCH(Adjustment_WW!M$3&amp;RIGHT(Adjustment_WW!$B211,2), Water!$I$342:$BT$342, 0)), "")</f>
        <v>0</v>
      </c>
      <c r="N211" s="215">
        <f>IFERROR(INDEX(Water!$I$342:$BT$366, MATCH(Adjustment_WW!$A211, Water!$I$342:$I$366, 0), MATCH(Adjustment_WW!N$3&amp;RIGHT(Adjustment_WW!$B211,2), Water!$I$342:$BT$342, 0)), "")</f>
        <v>0</v>
      </c>
      <c r="O211" s="215">
        <f>IFERROR(INDEX(Water!$I$342:$BT$366, MATCH(Adjustment_WW!$A211, Water!$I$342:$I$366, 0), MATCH(Adjustment_WW!O$3&amp;RIGHT(Adjustment_WW!$B211,2), Water!$I$342:$BT$342, 0)), "")</f>
        <v>0</v>
      </c>
      <c r="P211" s="215">
        <f>IFERROR(INDEX(Water!$I$342:$BT$366, MATCH(Adjustment_WW!$A211, Water!$I$342:$I$366, 0), MATCH(Adjustment_WW!P$3&amp;RIGHT(Adjustment_WW!$B211,2), Water!$I$342:$BT$342, 0)), "")</f>
        <v>0</v>
      </c>
      <c r="Q211" s="215">
        <f>IFERROR(INDEX(Water!$I$342:$BT$366, MATCH(Adjustment_WW!$A211, Water!$I$342:$I$366, 0), MATCH(Adjustment_WW!Q$3&amp;RIGHT(Adjustment_WW!$B211,2), Water!$I$342:$BT$342, 0)), "")</f>
        <v>0</v>
      </c>
      <c r="R211" s="215">
        <f>IFERROR(INDEX(Water!$I$342:$BT$366, MATCH(Adjustment_WW!$A211, Water!$I$342:$I$366, 0), MATCH(Adjustment_WW!R$3&amp;RIGHT(Adjustment_WW!$B211,2), Water!$I$342:$BT$342, 0)), "")</f>
        <v>0</v>
      </c>
      <c r="S211" s="215">
        <f>IFERROR(INDEX(Water!$I$342:$BT$366, MATCH(Adjustment_WW!$A211, Water!$I$342:$I$366, 0), MATCH(Adjustment_WW!S$3&amp;RIGHT(Adjustment_WW!$B211,2), Water!$I$342:$BT$342, 0)), "")</f>
        <v>0</v>
      </c>
    </row>
    <row r="212" spans="1:19">
      <c r="A212" s="214" t="s">
        <v>176</v>
      </c>
      <c r="B212" s="214" t="s">
        <v>470</v>
      </c>
      <c r="C212" s="214" t="str">
        <f t="shared" si="88"/>
        <v>SES21</v>
      </c>
      <c r="D212" s="215">
        <f t="shared" si="89"/>
        <v>0</v>
      </c>
      <c r="E212" s="215">
        <f t="shared" si="96"/>
        <v>0</v>
      </c>
      <c r="F212" s="215">
        <f t="shared" si="97"/>
        <v>0</v>
      </c>
      <c r="G212" s="215">
        <f t="shared" si="98"/>
        <v>0</v>
      </c>
      <c r="H212" s="215">
        <f t="shared" si="99"/>
        <v>0</v>
      </c>
      <c r="K212" s="215" t="str">
        <f>IFERROR(INDEX(Water!$I$342:$BT$366, MATCH(Adjustment_WW!$A212, Water!$I$342:$I$366, 0), MATCH(Adjustment_WW!K$3&amp;RIGHT(Adjustment_WW!$B212,2), Water!$I$342:$BT$342, 0)), "")</f>
        <v/>
      </c>
      <c r="L212" s="215" t="str">
        <f>IFERROR(INDEX(Water!$I$342:$BT$366, MATCH(Adjustment_WW!$A212, Water!$I$342:$I$366, 0), MATCH(Adjustment_WW!L$3&amp;RIGHT(Adjustment_WW!$B212,2), Water!$I$342:$BT$342, 0)), "")</f>
        <v/>
      </c>
      <c r="M212" s="215">
        <f>IFERROR(INDEX(Water!$I$342:$BT$366, MATCH(Adjustment_WW!$A212, Water!$I$342:$I$366, 0), MATCH(Adjustment_WW!M$3&amp;RIGHT(Adjustment_WW!$B212,2), Water!$I$342:$BT$342, 0)), "")</f>
        <v>0</v>
      </c>
      <c r="N212" s="215">
        <f>IFERROR(INDEX(Water!$I$342:$BT$366, MATCH(Adjustment_WW!$A212, Water!$I$342:$I$366, 0), MATCH(Adjustment_WW!N$3&amp;RIGHT(Adjustment_WW!$B212,2), Water!$I$342:$BT$342, 0)), "")</f>
        <v>0</v>
      </c>
      <c r="O212" s="215" t="str">
        <f>IFERROR(INDEX(Water!$I$342:$BT$366, MATCH(Adjustment_WW!$A212, Water!$I$342:$I$366, 0), MATCH(Adjustment_WW!O$3&amp;RIGHT(Adjustment_WW!$B212,2), Water!$I$342:$BT$342, 0)), "")</f>
        <v/>
      </c>
      <c r="P212" s="215">
        <f>IFERROR(INDEX(Water!$I$342:$BT$366, MATCH(Adjustment_WW!$A212, Water!$I$342:$I$366, 0), MATCH(Adjustment_WW!P$3&amp;RIGHT(Adjustment_WW!$B212,2), Water!$I$342:$BT$342, 0)), "")</f>
        <v>0</v>
      </c>
      <c r="Q212" s="215">
        <f>IFERROR(INDEX(Water!$I$342:$BT$366, MATCH(Adjustment_WW!$A212, Water!$I$342:$I$366, 0), MATCH(Adjustment_WW!Q$3&amp;RIGHT(Adjustment_WW!$B212,2), Water!$I$342:$BT$342, 0)), "")</f>
        <v>0</v>
      </c>
      <c r="R212" s="215">
        <f>IFERROR(INDEX(Water!$I$342:$BT$366, MATCH(Adjustment_WW!$A212, Water!$I$342:$I$366, 0), MATCH(Adjustment_WW!R$3&amp;RIGHT(Adjustment_WW!$B212,2), Water!$I$342:$BT$342, 0)), "")</f>
        <v>0</v>
      </c>
      <c r="S212" s="215">
        <f>IFERROR(INDEX(Water!$I$342:$BT$366, MATCH(Adjustment_WW!$A212, Water!$I$342:$I$366, 0), MATCH(Adjustment_WW!S$3&amp;RIGHT(Adjustment_WW!$B212,2), Water!$I$342:$BT$342, 0)), "")</f>
        <v>0</v>
      </c>
    </row>
    <row r="213" spans="1:19">
      <c r="A213" s="214" t="s">
        <v>176</v>
      </c>
      <c r="B213" s="214" t="s">
        <v>580</v>
      </c>
      <c r="C213" s="214" t="str">
        <f t="shared" ref="C213" si="130">$A213&amp;RIGHT(B213,2)</f>
        <v>SES22</v>
      </c>
      <c r="D213" s="215">
        <f t="shared" ref="D213" si="131">IF($B213&lt;"2017-18", K213, IF(B213&lt;"2020-21", O213+P213, P213))</f>
        <v>0</v>
      </c>
      <c r="E213" s="215">
        <f t="shared" ref="E213" si="132">IF($B213&lt;"2017-18", L213, Q213+R213)</f>
        <v>0</v>
      </c>
      <c r="F213" s="215">
        <f t="shared" ref="F213" si="133">M213</f>
        <v>0</v>
      </c>
      <c r="G213" s="215">
        <f t="shared" ref="G213" si="134">N213</f>
        <v>0</v>
      </c>
      <c r="H213" s="215">
        <f t="shared" ref="H213" si="135">S213</f>
        <v>0</v>
      </c>
      <c r="K213" s="215" t="str">
        <f>IFERROR(INDEX(Water!$I$342:$BT$366, MATCH(Adjustment_WW!$A213, Water!$I$342:$I$366, 0), MATCH(Adjustment_WW!K$3&amp;RIGHT(Adjustment_WW!$B213,2), Water!$I$342:$BT$342, 0)), "")</f>
        <v/>
      </c>
      <c r="L213" s="215" t="str">
        <f>IFERROR(INDEX(Water!$I$342:$BT$366, MATCH(Adjustment_WW!$A213, Water!$I$342:$I$366, 0), MATCH(Adjustment_WW!L$3&amp;RIGHT(Adjustment_WW!$B213,2), Water!$I$342:$BT$342, 0)), "")</f>
        <v/>
      </c>
      <c r="M213" s="215">
        <f>IFERROR(INDEX(Water!$I$342:$BT$366, MATCH(Adjustment_WW!$A213, Water!$I$342:$I$366, 0), MATCH(Adjustment_WW!M$3&amp;RIGHT(Adjustment_WW!$B213,2), Water!$I$342:$BT$342, 0)), "")</f>
        <v>0</v>
      </c>
      <c r="N213" s="215">
        <f>IFERROR(INDEX(Water!$I$342:$BT$366, MATCH(Adjustment_WW!$A213, Water!$I$342:$I$366, 0), MATCH(Adjustment_WW!N$3&amp;RIGHT(Adjustment_WW!$B213,2), Water!$I$342:$BT$342, 0)), "")</f>
        <v>0</v>
      </c>
      <c r="O213" s="215" t="str">
        <f>IFERROR(INDEX(Water!$I$342:$BT$366, MATCH(Adjustment_WW!$A213, Water!$I$342:$I$366, 0), MATCH(Adjustment_WW!O$3&amp;RIGHT(Adjustment_WW!$B213,2), Water!$I$342:$BT$342, 0)), "")</f>
        <v/>
      </c>
      <c r="P213" s="215">
        <f>IFERROR(INDEX(Water!$I$342:$BT$366, MATCH(Adjustment_WW!$A213, Water!$I$342:$I$366, 0), MATCH(Adjustment_WW!P$3&amp;RIGHT(Adjustment_WW!$B213,2), Water!$I$342:$BT$342, 0)), "")</f>
        <v>0</v>
      </c>
      <c r="Q213" s="215">
        <f>IFERROR(INDEX(Water!$I$342:$BT$366, MATCH(Adjustment_WW!$A213, Water!$I$342:$I$366, 0), MATCH(Adjustment_WW!Q$3&amp;RIGHT(Adjustment_WW!$B213,2), Water!$I$342:$BT$342, 0)), "")</f>
        <v>0</v>
      </c>
      <c r="R213" s="215">
        <f>IFERROR(INDEX(Water!$I$342:$BT$366, MATCH(Adjustment_WW!$A213, Water!$I$342:$I$366, 0), MATCH(Adjustment_WW!R$3&amp;RIGHT(Adjustment_WW!$B213,2), Water!$I$342:$BT$342, 0)), "")</f>
        <v>0</v>
      </c>
      <c r="S213" s="215">
        <f>IFERROR(INDEX(Water!$I$342:$BT$366, MATCH(Adjustment_WW!$A213, Water!$I$342:$I$366, 0), MATCH(Adjustment_WW!S$3&amp;RIGHT(Adjustment_WW!$B213,2), Water!$I$342:$BT$342, 0)), "")</f>
        <v>0</v>
      </c>
    </row>
    <row r="214" spans="1:19">
      <c r="A214" s="214" t="s">
        <v>163</v>
      </c>
      <c r="B214" s="214" t="s">
        <v>461</v>
      </c>
      <c r="C214" s="214" t="str">
        <f t="shared" si="88"/>
        <v>SEW12</v>
      </c>
      <c r="D214" s="215">
        <f t="shared" si="89"/>
        <v>0</v>
      </c>
      <c r="E214" s="215">
        <f t="shared" si="96"/>
        <v>0</v>
      </c>
      <c r="F214" s="215">
        <f t="shared" si="97"/>
        <v>0</v>
      </c>
      <c r="G214" s="215">
        <f t="shared" si="98"/>
        <v>0</v>
      </c>
      <c r="H214" s="215">
        <f t="shared" si="99"/>
        <v>0</v>
      </c>
      <c r="K214" s="215">
        <f>IFERROR(INDEX(Water!$I$342:$BT$366, MATCH(Adjustment_WW!$A214, Water!$I$342:$I$366, 0), MATCH(Adjustment_WW!K$3&amp;RIGHT(Adjustment_WW!$B214,2), Water!$I$342:$BT$342, 0)), "")</f>
        <v>0</v>
      </c>
      <c r="L214" s="215">
        <f>IFERROR(INDEX(Water!$I$342:$BT$366, MATCH(Adjustment_WW!$A214, Water!$I$342:$I$366, 0), MATCH(Adjustment_WW!L$3&amp;RIGHT(Adjustment_WW!$B214,2), Water!$I$342:$BT$342, 0)), "")</f>
        <v>0</v>
      </c>
      <c r="M214" s="215">
        <f>IFERROR(INDEX(Water!$I$342:$BT$366, MATCH(Adjustment_WW!$A214, Water!$I$342:$I$366, 0), MATCH(Adjustment_WW!M$3&amp;RIGHT(Adjustment_WW!$B214,2), Water!$I$342:$BT$342, 0)), "")</f>
        <v>0</v>
      </c>
      <c r="N214" s="215">
        <f>IFERROR(INDEX(Water!$I$342:$BT$366, MATCH(Adjustment_WW!$A214, Water!$I$342:$I$366, 0), MATCH(Adjustment_WW!N$3&amp;RIGHT(Adjustment_WW!$B214,2), Water!$I$342:$BT$342, 0)), "")</f>
        <v>0</v>
      </c>
      <c r="O214" s="215" t="str">
        <f>IFERROR(INDEX(Water!$I$342:$BT$366, MATCH(Adjustment_WW!$A214, Water!$I$342:$I$366, 0), MATCH(Adjustment_WW!O$3&amp;RIGHT(Adjustment_WW!$B214,2), Water!$I$342:$BT$342, 0)), "")</f>
        <v/>
      </c>
      <c r="P214" s="215" t="str">
        <f>IFERROR(INDEX(Water!$I$342:$BT$366, MATCH(Adjustment_WW!$A214, Water!$I$342:$I$366, 0), MATCH(Adjustment_WW!P$3&amp;RIGHT(Adjustment_WW!$B214,2), Water!$I$342:$BT$342, 0)), "")</f>
        <v/>
      </c>
      <c r="Q214" s="215" t="str">
        <f>IFERROR(INDEX(Water!$I$342:$BT$366, MATCH(Adjustment_WW!$A214, Water!$I$342:$I$366, 0), MATCH(Adjustment_WW!Q$3&amp;RIGHT(Adjustment_WW!$B214,2), Water!$I$342:$BT$342, 0)), "")</f>
        <v/>
      </c>
      <c r="R214" s="215" t="str">
        <f>IFERROR(INDEX(Water!$I$342:$BT$366, MATCH(Adjustment_WW!$A214, Water!$I$342:$I$366, 0), MATCH(Adjustment_WW!R$3&amp;RIGHT(Adjustment_WW!$B214,2), Water!$I$342:$BT$342, 0)), "")</f>
        <v/>
      </c>
      <c r="S214" s="215">
        <f>IFERROR(INDEX(Water!$I$342:$BT$366, MATCH(Adjustment_WW!$A214, Water!$I$342:$I$366, 0), MATCH(Adjustment_WW!S$3&amp;RIGHT(Adjustment_WW!$B214,2), Water!$I$342:$BT$342, 0)), "")</f>
        <v>0</v>
      </c>
    </row>
    <row r="215" spans="1:19">
      <c r="A215" s="214" t="s">
        <v>163</v>
      </c>
      <c r="B215" s="214" t="s">
        <v>462</v>
      </c>
      <c r="C215" s="214" t="str">
        <f t="shared" si="88"/>
        <v>SEW13</v>
      </c>
      <c r="D215" s="215">
        <f t="shared" si="89"/>
        <v>0</v>
      </c>
      <c r="E215" s="215">
        <f t="shared" si="96"/>
        <v>0</v>
      </c>
      <c r="F215" s="215">
        <f t="shared" si="97"/>
        <v>0</v>
      </c>
      <c r="G215" s="215">
        <f t="shared" si="98"/>
        <v>0</v>
      </c>
      <c r="H215" s="215">
        <f t="shared" si="99"/>
        <v>0</v>
      </c>
      <c r="K215" s="215">
        <f>IFERROR(INDEX(Water!$I$342:$BT$366, MATCH(Adjustment_WW!$A215, Water!$I$342:$I$366, 0), MATCH(Adjustment_WW!K$3&amp;RIGHT(Adjustment_WW!$B215,2), Water!$I$342:$BT$342, 0)), "")</f>
        <v>0</v>
      </c>
      <c r="L215" s="215">
        <f>IFERROR(INDEX(Water!$I$342:$BT$366, MATCH(Adjustment_WW!$A215, Water!$I$342:$I$366, 0), MATCH(Adjustment_WW!L$3&amp;RIGHT(Adjustment_WW!$B215,2), Water!$I$342:$BT$342, 0)), "")</f>
        <v>0</v>
      </c>
      <c r="M215" s="215">
        <f>IFERROR(INDEX(Water!$I$342:$BT$366, MATCH(Adjustment_WW!$A215, Water!$I$342:$I$366, 0), MATCH(Adjustment_WW!M$3&amp;RIGHT(Adjustment_WW!$B215,2), Water!$I$342:$BT$342, 0)), "")</f>
        <v>0</v>
      </c>
      <c r="N215" s="215">
        <f>IFERROR(INDEX(Water!$I$342:$BT$366, MATCH(Adjustment_WW!$A215, Water!$I$342:$I$366, 0), MATCH(Adjustment_WW!N$3&amp;RIGHT(Adjustment_WW!$B215,2), Water!$I$342:$BT$342, 0)), "")</f>
        <v>0</v>
      </c>
      <c r="O215" s="215" t="str">
        <f>IFERROR(INDEX(Water!$I$342:$BT$366, MATCH(Adjustment_WW!$A215, Water!$I$342:$I$366, 0), MATCH(Adjustment_WW!O$3&amp;RIGHT(Adjustment_WW!$B215,2), Water!$I$342:$BT$342, 0)), "")</f>
        <v/>
      </c>
      <c r="P215" s="215" t="str">
        <f>IFERROR(INDEX(Water!$I$342:$BT$366, MATCH(Adjustment_WW!$A215, Water!$I$342:$I$366, 0), MATCH(Adjustment_WW!P$3&amp;RIGHT(Adjustment_WW!$B215,2), Water!$I$342:$BT$342, 0)), "")</f>
        <v/>
      </c>
      <c r="Q215" s="215" t="str">
        <f>IFERROR(INDEX(Water!$I$342:$BT$366, MATCH(Adjustment_WW!$A215, Water!$I$342:$I$366, 0), MATCH(Adjustment_WW!Q$3&amp;RIGHT(Adjustment_WW!$B215,2), Water!$I$342:$BT$342, 0)), "")</f>
        <v/>
      </c>
      <c r="R215" s="215" t="str">
        <f>IFERROR(INDEX(Water!$I$342:$BT$366, MATCH(Adjustment_WW!$A215, Water!$I$342:$I$366, 0), MATCH(Adjustment_WW!R$3&amp;RIGHT(Adjustment_WW!$B215,2), Water!$I$342:$BT$342, 0)), "")</f>
        <v/>
      </c>
      <c r="S215" s="215">
        <f>IFERROR(INDEX(Water!$I$342:$BT$366, MATCH(Adjustment_WW!$A215, Water!$I$342:$I$366, 0), MATCH(Adjustment_WW!S$3&amp;RIGHT(Adjustment_WW!$B215,2), Water!$I$342:$BT$342, 0)), "")</f>
        <v>0</v>
      </c>
    </row>
    <row r="216" spans="1:19">
      <c r="A216" s="214" t="s">
        <v>163</v>
      </c>
      <c r="B216" s="214" t="s">
        <v>463</v>
      </c>
      <c r="C216" s="214" t="str">
        <f t="shared" si="88"/>
        <v>SEW14</v>
      </c>
      <c r="D216" s="215">
        <f t="shared" si="89"/>
        <v>0</v>
      </c>
      <c r="E216" s="215">
        <f t="shared" si="96"/>
        <v>0</v>
      </c>
      <c r="F216" s="215">
        <f t="shared" si="97"/>
        <v>0</v>
      </c>
      <c r="G216" s="215">
        <f t="shared" si="98"/>
        <v>0</v>
      </c>
      <c r="H216" s="215">
        <f t="shared" si="99"/>
        <v>0</v>
      </c>
      <c r="K216" s="215">
        <f>IFERROR(INDEX(Water!$I$342:$BT$366, MATCH(Adjustment_WW!$A216, Water!$I$342:$I$366, 0), MATCH(Adjustment_WW!K$3&amp;RIGHT(Adjustment_WW!$B216,2), Water!$I$342:$BT$342, 0)), "")</f>
        <v>0</v>
      </c>
      <c r="L216" s="215">
        <f>IFERROR(INDEX(Water!$I$342:$BT$366, MATCH(Adjustment_WW!$A216, Water!$I$342:$I$366, 0), MATCH(Adjustment_WW!L$3&amp;RIGHT(Adjustment_WW!$B216,2), Water!$I$342:$BT$342, 0)), "")</f>
        <v>0</v>
      </c>
      <c r="M216" s="215">
        <f>IFERROR(INDEX(Water!$I$342:$BT$366, MATCH(Adjustment_WW!$A216, Water!$I$342:$I$366, 0), MATCH(Adjustment_WW!M$3&amp;RIGHT(Adjustment_WW!$B216,2), Water!$I$342:$BT$342, 0)), "")</f>
        <v>0</v>
      </c>
      <c r="N216" s="215">
        <f>IFERROR(INDEX(Water!$I$342:$BT$366, MATCH(Adjustment_WW!$A216, Water!$I$342:$I$366, 0), MATCH(Adjustment_WW!N$3&amp;RIGHT(Adjustment_WW!$B216,2), Water!$I$342:$BT$342, 0)), "")</f>
        <v>0</v>
      </c>
      <c r="O216" s="215" t="str">
        <f>IFERROR(INDEX(Water!$I$342:$BT$366, MATCH(Adjustment_WW!$A216, Water!$I$342:$I$366, 0), MATCH(Adjustment_WW!O$3&amp;RIGHT(Adjustment_WW!$B216,2), Water!$I$342:$BT$342, 0)), "")</f>
        <v/>
      </c>
      <c r="P216" s="215" t="str">
        <f>IFERROR(INDEX(Water!$I$342:$BT$366, MATCH(Adjustment_WW!$A216, Water!$I$342:$I$366, 0), MATCH(Adjustment_WW!P$3&amp;RIGHT(Adjustment_WW!$B216,2), Water!$I$342:$BT$342, 0)), "")</f>
        <v/>
      </c>
      <c r="Q216" s="215" t="str">
        <f>IFERROR(INDEX(Water!$I$342:$BT$366, MATCH(Adjustment_WW!$A216, Water!$I$342:$I$366, 0), MATCH(Adjustment_WW!Q$3&amp;RIGHT(Adjustment_WW!$B216,2), Water!$I$342:$BT$342, 0)), "")</f>
        <v/>
      </c>
      <c r="R216" s="215" t="str">
        <f>IFERROR(INDEX(Water!$I$342:$BT$366, MATCH(Adjustment_WW!$A216, Water!$I$342:$I$366, 0), MATCH(Adjustment_WW!R$3&amp;RIGHT(Adjustment_WW!$B216,2), Water!$I$342:$BT$342, 0)), "")</f>
        <v/>
      </c>
      <c r="S216" s="215">
        <f>IFERROR(INDEX(Water!$I$342:$BT$366, MATCH(Adjustment_WW!$A216, Water!$I$342:$I$366, 0), MATCH(Adjustment_WW!S$3&amp;RIGHT(Adjustment_WW!$B216,2), Water!$I$342:$BT$342, 0)), "")</f>
        <v>0</v>
      </c>
    </row>
    <row r="217" spans="1:19">
      <c r="A217" s="214" t="s">
        <v>163</v>
      </c>
      <c r="B217" s="214" t="s">
        <v>464</v>
      </c>
      <c r="C217" s="214" t="str">
        <f t="shared" ref="C217:C246" si="136">$A217&amp;RIGHT(B217,2)</f>
        <v>SEW15</v>
      </c>
      <c r="D217" s="215">
        <f t="shared" ref="D217:D244" si="137">IF($B217&lt;"2017-18", K217, IF(B217&lt;"2020-21", O217+P217, P217))</f>
        <v>0</v>
      </c>
      <c r="E217" s="215">
        <f t="shared" si="96"/>
        <v>0</v>
      </c>
      <c r="F217" s="215">
        <f t="shared" si="97"/>
        <v>0</v>
      </c>
      <c r="G217" s="215">
        <f t="shared" si="98"/>
        <v>0</v>
      </c>
      <c r="H217" s="215">
        <f t="shared" si="99"/>
        <v>0</v>
      </c>
      <c r="K217" s="215">
        <f>IFERROR(INDEX(Water!$I$342:$BT$366, MATCH(Adjustment_WW!$A217, Water!$I$342:$I$366, 0), MATCH(Adjustment_WW!K$3&amp;RIGHT(Adjustment_WW!$B217,2), Water!$I$342:$BT$342, 0)), "")</f>
        <v>0</v>
      </c>
      <c r="L217" s="215">
        <f>IFERROR(INDEX(Water!$I$342:$BT$366, MATCH(Adjustment_WW!$A217, Water!$I$342:$I$366, 0), MATCH(Adjustment_WW!L$3&amp;RIGHT(Adjustment_WW!$B217,2), Water!$I$342:$BT$342, 0)), "")</f>
        <v>0</v>
      </c>
      <c r="M217" s="215">
        <f>IFERROR(INDEX(Water!$I$342:$BT$366, MATCH(Adjustment_WW!$A217, Water!$I$342:$I$366, 0), MATCH(Adjustment_WW!M$3&amp;RIGHT(Adjustment_WW!$B217,2), Water!$I$342:$BT$342, 0)), "")</f>
        <v>0</v>
      </c>
      <c r="N217" s="215">
        <f>IFERROR(INDEX(Water!$I$342:$BT$366, MATCH(Adjustment_WW!$A217, Water!$I$342:$I$366, 0), MATCH(Adjustment_WW!N$3&amp;RIGHT(Adjustment_WW!$B217,2), Water!$I$342:$BT$342, 0)), "")</f>
        <v>0</v>
      </c>
      <c r="O217" s="215" t="str">
        <f>IFERROR(INDEX(Water!$I$342:$BT$366, MATCH(Adjustment_WW!$A217, Water!$I$342:$I$366, 0), MATCH(Adjustment_WW!O$3&amp;RIGHT(Adjustment_WW!$B217,2), Water!$I$342:$BT$342, 0)), "")</f>
        <v/>
      </c>
      <c r="P217" s="215" t="str">
        <f>IFERROR(INDEX(Water!$I$342:$BT$366, MATCH(Adjustment_WW!$A217, Water!$I$342:$I$366, 0), MATCH(Adjustment_WW!P$3&amp;RIGHT(Adjustment_WW!$B217,2), Water!$I$342:$BT$342, 0)), "")</f>
        <v/>
      </c>
      <c r="Q217" s="215" t="str">
        <f>IFERROR(INDEX(Water!$I$342:$BT$366, MATCH(Adjustment_WW!$A217, Water!$I$342:$I$366, 0), MATCH(Adjustment_WW!Q$3&amp;RIGHT(Adjustment_WW!$B217,2), Water!$I$342:$BT$342, 0)), "")</f>
        <v/>
      </c>
      <c r="R217" s="215" t="str">
        <f>IFERROR(INDEX(Water!$I$342:$BT$366, MATCH(Adjustment_WW!$A217, Water!$I$342:$I$366, 0), MATCH(Adjustment_WW!R$3&amp;RIGHT(Adjustment_WW!$B217,2), Water!$I$342:$BT$342, 0)), "")</f>
        <v/>
      </c>
      <c r="S217" s="215">
        <f>IFERROR(INDEX(Water!$I$342:$BT$366, MATCH(Adjustment_WW!$A217, Water!$I$342:$I$366, 0), MATCH(Adjustment_WW!S$3&amp;RIGHT(Adjustment_WW!$B217,2), Water!$I$342:$BT$342, 0)), "")</f>
        <v>0</v>
      </c>
    </row>
    <row r="218" spans="1:19">
      <c r="A218" s="214" t="s">
        <v>163</v>
      </c>
      <c r="B218" s="214" t="s">
        <v>465</v>
      </c>
      <c r="C218" s="214" t="str">
        <f t="shared" si="136"/>
        <v>SEW16</v>
      </c>
      <c r="D218" s="215">
        <f t="shared" si="137"/>
        <v>0</v>
      </c>
      <c r="E218" s="215">
        <f t="shared" si="96"/>
        <v>0</v>
      </c>
      <c r="F218" s="215">
        <f t="shared" si="97"/>
        <v>0</v>
      </c>
      <c r="G218" s="215">
        <f t="shared" si="98"/>
        <v>0</v>
      </c>
      <c r="H218" s="215">
        <f t="shared" si="99"/>
        <v>0</v>
      </c>
      <c r="K218" s="215">
        <f>IFERROR(INDEX(Water!$I$342:$BT$366, MATCH(Adjustment_WW!$A218, Water!$I$342:$I$366, 0), MATCH(Adjustment_WW!K$3&amp;RIGHT(Adjustment_WW!$B218,2), Water!$I$342:$BT$342, 0)), "")</f>
        <v>0</v>
      </c>
      <c r="L218" s="215">
        <f>IFERROR(INDEX(Water!$I$342:$BT$366, MATCH(Adjustment_WW!$A218, Water!$I$342:$I$366, 0), MATCH(Adjustment_WW!L$3&amp;RIGHT(Adjustment_WW!$B218,2), Water!$I$342:$BT$342, 0)), "")</f>
        <v>0</v>
      </c>
      <c r="M218" s="215">
        <f>IFERROR(INDEX(Water!$I$342:$BT$366, MATCH(Adjustment_WW!$A218, Water!$I$342:$I$366, 0), MATCH(Adjustment_WW!M$3&amp;RIGHT(Adjustment_WW!$B218,2), Water!$I$342:$BT$342, 0)), "")</f>
        <v>0</v>
      </c>
      <c r="N218" s="215">
        <f>IFERROR(INDEX(Water!$I$342:$BT$366, MATCH(Adjustment_WW!$A218, Water!$I$342:$I$366, 0), MATCH(Adjustment_WW!N$3&amp;RIGHT(Adjustment_WW!$B218,2), Water!$I$342:$BT$342, 0)), "")</f>
        <v>0</v>
      </c>
      <c r="O218" s="215" t="str">
        <f>IFERROR(INDEX(Water!$I$342:$BT$366, MATCH(Adjustment_WW!$A218, Water!$I$342:$I$366, 0), MATCH(Adjustment_WW!O$3&amp;RIGHT(Adjustment_WW!$B218,2), Water!$I$342:$BT$342, 0)), "")</f>
        <v/>
      </c>
      <c r="P218" s="215" t="str">
        <f>IFERROR(INDEX(Water!$I$342:$BT$366, MATCH(Adjustment_WW!$A218, Water!$I$342:$I$366, 0), MATCH(Adjustment_WW!P$3&amp;RIGHT(Adjustment_WW!$B218,2), Water!$I$342:$BT$342, 0)), "")</f>
        <v/>
      </c>
      <c r="Q218" s="215" t="str">
        <f>IFERROR(INDEX(Water!$I$342:$BT$366, MATCH(Adjustment_WW!$A218, Water!$I$342:$I$366, 0), MATCH(Adjustment_WW!Q$3&amp;RIGHT(Adjustment_WW!$B218,2), Water!$I$342:$BT$342, 0)), "")</f>
        <v/>
      </c>
      <c r="R218" s="215" t="str">
        <f>IFERROR(INDEX(Water!$I$342:$BT$366, MATCH(Adjustment_WW!$A218, Water!$I$342:$I$366, 0), MATCH(Adjustment_WW!R$3&amp;RIGHT(Adjustment_WW!$B218,2), Water!$I$342:$BT$342, 0)), "")</f>
        <v/>
      </c>
      <c r="S218" s="215">
        <f>IFERROR(INDEX(Water!$I$342:$BT$366, MATCH(Adjustment_WW!$A218, Water!$I$342:$I$366, 0), MATCH(Adjustment_WW!S$3&amp;RIGHT(Adjustment_WW!$B218,2), Water!$I$342:$BT$342, 0)), "")</f>
        <v>0</v>
      </c>
    </row>
    <row r="219" spans="1:19">
      <c r="A219" s="214" t="s">
        <v>163</v>
      </c>
      <c r="B219" s="214" t="s">
        <v>466</v>
      </c>
      <c r="C219" s="214" t="str">
        <f t="shared" si="136"/>
        <v>SEW17</v>
      </c>
      <c r="D219" s="215">
        <f t="shared" si="137"/>
        <v>0</v>
      </c>
      <c r="E219" s="215">
        <f t="shared" si="96"/>
        <v>0</v>
      </c>
      <c r="F219" s="215">
        <f t="shared" si="97"/>
        <v>0</v>
      </c>
      <c r="G219" s="215">
        <f t="shared" si="98"/>
        <v>0</v>
      </c>
      <c r="H219" s="215">
        <f t="shared" si="99"/>
        <v>0</v>
      </c>
      <c r="K219" s="215">
        <f>IFERROR(INDEX(Water!$I$342:$BT$366, MATCH(Adjustment_WW!$A219, Water!$I$342:$I$366, 0), MATCH(Adjustment_WW!K$3&amp;RIGHT(Adjustment_WW!$B219,2), Water!$I$342:$BT$342, 0)), "")</f>
        <v>0</v>
      </c>
      <c r="L219" s="215">
        <f>IFERROR(INDEX(Water!$I$342:$BT$366, MATCH(Adjustment_WW!$A219, Water!$I$342:$I$366, 0), MATCH(Adjustment_WW!L$3&amp;RIGHT(Adjustment_WW!$B219,2), Water!$I$342:$BT$342, 0)), "")</f>
        <v>0</v>
      </c>
      <c r="M219" s="215">
        <f>IFERROR(INDEX(Water!$I$342:$BT$366, MATCH(Adjustment_WW!$A219, Water!$I$342:$I$366, 0), MATCH(Adjustment_WW!M$3&amp;RIGHT(Adjustment_WW!$B219,2), Water!$I$342:$BT$342, 0)), "")</f>
        <v>0</v>
      </c>
      <c r="N219" s="215">
        <f>IFERROR(INDEX(Water!$I$342:$BT$366, MATCH(Adjustment_WW!$A219, Water!$I$342:$I$366, 0), MATCH(Adjustment_WW!N$3&amp;RIGHT(Adjustment_WW!$B219,2), Water!$I$342:$BT$342, 0)), "")</f>
        <v>0</v>
      </c>
      <c r="O219" s="215" t="str">
        <f>IFERROR(INDEX(Water!$I$342:$BT$366, MATCH(Adjustment_WW!$A219, Water!$I$342:$I$366, 0), MATCH(Adjustment_WW!O$3&amp;RIGHT(Adjustment_WW!$B219,2), Water!$I$342:$BT$342, 0)), "")</f>
        <v/>
      </c>
      <c r="P219" s="215" t="str">
        <f>IFERROR(INDEX(Water!$I$342:$BT$366, MATCH(Adjustment_WW!$A219, Water!$I$342:$I$366, 0), MATCH(Adjustment_WW!P$3&amp;RIGHT(Adjustment_WW!$B219,2), Water!$I$342:$BT$342, 0)), "")</f>
        <v/>
      </c>
      <c r="Q219" s="215" t="str">
        <f>IFERROR(INDEX(Water!$I$342:$BT$366, MATCH(Adjustment_WW!$A219, Water!$I$342:$I$366, 0), MATCH(Adjustment_WW!Q$3&amp;RIGHT(Adjustment_WW!$B219,2), Water!$I$342:$BT$342, 0)), "")</f>
        <v/>
      </c>
      <c r="R219" s="215" t="str">
        <f>IFERROR(INDEX(Water!$I$342:$BT$366, MATCH(Adjustment_WW!$A219, Water!$I$342:$I$366, 0), MATCH(Adjustment_WW!R$3&amp;RIGHT(Adjustment_WW!$B219,2), Water!$I$342:$BT$342, 0)), "")</f>
        <v/>
      </c>
      <c r="S219" s="215">
        <f>IFERROR(INDEX(Water!$I$342:$BT$366, MATCH(Adjustment_WW!$A219, Water!$I$342:$I$366, 0), MATCH(Adjustment_WW!S$3&amp;RIGHT(Adjustment_WW!$B219,2), Water!$I$342:$BT$342, 0)), "")</f>
        <v>0</v>
      </c>
    </row>
    <row r="220" spans="1:19">
      <c r="A220" s="214" t="s">
        <v>163</v>
      </c>
      <c r="B220" s="214" t="s">
        <v>467</v>
      </c>
      <c r="C220" s="214" t="str">
        <f t="shared" si="136"/>
        <v>SEW18</v>
      </c>
      <c r="D220" s="215">
        <f t="shared" si="137"/>
        <v>0</v>
      </c>
      <c r="E220" s="215">
        <f t="shared" si="96"/>
        <v>0</v>
      </c>
      <c r="F220" s="215">
        <f t="shared" si="97"/>
        <v>0</v>
      </c>
      <c r="G220" s="215">
        <f t="shared" si="98"/>
        <v>2.1360000000000001</v>
      </c>
      <c r="H220" s="215">
        <f t="shared" si="99"/>
        <v>2.1360000000000001</v>
      </c>
      <c r="K220" s="215" t="str">
        <f>IFERROR(INDEX(Water!$I$342:$BT$366, MATCH(Adjustment_WW!$A220, Water!$I$342:$I$366, 0), MATCH(Adjustment_WW!K$3&amp;RIGHT(Adjustment_WW!$B220,2), Water!$I$342:$BT$342, 0)), "")</f>
        <v/>
      </c>
      <c r="L220" s="215" t="str">
        <f>IFERROR(INDEX(Water!$I$342:$BT$366, MATCH(Adjustment_WW!$A220, Water!$I$342:$I$366, 0), MATCH(Adjustment_WW!L$3&amp;RIGHT(Adjustment_WW!$B220,2), Water!$I$342:$BT$342, 0)), "")</f>
        <v/>
      </c>
      <c r="M220" s="215">
        <f>IFERROR(INDEX(Water!$I$342:$BT$366, MATCH(Adjustment_WW!$A220, Water!$I$342:$I$366, 0), MATCH(Adjustment_WW!M$3&amp;RIGHT(Adjustment_WW!$B220,2), Water!$I$342:$BT$342, 0)), "")</f>
        <v>0</v>
      </c>
      <c r="N220" s="215">
        <f>IFERROR(INDEX(Water!$I$342:$BT$366, MATCH(Adjustment_WW!$A220, Water!$I$342:$I$366, 0), MATCH(Adjustment_WW!N$3&amp;RIGHT(Adjustment_WW!$B220,2), Water!$I$342:$BT$342, 0)), "")</f>
        <v>2.1360000000000001</v>
      </c>
      <c r="O220" s="215">
        <f>IFERROR(INDEX(Water!$I$342:$BT$366, MATCH(Adjustment_WW!$A220, Water!$I$342:$I$366, 0), MATCH(Adjustment_WW!O$3&amp;RIGHT(Adjustment_WW!$B220,2), Water!$I$342:$BT$342, 0)), "")</f>
        <v>0</v>
      </c>
      <c r="P220" s="215">
        <f>IFERROR(INDEX(Water!$I$342:$BT$366, MATCH(Adjustment_WW!$A220, Water!$I$342:$I$366, 0), MATCH(Adjustment_WW!P$3&amp;RIGHT(Adjustment_WW!$B220,2), Water!$I$342:$BT$342, 0)), "")</f>
        <v>0</v>
      </c>
      <c r="Q220" s="215">
        <f>IFERROR(INDEX(Water!$I$342:$BT$366, MATCH(Adjustment_WW!$A220, Water!$I$342:$I$366, 0), MATCH(Adjustment_WW!Q$3&amp;RIGHT(Adjustment_WW!$B220,2), Water!$I$342:$BT$342, 0)), "")</f>
        <v>0</v>
      </c>
      <c r="R220" s="215">
        <f>IFERROR(INDEX(Water!$I$342:$BT$366, MATCH(Adjustment_WW!$A220, Water!$I$342:$I$366, 0), MATCH(Adjustment_WW!R$3&amp;RIGHT(Adjustment_WW!$B220,2), Water!$I$342:$BT$342, 0)), "")</f>
        <v>0</v>
      </c>
      <c r="S220" s="215">
        <f>IFERROR(INDEX(Water!$I$342:$BT$366, MATCH(Adjustment_WW!$A220, Water!$I$342:$I$366, 0), MATCH(Adjustment_WW!S$3&amp;RIGHT(Adjustment_WW!$B220,2), Water!$I$342:$BT$342, 0)), "")</f>
        <v>2.1360000000000001</v>
      </c>
    </row>
    <row r="221" spans="1:19">
      <c r="A221" s="214" t="s">
        <v>163</v>
      </c>
      <c r="B221" s="214" t="s">
        <v>468</v>
      </c>
      <c r="C221" s="214" t="str">
        <f t="shared" si="136"/>
        <v>SEW19</v>
      </c>
      <c r="D221" s="215">
        <f t="shared" si="137"/>
        <v>0</v>
      </c>
      <c r="E221" s="215">
        <f t="shared" si="96"/>
        <v>0</v>
      </c>
      <c r="F221" s="215">
        <f t="shared" si="97"/>
        <v>0</v>
      </c>
      <c r="G221" s="215">
        <f t="shared" si="98"/>
        <v>0</v>
      </c>
      <c r="H221" s="215">
        <f t="shared" si="99"/>
        <v>0</v>
      </c>
      <c r="K221" s="215" t="str">
        <f>IFERROR(INDEX(Water!$I$342:$BT$366, MATCH(Adjustment_WW!$A221, Water!$I$342:$I$366, 0), MATCH(Adjustment_WW!K$3&amp;RIGHT(Adjustment_WW!$B221,2), Water!$I$342:$BT$342, 0)), "")</f>
        <v/>
      </c>
      <c r="L221" s="215" t="str">
        <f>IFERROR(INDEX(Water!$I$342:$BT$366, MATCH(Adjustment_WW!$A221, Water!$I$342:$I$366, 0), MATCH(Adjustment_WW!L$3&amp;RIGHT(Adjustment_WW!$B221,2), Water!$I$342:$BT$342, 0)), "")</f>
        <v/>
      </c>
      <c r="M221" s="215">
        <f>IFERROR(INDEX(Water!$I$342:$BT$366, MATCH(Adjustment_WW!$A221, Water!$I$342:$I$366, 0), MATCH(Adjustment_WW!M$3&amp;RIGHT(Adjustment_WW!$B221,2), Water!$I$342:$BT$342, 0)), "")</f>
        <v>0</v>
      </c>
      <c r="N221" s="215">
        <f>IFERROR(INDEX(Water!$I$342:$BT$366, MATCH(Adjustment_WW!$A221, Water!$I$342:$I$366, 0), MATCH(Adjustment_WW!N$3&amp;RIGHT(Adjustment_WW!$B221,2), Water!$I$342:$BT$342, 0)), "")</f>
        <v>0</v>
      </c>
      <c r="O221" s="215">
        <f>IFERROR(INDEX(Water!$I$342:$BT$366, MATCH(Adjustment_WW!$A221, Water!$I$342:$I$366, 0), MATCH(Adjustment_WW!O$3&amp;RIGHT(Adjustment_WW!$B221,2), Water!$I$342:$BT$342, 0)), "")</f>
        <v>0</v>
      </c>
      <c r="P221" s="215">
        <f>IFERROR(INDEX(Water!$I$342:$BT$366, MATCH(Adjustment_WW!$A221, Water!$I$342:$I$366, 0), MATCH(Adjustment_WW!P$3&amp;RIGHT(Adjustment_WW!$B221,2), Water!$I$342:$BT$342, 0)), "")</f>
        <v>0</v>
      </c>
      <c r="Q221" s="215">
        <f>IFERROR(INDEX(Water!$I$342:$BT$366, MATCH(Adjustment_WW!$A221, Water!$I$342:$I$366, 0), MATCH(Adjustment_WW!Q$3&amp;RIGHT(Adjustment_WW!$B221,2), Water!$I$342:$BT$342, 0)), "")</f>
        <v>0</v>
      </c>
      <c r="R221" s="215">
        <f>IFERROR(INDEX(Water!$I$342:$BT$366, MATCH(Adjustment_WW!$A221, Water!$I$342:$I$366, 0), MATCH(Adjustment_WW!R$3&amp;RIGHT(Adjustment_WW!$B221,2), Water!$I$342:$BT$342, 0)), "")</f>
        <v>0</v>
      </c>
      <c r="S221" s="215">
        <f>IFERROR(INDEX(Water!$I$342:$BT$366, MATCH(Adjustment_WW!$A221, Water!$I$342:$I$366, 0), MATCH(Adjustment_WW!S$3&amp;RIGHT(Adjustment_WW!$B221,2), Water!$I$342:$BT$342, 0)), "")</f>
        <v>0</v>
      </c>
    </row>
    <row r="222" spans="1:19">
      <c r="A222" s="214" t="s">
        <v>163</v>
      </c>
      <c r="B222" s="214" t="s">
        <v>469</v>
      </c>
      <c r="C222" s="214" t="str">
        <f t="shared" si="136"/>
        <v>SEW20</v>
      </c>
      <c r="D222" s="215">
        <f t="shared" si="137"/>
        <v>0</v>
      </c>
      <c r="E222" s="215">
        <f t="shared" si="96"/>
        <v>0</v>
      </c>
      <c r="F222" s="215">
        <f t="shared" si="97"/>
        <v>0</v>
      </c>
      <c r="G222" s="215">
        <f t="shared" si="98"/>
        <v>0</v>
      </c>
      <c r="H222" s="215">
        <f t="shared" si="99"/>
        <v>0</v>
      </c>
      <c r="K222" s="215" t="str">
        <f>IFERROR(INDEX(Water!$I$342:$BT$366, MATCH(Adjustment_WW!$A222, Water!$I$342:$I$366, 0), MATCH(Adjustment_WW!K$3&amp;RIGHT(Adjustment_WW!$B222,2), Water!$I$342:$BT$342, 0)), "")</f>
        <v/>
      </c>
      <c r="L222" s="215" t="str">
        <f>IFERROR(INDEX(Water!$I$342:$BT$366, MATCH(Adjustment_WW!$A222, Water!$I$342:$I$366, 0), MATCH(Adjustment_WW!L$3&amp;RIGHT(Adjustment_WW!$B222,2), Water!$I$342:$BT$342, 0)), "")</f>
        <v/>
      </c>
      <c r="M222" s="215">
        <f>IFERROR(INDEX(Water!$I$342:$BT$366, MATCH(Adjustment_WW!$A222, Water!$I$342:$I$366, 0), MATCH(Adjustment_WW!M$3&amp;RIGHT(Adjustment_WW!$B222,2), Water!$I$342:$BT$342, 0)), "")</f>
        <v>0</v>
      </c>
      <c r="N222" s="215">
        <f>IFERROR(INDEX(Water!$I$342:$BT$366, MATCH(Adjustment_WW!$A222, Water!$I$342:$I$366, 0), MATCH(Adjustment_WW!N$3&amp;RIGHT(Adjustment_WW!$B222,2), Water!$I$342:$BT$342, 0)), "")</f>
        <v>0</v>
      </c>
      <c r="O222" s="215">
        <f>IFERROR(INDEX(Water!$I$342:$BT$366, MATCH(Adjustment_WW!$A222, Water!$I$342:$I$366, 0), MATCH(Adjustment_WW!O$3&amp;RIGHT(Adjustment_WW!$B222,2), Water!$I$342:$BT$342, 0)), "")</f>
        <v>0</v>
      </c>
      <c r="P222" s="215">
        <f>IFERROR(INDEX(Water!$I$342:$BT$366, MATCH(Adjustment_WW!$A222, Water!$I$342:$I$366, 0), MATCH(Adjustment_WW!P$3&amp;RIGHT(Adjustment_WW!$B222,2), Water!$I$342:$BT$342, 0)), "")</f>
        <v>0</v>
      </c>
      <c r="Q222" s="215">
        <f>IFERROR(INDEX(Water!$I$342:$BT$366, MATCH(Adjustment_WW!$A222, Water!$I$342:$I$366, 0), MATCH(Adjustment_WW!Q$3&amp;RIGHT(Adjustment_WW!$B222,2), Water!$I$342:$BT$342, 0)), "")</f>
        <v>0</v>
      </c>
      <c r="R222" s="215">
        <f>IFERROR(INDEX(Water!$I$342:$BT$366, MATCH(Adjustment_WW!$A222, Water!$I$342:$I$366, 0), MATCH(Adjustment_WW!R$3&amp;RIGHT(Adjustment_WW!$B222,2), Water!$I$342:$BT$342, 0)), "")</f>
        <v>0</v>
      </c>
      <c r="S222" s="215">
        <f>IFERROR(INDEX(Water!$I$342:$BT$366, MATCH(Adjustment_WW!$A222, Water!$I$342:$I$366, 0), MATCH(Adjustment_WW!S$3&amp;RIGHT(Adjustment_WW!$B222,2), Water!$I$342:$BT$342, 0)), "")</f>
        <v>0</v>
      </c>
    </row>
    <row r="223" spans="1:19">
      <c r="A223" s="214" t="s">
        <v>163</v>
      </c>
      <c r="B223" s="214" t="s">
        <v>470</v>
      </c>
      <c r="C223" s="214" t="str">
        <f t="shared" si="136"/>
        <v>SEW21</v>
      </c>
      <c r="D223" s="215">
        <f t="shared" si="137"/>
        <v>-0.55600000000000005</v>
      </c>
      <c r="E223" s="215">
        <f t="shared" si="96"/>
        <v>-2.1000000000000001E-2</v>
      </c>
      <c r="F223" s="215">
        <f t="shared" si="97"/>
        <v>-0.40600000000000003</v>
      </c>
      <c r="G223" s="215">
        <f t="shared" si="98"/>
        <v>-2.5890000000000004</v>
      </c>
      <c r="H223" s="215">
        <f t="shared" si="99"/>
        <v>-3.5720000000000001</v>
      </c>
      <c r="K223" s="215" t="str">
        <f>IFERROR(INDEX(Water!$I$342:$BT$366, MATCH(Adjustment_WW!$A223, Water!$I$342:$I$366, 0), MATCH(Adjustment_WW!K$3&amp;RIGHT(Adjustment_WW!$B223,2), Water!$I$342:$BT$342, 0)), "")</f>
        <v/>
      </c>
      <c r="L223" s="215" t="str">
        <f>IFERROR(INDEX(Water!$I$342:$BT$366, MATCH(Adjustment_WW!$A223, Water!$I$342:$I$366, 0), MATCH(Adjustment_WW!L$3&amp;RIGHT(Adjustment_WW!$B223,2), Water!$I$342:$BT$342, 0)), "")</f>
        <v/>
      </c>
      <c r="M223" s="215">
        <f>IFERROR(INDEX(Water!$I$342:$BT$366, MATCH(Adjustment_WW!$A223, Water!$I$342:$I$366, 0), MATCH(Adjustment_WW!M$3&amp;RIGHT(Adjustment_WW!$B223,2), Water!$I$342:$BT$342, 0)), "")</f>
        <v>-0.40600000000000003</v>
      </c>
      <c r="N223" s="215">
        <f>IFERROR(INDEX(Water!$I$342:$BT$366, MATCH(Adjustment_WW!$A223, Water!$I$342:$I$366, 0), MATCH(Adjustment_WW!N$3&amp;RIGHT(Adjustment_WW!$B223,2), Water!$I$342:$BT$342, 0)), "")</f>
        <v>-2.5890000000000004</v>
      </c>
      <c r="O223" s="215" t="str">
        <f>IFERROR(INDEX(Water!$I$342:$BT$366, MATCH(Adjustment_WW!$A223, Water!$I$342:$I$366, 0), MATCH(Adjustment_WW!O$3&amp;RIGHT(Adjustment_WW!$B223,2), Water!$I$342:$BT$342, 0)), "")</f>
        <v/>
      </c>
      <c r="P223" s="215">
        <f>IFERROR(INDEX(Water!$I$342:$BT$366, MATCH(Adjustment_WW!$A223, Water!$I$342:$I$366, 0), MATCH(Adjustment_WW!P$3&amp;RIGHT(Adjustment_WW!$B223,2), Water!$I$342:$BT$342, 0)), "")</f>
        <v>-0.55600000000000005</v>
      </c>
      <c r="Q223" s="215">
        <f>IFERROR(INDEX(Water!$I$342:$BT$366, MATCH(Adjustment_WW!$A223, Water!$I$342:$I$366, 0), MATCH(Adjustment_WW!Q$3&amp;RIGHT(Adjustment_WW!$B223,2), Water!$I$342:$BT$342, 0)), "")</f>
        <v>-2.1000000000000001E-2</v>
      </c>
      <c r="R223" s="215">
        <f>IFERROR(INDEX(Water!$I$342:$BT$366, MATCH(Adjustment_WW!$A223, Water!$I$342:$I$366, 0), MATCH(Adjustment_WW!R$3&amp;RIGHT(Adjustment_WW!$B223,2), Water!$I$342:$BT$342, 0)), "")</f>
        <v>0</v>
      </c>
      <c r="S223" s="215">
        <f>IFERROR(INDEX(Water!$I$342:$BT$366, MATCH(Adjustment_WW!$A223, Water!$I$342:$I$366, 0), MATCH(Adjustment_WW!S$3&amp;RIGHT(Adjustment_WW!$B223,2), Water!$I$342:$BT$342, 0)), "")</f>
        <v>-3.5720000000000001</v>
      </c>
    </row>
    <row r="224" spans="1:19">
      <c r="A224" s="214" t="s">
        <v>163</v>
      </c>
      <c r="B224" s="214" t="s">
        <v>580</v>
      </c>
      <c r="C224" s="214" t="str">
        <f t="shared" ref="C224" si="138">$A224&amp;RIGHT(B224,2)</f>
        <v>SEW22</v>
      </c>
      <c r="D224" s="215">
        <f t="shared" ref="D224" si="139">IF($B224&lt;"2017-18", K224, IF(B224&lt;"2020-21", O224+P224, P224))</f>
        <v>-0.77500000000000002</v>
      </c>
      <c r="E224" s="215">
        <f t="shared" ref="E224" si="140">IF($B224&lt;"2017-18", L224, Q224+R224)</f>
        <v>-3.3000000000000002E-2</v>
      </c>
      <c r="F224" s="215">
        <f t="shared" ref="F224" si="141">M224</f>
        <v>-0.30199999999999999</v>
      </c>
      <c r="G224" s="215">
        <f t="shared" ref="G224" si="142">N224</f>
        <v>-1.9119999999999999</v>
      </c>
      <c r="H224" s="215">
        <f t="shared" ref="H224" si="143">S224</f>
        <v>-3.0220000000000002</v>
      </c>
      <c r="K224" s="215" t="str">
        <f>IFERROR(INDEX(Water!$I$342:$BT$366, MATCH(Adjustment_WW!$A224, Water!$I$342:$I$366, 0), MATCH(Adjustment_WW!K$3&amp;RIGHT(Adjustment_WW!$B224,2), Water!$I$342:$BT$342, 0)), "")</f>
        <v/>
      </c>
      <c r="L224" s="215" t="str">
        <f>IFERROR(INDEX(Water!$I$342:$BT$366, MATCH(Adjustment_WW!$A224, Water!$I$342:$I$366, 0), MATCH(Adjustment_WW!L$3&amp;RIGHT(Adjustment_WW!$B224,2), Water!$I$342:$BT$342, 0)), "")</f>
        <v/>
      </c>
      <c r="M224" s="215">
        <f>IFERROR(INDEX(Water!$I$342:$BT$366, MATCH(Adjustment_WW!$A224, Water!$I$342:$I$366, 0), MATCH(Adjustment_WW!M$3&amp;RIGHT(Adjustment_WW!$B224,2), Water!$I$342:$BT$342, 0)), "")</f>
        <v>-0.30199999999999999</v>
      </c>
      <c r="N224" s="215">
        <f>IFERROR(INDEX(Water!$I$342:$BT$366, MATCH(Adjustment_WW!$A224, Water!$I$342:$I$366, 0), MATCH(Adjustment_WW!N$3&amp;RIGHT(Adjustment_WW!$B224,2), Water!$I$342:$BT$342, 0)), "")</f>
        <v>-1.9119999999999999</v>
      </c>
      <c r="O224" s="215" t="str">
        <f>IFERROR(INDEX(Water!$I$342:$BT$366, MATCH(Adjustment_WW!$A224, Water!$I$342:$I$366, 0), MATCH(Adjustment_WW!O$3&amp;RIGHT(Adjustment_WW!$B224,2), Water!$I$342:$BT$342, 0)), "")</f>
        <v/>
      </c>
      <c r="P224" s="215">
        <f>IFERROR(INDEX(Water!$I$342:$BT$366, MATCH(Adjustment_WW!$A224, Water!$I$342:$I$366, 0), MATCH(Adjustment_WW!P$3&amp;RIGHT(Adjustment_WW!$B224,2), Water!$I$342:$BT$342, 0)), "")</f>
        <v>-0.77500000000000002</v>
      </c>
      <c r="Q224" s="215">
        <f>IFERROR(INDEX(Water!$I$342:$BT$366, MATCH(Adjustment_WW!$A224, Water!$I$342:$I$366, 0), MATCH(Adjustment_WW!Q$3&amp;RIGHT(Adjustment_WW!$B224,2), Water!$I$342:$BT$342, 0)), "")</f>
        <v>-3.3000000000000002E-2</v>
      </c>
      <c r="R224" s="215">
        <f>IFERROR(INDEX(Water!$I$342:$BT$366, MATCH(Adjustment_WW!$A224, Water!$I$342:$I$366, 0), MATCH(Adjustment_WW!R$3&amp;RIGHT(Adjustment_WW!$B224,2), Water!$I$342:$BT$342, 0)), "")</f>
        <v>0</v>
      </c>
      <c r="S224" s="215">
        <f>IFERROR(INDEX(Water!$I$342:$BT$366, MATCH(Adjustment_WW!$A224, Water!$I$342:$I$366, 0), MATCH(Adjustment_WW!S$3&amp;RIGHT(Adjustment_WW!$B224,2), Water!$I$342:$BT$342, 0)), "")</f>
        <v>-3.0220000000000002</v>
      </c>
    </row>
    <row r="225" spans="1:19">
      <c r="A225" s="214" t="s">
        <v>171</v>
      </c>
      <c r="B225" s="214" t="s">
        <v>461</v>
      </c>
      <c r="C225" s="214" t="str">
        <f t="shared" si="136"/>
        <v>SSC12</v>
      </c>
      <c r="D225" s="215">
        <f t="shared" si="137"/>
        <v>0</v>
      </c>
      <c r="E225" s="215">
        <f t="shared" si="96"/>
        <v>0</v>
      </c>
      <c r="F225" s="215">
        <f t="shared" si="97"/>
        <v>0</v>
      </c>
      <c r="G225" s="215">
        <f t="shared" si="98"/>
        <v>0</v>
      </c>
      <c r="H225" s="215">
        <f t="shared" si="99"/>
        <v>0</v>
      </c>
      <c r="K225" s="215">
        <f>IFERROR(INDEX(Water!$I$342:$BT$366, MATCH(Adjustment_WW!$A225, Water!$I$342:$I$366, 0), MATCH(Adjustment_WW!K$3&amp;RIGHT(Adjustment_WW!$B225,2), Water!$I$342:$BT$342, 0)), "")</f>
        <v>0</v>
      </c>
      <c r="L225" s="215">
        <f>IFERROR(INDEX(Water!$I$342:$BT$366, MATCH(Adjustment_WW!$A225, Water!$I$342:$I$366, 0), MATCH(Adjustment_WW!L$3&amp;RIGHT(Adjustment_WW!$B225,2), Water!$I$342:$BT$342, 0)), "")</f>
        <v>0</v>
      </c>
      <c r="M225" s="215">
        <f>IFERROR(INDEX(Water!$I$342:$BT$366, MATCH(Adjustment_WW!$A225, Water!$I$342:$I$366, 0), MATCH(Adjustment_WW!M$3&amp;RIGHT(Adjustment_WW!$B225,2), Water!$I$342:$BT$342, 0)), "")</f>
        <v>0</v>
      </c>
      <c r="N225" s="215">
        <f>IFERROR(INDEX(Water!$I$342:$BT$366, MATCH(Adjustment_WW!$A225, Water!$I$342:$I$366, 0), MATCH(Adjustment_WW!N$3&amp;RIGHT(Adjustment_WW!$B225,2), Water!$I$342:$BT$342, 0)), "")</f>
        <v>0</v>
      </c>
      <c r="O225" s="215" t="str">
        <f>IFERROR(INDEX(Water!$I$342:$BT$366, MATCH(Adjustment_WW!$A225, Water!$I$342:$I$366, 0), MATCH(Adjustment_WW!O$3&amp;RIGHT(Adjustment_WW!$B225,2), Water!$I$342:$BT$342, 0)), "")</f>
        <v/>
      </c>
      <c r="P225" s="215" t="str">
        <f>IFERROR(INDEX(Water!$I$342:$BT$366, MATCH(Adjustment_WW!$A225, Water!$I$342:$I$366, 0), MATCH(Adjustment_WW!P$3&amp;RIGHT(Adjustment_WW!$B225,2), Water!$I$342:$BT$342, 0)), "")</f>
        <v/>
      </c>
      <c r="Q225" s="215" t="str">
        <f>IFERROR(INDEX(Water!$I$342:$BT$366, MATCH(Adjustment_WW!$A225, Water!$I$342:$I$366, 0), MATCH(Adjustment_WW!Q$3&amp;RIGHT(Adjustment_WW!$B225,2), Water!$I$342:$BT$342, 0)), "")</f>
        <v/>
      </c>
      <c r="R225" s="215" t="str">
        <f>IFERROR(INDEX(Water!$I$342:$BT$366, MATCH(Adjustment_WW!$A225, Water!$I$342:$I$366, 0), MATCH(Adjustment_WW!R$3&amp;RIGHT(Adjustment_WW!$B225,2), Water!$I$342:$BT$342, 0)), "")</f>
        <v/>
      </c>
      <c r="S225" s="215">
        <f>IFERROR(INDEX(Water!$I$342:$BT$366, MATCH(Adjustment_WW!$A225, Water!$I$342:$I$366, 0), MATCH(Adjustment_WW!S$3&amp;RIGHT(Adjustment_WW!$B225,2), Water!$I$342:$BT$342, 0)), "")</f>
        <v>0</v>
      </c>
    </row>
    <row r="226" spans="1:19">
      <c r="A226" s="214" t="s">
        <v>171</v>
      </c>
      <c r="B226" s="214" t="s">
        <v>462</v>
      </c>
      <c r="C226" s="214" t="str">
        <f t="shared" si="136"/>
        <v>SSC13</v>
      </c>
      <c r="D226" s="215">
        <f t="shared" si="137"/>
        <v>0</v>
      </c>
      <c r="E226" s="215">
        <f t="shared" ref="E226:E246" si="144">IF($B226&lt;"2017-18", L226, Q226+R226)</f>
        <v>0</v>
      </c>
      <c r="F226" s="215">
        <f t="shared" ref="F226:F246" si="145">M226</f>
        <v>0</v>
      </c>
      <c r="G226" s="215">
        <f t="shared" ref="G226:G246" si="146">N226</f>
        <v>0</v>
      </c>
      <c r="H226" s="215">
        <f t="shared" ref="H226:H246" si="147">S226</f>
        <v>0</v>
      </c>
      <c r="K226" s="215">
        <f>IFERROR(INDEX(Water!$I$342:$BT$366, MATCH(Adjustment_WW!$A226, Water!$I$342:$I$366, 0), MATCH(Adjustment_WW!K$3&amp;RIGHT(Adjustment_WW!$B226,2), Water!$I$342:$BT$342, 0)), "")</f>
        <v>0</v>
      </c>
      <c r="L226" s="215">
        <f>IFERROR(INDEX(Water!$I$342:$BT$366, MATCH(Adjustment_WW!$A226, Water!$I$342:$I$366, 0), MATCH(Adjustment_WW!L$3&amp;RIGHT(Adjustment_WW!$B226,2), Water!$I$342:$BT$342, 0)), "")</f>
        <v>0</v>
      </c>
      <c r="M226" s="215">
        <f>IFERROR(INDEX(Water!$I$342:$BT$366, MATCH(Adjustment_WW!$A226, Water!$I$342:$I$366, 0), MATCH(Adjustment_WW!M$3&amp;RIGHT(Adjustment_WW!$B226,2), Water!$I$342:$BT$342, 0)), "")</f>
        <v>0</v>
      </c>
      <c r="N226" s="215">
        <f>IFERROR(INDEX(Water!$I$342:$BT$366, MATCH(Adjustment_WW!$A226, Water!$I$342:$I$366, 0), MATCH(Adjustment_WW!N$3&amp;RIGHT(Adjustment_WW!$B226,2), Water!$I$342:$BT$342, 0)), "")</f>
        <v>0</v>
      </c>
      <c r="O226" s="215" t="str">
        <f>IFERROR(INDEX(Water!$I$342:$BT$366, MATCH(Adjustment_WW!$A226, Water!$I$342:$I$366, 0), MATCH(Adjustment_WW!O$3&amp;RIGHT(Adjustment_WW!$B226,2), Water!$I$342:$BT$342, 0)), "")</f>
        <v/>
      </c>
      <c r="P226" s="215" t="str">
        <f>IFERROR(INDEX(Water!$I$342:$BT$366, MATCH(Adjustment_WW!$A226, Water!$I$342:$I$366, 0), MATCH(Adjustment_WW!P$3&amp;RIGHT(Adjustment_WW!$B226,2), Water!$I$342:$BT$342, 0)), "")</f>
        <v/>
      </c>
      <c r="Q226" s="215" t="str">
        <f>IFERROR(INDEX(Water!$I$342:$BT$366, MATCH(Adjustment_WW!$A226, Water!$I$342:$I$366, 0), MATCH(Adjustment_WW!Q$3&amp;RIGHT(Adjustment_WW!$B226,2), Water!$I$342:$BT$342, 0)), "")</f>
        <v/>
      </c>
      <c r="R226" s="215" t="str">
        <f>IFERROR(INDEX(Water!$I$342:$BT$366, MATCH(Adjustment_WW!$A226, Water!$I$342:$I$366, 0), MATCH(Adjustment_WW!R$3&amp;RIGHT(Adjustment_WW!$B226,2), Water!$I$342:$BT$342, 0)), "")</f>
        <v/>
      </c>
      <c r="S226" s="215">
        <f>IFERROR(INDEX(Water!$I$342:$BT$366, MATCH(Adjustment_WW!$A226, Water!$I$342:$I$366, 0), MATCH(Adjustment_WW!S$3&amp;RIGHT(Adjustment_WW!$B226,2), Water!$I$342:$BT$342, 0)), "")</f>
        <v>0</v>
      </c>
    </row>
    <row r="227" spans="1:19">
      <c r="A227" s="214" t="s">
        <v>171</v>
      </c>
      <c r="B227" s="214" t="s">
        <v>463</v>
      </c>
      <c r="C227" s="214" t="str">
        <f t="shared" si="136"/>
        <v>SSC14</v>
      </c>
      <c r="D227" s="215">
        <f t="shared" si="137"/>
        <v>0</v>
      </c>
      <c r="E227" s="215">
        <f t="shared" si="144"/>
        <v>0</v>
      </c>
      <c r="F227" s="215">
        <f t="shared" si="145"/>
        <v>0</v>
      </c>
      <c r="G227" s="215">
        <f t="shared" si="146"/>
        <v>0</v>
      </c>
      <c r="H227" s="215">
        <f t="shared" si="147"/>
        <v>0</v>
      </c>
      <c r="K227" s="215">
        <f>IFERROR(INDEX(Water!$I$342:$BT$366, MATCH(Adjustment_WW!$A227, Water!$I$342:$I$366, 0), MATCH(Adjustment_WW!K$3&amp;RIGHT(Adjustment_WW!$B227,2), Water!$I$342:$BT$342, 0)), "")</f>
        <v>0</v>
      </c>
      <c r="L227" s="215">
        <f>IFERROR(INDEX(Water!$I$342:$BT$366, MATCH(Adjustment_WW!$A227, Water!$I$342:$I$366, 0), MATCH(Adjustment_WW!L$3&amp;RIGHT(Adjustment_WW!$B227,2), Water!$I$342:$BT$342, 0)), "")</f>
        <v>0</v>
      </c>
      <c r="M227" s="215">
        <f>IFERROR(INDEX(Water!$I$342:$BT$366, MATCH(Adjustment_WW!$A227, Water!$I$342:$I$366, 0), MATCH(Adjustment_WW!M$3&amp;RIGHT(Adjustment_WW!$B227,2), Water!$I$342:$BT$342, 0)), "")</f>
        <v>0</v>
      </c>
      <c r="N227" s="215">
        <f>IFERROR(INDEX(Water!$I$342:$BT$366, MATCH(Adjustment_WW!$A227, Water!$I$342:$I$366, 0), MATCH(Adjustment_WW!N$3&amp;RIGHT(Adjustment_WW!$B227,2), Water!$I$342:$BT$342, 0)), "")</f>
        <v>0</v>
      </c>
      <c r="O227" s="215" t="str">
        <f>IFERROR(INDEX(Water!$I$342:$BT$366, MATCH(Adjustment_WW!$A227, Water!$I$342:$I$366, 0), MATCH(Adjustment_WW!O$3&amp;RIGHT(Adjustment_WW!$B227,2), Water!$I$342:$BT$342, 0)), "")</f>
        <v/>
      </c>
      <c r="P227" s="215" t="str">
        <f>IFERROR(INDEX(Water!$I$342:$BT$366, MATCH(Adjustment_WW!$A227, Water!$I$342:$I$366, 0), MATCH(Adjustment_WW!P$3&amp;RIGHT(Adjustment_WW!$B227,2), Water!$I$342:$BT$342, 0)), "")</f>
        <v/>
      </c>
      <c r="Q227" s="215" t="str">
        <f>IFERROR(INDEX(Water!$I$342:$BT$366, MATCH(Adjustment_WW!$A227, Water!$I$342:$I$366, 0), MATCH(Adjustment_WW!Q$3&amp;RIGHT(Adjustment_WW!$B227,2), Water!$I$342:$BT$342, 0)), "")</f>
        <v/>
      </c>
      <c r="R227" s="215" t="str">
        <f>IFERROR(INDEX(Water!$I$342:$BT$366, MATCH(Adjustment_WW!$A227, Water!$I$342:$I$366, 0), MATCH(Adjustment_WW!R$3&amp;RIGHT(Adjustment_WW!$B227,2), Water!$I$342:$BT$342, 0)), "")</f>
        <v/>
      </c>
      <c r="S227" s="215">
        <f>IFERROR(INDEX(Water!$I$342:$BT$366, MATCH(Adjustment_WW!$A227, Water!$I$342:$I$366, 0), MATCH(Adjustment_WW!S$3&amp;RIGHT(Adjustment_WW!$B227,2), Water!$I$342:$BT$342, 0)), "")</f>
        <v>0</v>
      </c>
    </row>
    <row r="228" spans="1:19">
      <c r="A228" s="214" t="s">
        <v>171</v>
      </c>
      <c r="B228" s="214" t="s">
        <v>464</v>
      </c>
      <c r="C228" s="214" t="str">
        <f t="shared" si="136"/>
        <v>SSC15</v>
      </c>
      <c r="D228" s="215">
        <f t="shared" si="137"/>
        <v>0</v>
      </c>
      <c r="E228" s="215">
        <f t="shared" si="144"/>
        <v>0</v>
      </c>
      <c r="F228" s="215">
        <f t="shared" si="145"/>
        <v>0</v>
      </c>
      <c r="G228" s="215">
        <f t="shared" si="146"/>
        <v>0</v>
      </c>
      <c r="H228" s="215">
        <f t="shared" si="147"/>
        <v>0</v>
      </c>
      <c r="K228" s="215">
        <f>IFERROR(INDEX(Water!$I$342:$BT$366, MATCH(Adjustment_WW!$A228, Water!$I$342:$I$366, 0), MATCH(Adjustment_WW!K$3&amp;RIGHT(Adjustment_WW!$B228,2), Water!$I$342:$BT$342, 0)), "")</f>
        <v>0</v>
      </c>
      <c r="L228" s="215">
        <f>IFERROR(INDEX(Water!$I$342:$BT$366, MATCH(Adjustment_WW!$A228, Water!$I$342:$I$366, 0), MATCH(Adjustment_WW!L$3&amp;RIGHT(Adjustment_WW!$B228,2), Water!$I$342:$BT$342, 0)), "")</f>
        <v>0</v>
      </c>
      <c r="M228" s="215">
        <f>IFERROR(INDEX(Water!$I$342:$BT$366, MATCH(Adjustment_WW!$A228, Water!$I$342:$I$366, 0), MATCH(Adjustment_WW!M$3&amp;RIGHT(Adjustment_WW!$B228,2), Water!$I$342:$BT$342, 0)), "")</f>
        <v>0</v>
      </c>
      <c r="N228" s="215">
        <f>IFERROR(INDEX(Water!$I$342:$BT$366, MATCH(Adjustment_WW!$A228, Water!$I$342:$I$366, 0), MATCH(Adjustment_WW!N$3&amp;RIGHT(Adjustment_WW!$B228,2), Water!$I$342:$BT$342, 0)), "")</f>
        <v>0</v>
      </c>
      <c r="O228" s="215" t="str">
        <f>IFERROR(INDEX(Water!$I$342:$BT$366, MATCH(Adjustment_WW!$A228, Water!$I$342:$I$366, 0), MATCH(Adjustment_WW!O$3&amp;RIGHT(Adjustment_WW!$B228,2), Water!$I$342:$BT$342, 0)), "")</f>
        <v/>
      </c>
      <c r="P228" s="215" t="str">
        <f>IFERROR(INDEX(Water!$I$342:$BT$366, MATCH(Adjustment_WW!$A228, Water!$I$342:$I$366, 0), MATCH(Adjustment_WW!P$3&amp;RIGHT(Adjustment_WW!$B228,2), Water!$I$342:$BT$342, 0)), "")</f>
        <v/>
      </c>
      <c r="Q228" s="215" t="str">
        <f>IFERROR(INDEX(Water!$I$342:$BT$366, MATCH(Adjustment_WW!$A228, Water!$I$342:$I$366, 0), MATCH(Adjustment_WW!Q$3&amp;RIGHT(Adjustment_WW!$B228,2), Water!$I$342:$BT$342, 0)), "")</f>
        <v/>
      </c>
      <c r="R228" s="215" t="str">
        <f>IFERROR(INDEX(Water!$I$342:$BT$366, MATCH(Adjustment_WW!$A228, Water!$I$342:$I$366, 0), MATCH(Adjustment_WW!R$3&amp;RIGHT(Adjustment_WW!$B228,2), Water!$I$342:$BT$342, 0)), "")</f>
        <v/>
      </c>
      <c r="S228" s="215">
        <f>IFERROR(INDEX(Water!$I$342:$BT$366, MATCH(Adjustment_WW!$A228, Water!$I$342:$I$366, 0), MATCH(Adjustment_WW!S$3&amp;RIGHT(Adjustment_WW!$B228,2), Water!$I$342:$BT$342, 0)), "")</f>
        <v>0</v>
      </c>
    </row>
    <row r="229" spans="1:19">
      <c r="A229" s="214" t="s">
        <v>171</v>
      </c>
      <c r="B229" s="214" t="s">
        <v>465</v>
      </c>
      <c r="C229" s="214" t="str">
        <f t="shared" si="136"/>
        <v>SSC16</v>
      </c>
      <c r="D229" s="215">
        <f t="shared" si="137"/>
        <v>0</v>
      </c>
      <c r="E229" s="215">
        <f t="shared" si="144"/>
        <v>0</v>
      </c>
      <c r="F229" s="215">
        <f t="shared" si="145"/>
        <v>0</v>
      </c>
      <c r="G229" s="215">
        <f t="shared" si="146"/>
        <v>0</v>
      </c>
      <c r="H229" s="215">
        <f t="shared" si="147"/>
        <v>0</v>
      </c>
      <c r="K229" s="215">
        <f>IFERROR(INDEX(Water!$I$342:$BT$366, MATCH(Adjustment_WW!$A229, Water!$I$342:$I$366, 0), MATCH(Adjustment_WW!K$3&amp;RIGHT(Adjustment_WW!$B229,2), Water!$I$342:$BT$342, 0)), "")</f>
        <v>0</v>
      </c>
      <c r="L229" s="215">
        <f>IFERROR(INDEX(Water!$I$342:$BT$366, MATCH(Adjustment_WW!$A229, Water!$I$342:$I$366, 0), MATCH(Adjustment_WW!L$3&amp;RIGHT(Adjustment_WW!$B229,2), Water!$I$342:$BT$342, 0)), "")</f>
        <v>0</v>
      </c>
      <c r="M229" s="215">
        <f>IFERROR(INDEX(Water!$I$342:$BT$366, MATCH(Adjustment_WW!$A229, Water!$I$342:$I$366, 0), MATCH(Adjustment_WW!M$3&amp;RIGHT(Adjustment_WW!$B229,2), Water!$I$342:$BT$342, 0)), "")</f>
        <v>0</v>
      </c>
      <c r="N229" s="215">
        <f>IFERROR(INDEX(Water!$I$342:$BT$366, MATCH(Adjustment_WW!$A229, Water!$I$342:$I$366, 0), MATCH(Adjustment_WW!N$3&amp;RIGHT(Adjustment_WW!$B229,2), Water!$I$342:$BT$342, 0)), "")</f>
        <v>0</v>
      </c>
      <c r="O229" s="215" t="str">
        <f>IFERROR(INDEX(Water!$I$342:$BT$366, MATCH(Adjustment_WW!$A229, Water!$I$342:$I$366, 0), MATCH(Adjustment_WW!O$3&amp;RIGHT(Adjustment_WW!$B229,2), Water!$I$342:$BT$342, 0)), "")</f>
        <v/>
      </c>
      <c r="P229" s="215" t="str">
        <f>IFERROR(INDEX(Water!$I$342:$BT$366, MATCH(Adjustment_WW!$A229, Water!$I$342:$I$366, 0), MATCH(Adjustment_WW!P$3&amp;RIGHT(Adjustment_WW!$B229,2), Water!$I$342:$BT$342, 0)), "")</f>
        <v/>
      </c>
      <c r="Q229" s="215" t="str">
        <f>IFERROR(INDEX(Water!$I$342:$BT$366, MATCH(Adjustment_WW!$A229, Water!$I$342:$I$366, 0), MATCH(Adjustment_WW!Q$3&amp;RIGHT(Adjustment_WW!$B229,2), Water!$I$342:$BT$342, 0)), "")</f>
        <v/>
      </c>
      <c r="R229" s="215" t="str">
        <f>IFERROR(INDEX(Water!$I$342:$BT$366, MATCH(Adjustment_WW!$A229, Water!$I$342:$I$366, 0), MATCH(Adjustment_WW!R$3&amp;RIGHT(Adjustment_WW!$B229,2), Water!$I$342:$BT$342, 0)), "")</f>
        <v/>
      </c>
      <c r="S229" s="215">
        <f>IFERROR(INDEX(Water!$I$342:$BT$366, MATCH(Adjustment_WW!$A229, Water!$I$342:$I$366, 0), MATCH(Adjustment_WW!S$3&amp;RIGHT(Adjustment_WW!$B229,2), Water!$I$342:$BT$342, 0)), "")</f>
        <v>0</v>
      </c>
    </row>
    <row r="230" spans="1:19">
      <c r="A230" s="214" t="s">
        <v>171</v>
      </c>
      <c r="B230" s="214" t="s">
        <v>466</v>
      </c>
      <c r="C230" s="214" t="str">
        <f t="shared" si="136"/>
        <v>SSC17</v>
      </c>
      <c r="D230" s="215">
        <f t="shared" si="137"/>
        <v>0</v>
      </c>
      <c r="E230" s="215">
        <f t="shared" si="144"/>
        <v>0</v>
      </c>
      <c r="F230" s="215">
        <f t="shared" si="145"/>
        <v>0</v>
      </c>
      <c r="G230" s="215">
        <f t="shared" si="146"/>
        <v>0</v>
      </c>
      <c r="H230" s="215">
        <f t="shared" si="147"/>
        <v>0</v>
      </c>
      <c r="K230" s="215">
        <f>IFERROR(INDEX(Water!$I$342:$BT$366, MATCH(Adjustment_WW!$A230, Water!$I$342:$I$366, 0), MATCH(Adjustment_WW!K$3&amp;RIGHT(Adjustment_WW!$B230,2), Water!$I$342:$BT$342, 0)), "")</f>
        <v>0</v>
      </c>
      <c r="L230" s="215">
        <f>IFERROR(INDEX(Water!$I$342:$BT$366, MATCH(Adjustment_WW!$A230, Water!$I$342:$I$366, 0), MATCH(Adjustment_WW!L$3&amp;RIGHT(Adjustment_WW!$B230,2), Water!$I$342:$BT$342, 0)), "")</f>
        <v>0</v>
      </c>
      <c r="M230" s="215">
        <f>IFERROR(INDEX(Water!$I$342:$BT$366, MATCH(Adjustment_WW!$A230, Water!$I$342:$I$366, 0), MATCH(Adjustment_WW!M$3&amp;RIGHT(Adjustment_WW!$B230,2), Water!$I$342:$BT$342, 0)), "")</f>
        <v>0</v>
      </c>
      <c r="N230" s="215">
        <f>IFERROR(INDEX(Water!$I$342:$BT$366, MATCH(Adjustment_WW!$A230, Water!$I$342:$I$366, 0), MATCH(Adjustment_WW!N$3&amp;RIGHT(Adjustment_WW!$B230,2), Water!$I$342:$BT$342, 0)), "")</f>
        <v>0</v>
      </c>
      <c r="O230" s="215" t="str">
        <f>IFERROR(INDEX(Water!$I$342:$BT$366, MATCH(Adjustment_WW!$A230, Water!$I$342:$I$366, 0), MATCH(Adjustment_WW!O$3&amp;RIGHT(Adjustment_WW!$B230,2), Water!$I$342:$BT$342, 0)), "")</f>
        <v/>
      </c>
      <c r="P230" s="215" t="str">
        <f>IFERROR(INDEX(Water!$I$342:$BT$366, MATCH(Adjustment_WW!$A230, Water!$I$342:$I$366, 0), MATCH(Adjustment_WW!P$3&amp;RIGHT(Adjustment_WW!$B230,2), Water!$I$342:$BT$342, 0)), "")</f>
        <v/>
      </c>
      <c r="Q230" s="215" t="str">
        <f>IFERROR(INDEX(Water!$I$342:$BT$366, MATCH(Adjustment_WW!$A230, Water!$I$342:$I$366, 0), MATCH(Adjustment_WW!Q$3&amp;RIGHT(Adjustment_WW!$B230,2), Water!$I$342:$BT$342, 0)), "")</f>
        <v/>
      </c>
      <c r="R230" s="215" t="str">
        <f>IFERROR(INDEX(Water!$I$342:$BT$366, MATCH(Adjustment_WW!$A230, Water!$I$342:$I$366, 0), MATCH(Adjustment_WW!R$3&amp;RIGHT(Adjustment_WW!$B230,2), Water!$I$342:$BT$342, 0)), "")</f>
        <v/>
      </c>
      <c r="S230" s="215">
        <f>IFERROR(INDEX(Water!$I$342:$BT$366, MATCH(Adjustment_WW!$A230, Water!$I$342:$I$366, 0), MATCH(Adjustment_WW!S$3&amp;RIGHT(Adjustment_WW!$B230,2), Water!$I$342:$BT$342, 0)), "")</f>
        <v>0</v>
      </c>
    </row>
    <row r="231" spans="1:19">
      <c r="A231" s="214" t="s">
        <v>171</v>
      </c>
      <c r="B231" s="214" t="s">
        <v>467</v>
      </c>
      <c r="C231" s="214" t="str">
        <f t="shared" si="136"/>
        <v>SSC18</v>
      </c>
      <c r="D231" s="215">
        <f t="shared" si="137"/>
        <v>0</v>
      </c>
      <c r="E231" s="215">
        <f t="shared" si="144"/>
        <v>0</v>
      </c>
      <c r="F231" s="215">
        <f t="shared" si="145"/>
        <v>0</v>
      </c>
      <c r="G231" s="215">
        <f t="shared" si="146"/>
        <v>0</v>
      </c>
      <c r="H231" s="215">
        <f t="shared" si="147"/>
        <v>0</v>
      </c>
      <c r="K231" s="215" t="str">
        <f>IFERROR(INDEX(Water!$I$342:$BT$366, MATCH(Adjustment_WW!$A231, Water!$I$342:$I$366, 0), MATCH(Adjustment_WW!K$3&amp;RIGHT(Adjustment_WW!$B231,2), Water!$I$342:$BT$342, 0)), "")</f>
        <v/>
      </c>
      <c r="L231" s="215" t="str">
        <f>IFERROR(INDEX(Water!$I$342:$BT$366, MATCH(Adjustment_WW!$A231, Water!$I$342:$I$366, 0), MATCH(Adjustment_WW!L$3&amp;RIGHT(Adjustment_WW!$B231,2), Water!$I$342:$BT$342, 0)), "")</f>
        <v/>
      </c>
      <c r="M231" s="215">
        <f>IFERROR(INDEX(Water!$I$342:$BT$366, MATCH(Adjustment_WW!$A231, Water!$I$342:$I$366, 0), MATCH(Adjustment_WW!M$3&amp;RIGHT(Adjustment_WW!$B231,2), Water!$I$342:$BT$342, 0)), "")</f>
        <v>0</v>
      </c>
      <c r="N231" s="215">
        <f>IFERROR(INDEX(Water!$I$342:$BT$366, MATCH(Adjustment_WW!$A231, Water!$I$342:$I$366, 0), MATCH(Adjustment_WW!N$3&amp;RIGHT(Adjustment_WW!$B231,2), Water!$I$342:$BT$342, 0)), "")</f>
        <v>0</v>
      </c>
      <c r="O231" s="215">
        <f>IFERROR(INDEX(Water!$I$342:$BT$366, MATCH(Adjustment_WW!$A231, Water!$I$342:$I$366, 0), MATCH(Adjustment_WW!O$3&amp;RIGHT(Adjustment_WW!$B231,2), Water!$I$342:$BT$342, 0)), "")</f>
        <v>0</v>
      </c>
      <c r="P231" s="215">
        <f>IFERROR(INDEX(Water!$I$342:$BT$366, MATCH(Adjustment_WW!$A231, Water!$I$342:$I$366, 0), MATCH(Adjustment_WW!P$3&amp;RIGHT(Adjustment_WW!$B231,2), Water!$I$342:$BT$342, 0)), "")</f>
        <v>0</v>
      </c>
      <c r="Q231" s="215">
        <f>IFERROR(INDEX(Water!$I$342:$BT$366, MATCH(Adjustment_WW!$A231, Water!$I$342:$I$366, 0), MATCH(Adjustment_WW!Q$3&amp;RIGHT(Adjustment_WW!$B231,2), Water!$I$342:$BT$342, 0)), "")</f>
        <v>0</v>
      </c>
      <c r="R231" s="215">
        <f>IFERROR(INDEX(Water!$I$342:$BT$366, MATCH(Adjustment_WW!$A231, Water!$I$342:$I$366, 0), MATCH(Adjustment_WW!R$3&amp;RIGHT(Adjustment_WW!$B231,2), Water!$I$342:$BT$342, 0)), "")</f>
        <v>0</v>
      </c>
      <c r="S231" s="215">
        <f>IFERROR(INDEX(Water!$I$342:$BT$366, MATCH(Adjustment_WW!$A231, Water!$I$342:$I$366, 0), MATCH(Adjustment_WW!S$3&amp;RIGHT(Adjustment_WW!$B231,2), Water!$I$342:$BT$342, 0)), "")</f>
        <v>0</v>
      </c>
    </row>
    <row r="232" spans="1:19">
      <c r="A232" s="214" t="s">
        <v>171</v>
      </c>
      <c r="B232" s="214" t="s">
        <v>468</v>
      </c>
      <c r="C232" s="214" t="str">
        <f t="shared" si="136"/>
        <v>SSC19</v>
      </c>
      <c r="D232" s="215">
        <f t="shared" si="137"/>
        <v>0.12100000000000001</v>
      </c>
      <c r="E232" s="215">
        <f t="shared" si="144"/>
        <v>5.2999999999999999E-2</v>
      </c>
      <c r="F232" s="215">
        <f t="shared" si="145"/>
        <v>0.19400000000000001</v>
      </c>
      <c r="G232" s="215">
        <f t="shared" si="146"/>
        <v>0.84899999999999998</v>
      </c>
      <c r="H232" s="215">
        <f t="shared" si="147"/>
        <v>1.2170000000000001</v>
      </c>
      <c r="K232" s="215" t="str">
        <f>IFERROR(INDEX(Water!$I$342:$BT$366, MATCH(Adjustment_WW!$A232, Water!$I$342:$I$366, 0), MATCH(Adjustment_WW!K$3&amp;RIGHT(Adjustment_WW!$B232,2), Water!$I$342:$BT$342, 0)), "")</f>
        <v/>
      </c>
      <c r="L232" s="215" t="str">
        <f>IFERROR(INDEX(Water!$I$342:$BT$366, MATCH(Adjustment_WW!$A232, Water!$I$342:$I$366, 0), MATCH(Adjustment_WW!L$3&amp;RIGHT(Adjustment_WW!$B232,2), Water!$I$342:$BT$342, 0)), "")</f>
        <v/>
      </c>
      <c r="M232" s="215">
        <f>IFERROR(INDEX(Water!$I$342:$BT$366, MATCH(Adjustment_WW!$A232, Water!$I$342:$I$366, 0), MATCH(Adjustment_WW!M$3&amp;RIGHT(Adjustment_WW!$B232,2), Water!$I$342:$BT$342, 0)), "")</f>
        <v>0.19400000000000001</v>
      </c>
      <c r="N232" s="215">
        <f>IFERROR(INDEX(Water!$I$342:$BT$366, MATCH(Adjustment_WW!$A232, Water!$I$342:$I$366, 0), MATCH(Adjustment_WW!N$3&amp;RIGHT(Adjustment_WW!$B232,2), Water!$I$342:$BT$342, 0)), "")</f>
        <v>0.84899999999999998</v>
      </c>
      <c r="O232" s="215">
        <f>IFERROR(INDEX(Water!$I$342:$BT$366, MATCH(Adjustment_WW!$A232, Water!$I$342:$I$366, 0), MATCH(Adjustment_WW!O$3&amp;RIGHT(Adjustment_WW!$B232,2), Water!$I$342:$BT$342, 0)), "")</f>
        <v>0</v>
      </c>
      <c r="P232" s="215">
        <f>IFERROR(INDEX(Water!$I$342:$BT$366, MATCH(Adjustment_WW!$A232, Water!$I$342:$I$366, 0), MATCH(Adjustment_WW!P$3&amp;RIGHT(Adjustment_WW!$B232,2), Water!$I$342:$BT$342, 0)), "")</f>
        <v>0.12100000000000001</v>
      </c>
      <c r="Q232" s="215">
        <f>IFERROR(INDEX(Water!$I$342:$BT$366, MATCH(Adjustment_WW!$A232, Water!$I$342:$I$366, 0), MATCH(Adjustment_WW!Q$3&amp;RIGHT(Adjustment_WW!$B232,2), Water!$I$342:$BT$342, 0)), "")</f>
        <v>5.2999999999999999E-2</v>
      </c>
      <c r="R232" s="215">
        <f>IFERROR(INDEX(Water!$I$342:$BT$366, MATCH(Adjustment_WW!$A232, Water!$I$342:$I$366, 0), MATCH(Adjustment_WW!R$3&amp;RIGHT(Adjustment_WW!$B232,2), Water!$I$342:$BT$342, 0)), "")</f>
        <v>0</v>
      </c>
      <c r="S232" s="215">
        <f>IFERROR(INDEX(Water!$I$342:$BT$366, MATCH(Adjustment_WW!$A232, Water!$I$342:$I$366, 0), MATCH(Adjustment_WW!S$3&amp;RIGHT(Adjustment_WW!$B232,2), Water!$I$342:$BT$342, 0)), "")</f>
        <v>1.2170000000000001</v>
      </c>
    </row>
    <row r="233" spans="1:19">
      <c r="A233" s="214" t="s">
        <v>171</v>
      </c>
      <c r="B233" s="214" t="s">
        <v>469</v>
      </c>
      <c r="C233" s="214" t="str">
        <f t="shared" si="136"/>
        <v>SSC20</v>
      </c>
      <c r="D233" s="215">
        <f t="shared" si="137"/>
        <v>0</v>
      </c>
      <c r="E233" s="215">
        <f t="shared" si="144"/>
        <v>0</v>
      </c>
      <c r="F233" s="215">
        <f t="shared" si="145"/>
        <v>0</v>
      </c>
      <c r="G233" s="215">
        <f t="shared" si="146"/>
        <v>0</v>
      </c>
      <c r="H233" s="215">
        <f t="shared" si="147"/>
        <v>0</v>
      </c>
      <c r="K233" s="215" t="str">
        <f>IFERROR(INDEX(Water!$I$342:$BT$366, MATCH(Adjustment_WW!$A233, Water!$I$342:$I$366, 0), MATCH(Adjustment_WW!K$3&amp;RIGHT(Adjustment_WW!$B233,2), Water!$I$342:$BT$342, 0)), "")</f>
        <v/>
      </c>
      <c r="L233" s="215" t="str">
        <f>IFERROR(INDEX(Water!$I$342:$BT$366, MATCH(Adjustment_WW!$A233, Water!$I$342:$I$366, 0), MATCH(Adjustment_WW!L$3&amp;RIGHT(Adjustment_WW!$B233,2), Water!$I$342:$BT$342, 0)), "")</f>
        <v/>
      </c>
      <c r="M233" s="215">
        <f>IFERROR(INDEX(Water!$I$342:$BT$366, MATCH(Adjustment_WW!$A233, Water!$I$342:$I$366, 0), MATCH(Adjustment_WW!M$3&amp;RIGHT(Adjustment_WW!$B233,2), Water!$I$342:$BT$342, 0)), "")</f>
        <v>0</v>
      </c>
      <c r="N233" s="215">
        <f>IFERROR(INDEX(Water!$I$342:$BT$366, MATCH(Adjustment_WW!$A233, Water!$I$342:$I$366, 0), MATCH(Adjustment_WW!N$3&amp;RIGHT(Adjustment_WW!$B233,2), Water!$I$342:$BT$342, 0)), "")</f>
        <v>0</v>
      </c>
      <c r="O233" s="215">
        <f>IFERROR(INDEX(Water!$I$342:$BT$366, MATCH(Adjustment_WW!$A233, Water!$I$342:$I$366, 0), MATCH(Adjustment_WW!O$3&amp;RIGHT(Adjustment_WW!$B233,2), Water!$I$342:$BT$342, 0)), "")</f>
        <v>0</v>
      </c>
      <c r="P233" s="215">
        <f>IFERROR(INDEX(Water!$I$342:$BT$366, MATCH(Adjustment_WW!$A233, Water!$I$342:$I$366, 0), MATCH(Adjustment_WW!P$3&amp;RIGHT(Adjustment_WW!$B233,2), Water!$I$342:$BT$342, 0)), "")</f>
        <v>0</v>
      </c>
      <c r="Q233" s="215">
        <f>IFERROR(INDEX(Water!$I$342:$BT$366, MATCH(Adjustment_WW!$A233, Water!$I$342:$I$366, 0), MATCH(Adjustment_WW!Q$3&amp;RIGHT(Adjustment_WW!$B233,2), Water!$I$342:$BT$342, 0)), "")</f>
        <v>0</v>
      </c>
      <c r="R233" s="215">
        <f>IFERROR(INDEX(Water!$I$342:$BT$366, MATCH(Adjustment_WW!$A233, Water!$I$342:$I$366, 0), MATCH(Adjustment_WW!R$3&amp;RIGHT(Adjustment_WW!$B233,2), Water!$I$342:$BT$342, 0)), "")</f>
        <v>0</v>
      </c>
      <c r="S233" s="215">
        <f>IFERROR(INDEX(Water!$I$342:$BT$366, MATCH(Adjustment_WW!$A233, Water!$I$342:$I$366, 0), MATCH(Adjustment_WW!S$3&amp;RIGHT(Adjustment_WW!$B233,2), Water!$I$342:$BT$342, 0)), "")</f>
        <v>0</v>
      </c>
    </row>
    <row r="234" spans="1:19">
      <c r="A234" s="214" t="s">
        <v>171</v>
      </c>
      <c r="B234" s="214" t="s">
        <v>470</v>
      </c>
      <c r="C234" s="214" t="str">
        <f t="shared" si="136"/>
        <v>SSC21</v>
      </c>
      <c r="D234" s="215">
        <f t="shared" si="137"/>
        <v>-0.13300000000000001</v>
      </c>
      <c r="E234" s="215">
        <f t="shared" si="144"/>
        <v>-3.8000000000000006E-2</v>
      </c>
      <c r="F234" s="215">
        <f t="shared" si="145"/>
        <v>-9.0999999999999998E-2</v>
      </c>
      <c r="G234" s="215">
        <f t="shared" si="146"/>
        <v>-0.66</v>
      </c>
      <c r="H234" s="215">
        <f t="shared" si="147"/>
        <v>-0.92199999999999993</v>
      </c>
      <c r="K234" s="215" t="str">
        <f>IFERROR(INDEX(Water!$I$342:$BT$366, MATCH(Adjustment_WW!$A234, Water!$I$342:$I$366, 0), MATCH(Adjustment_WW!K$3&amp;RIGHT(Adjustment_WW!$B234,2), Water!$I$342:$BT$342, 0)), "")</f>
        <v/>
      </c>
      <c r="L234" s="215" t="str">
        <f>IFERROR(INDEX(Water!$I$342:$BT$366, MATCH(Adjustment_WW!$A234, Water!$I$342:$I$366, 0), MATCH(Adjustment_WW!L$3&amp;RIGHT(Adjustment_WW!$B234,2), Water!$I$342:$BT$342, 0)), "")</f>
        <v/>
      </c>
      <c r="M234" s="215">
        <f>IFERROR(INDEX(Water!$I$342:$BT$366, MATCH(Adjustment_WW!$A234, Water!$I$342:$I$366, 0), MATCH(Adjustment_WW!M$3&amp;RIGHT(Adjustment_WW!$B234,2), Water!$I$342:$BT$342, 0)), "")</f>
        <v>-9.0999999999999998E-2</v>
      </c>
      <c r="N234" s="215">
        <f>IFERROR(INDEX(Water!$I$342:$BT$366, MATCH(Adjustment_WW!$A234, Water!$I$342:$I$366, 0), MATCH(Adjustment_WW!N$3&amp;RIGHT(Adjustment_WW!$B234,2), Water!$I$342:$BT$342, 0)), "")</f>
        <v>-0.66</v>
      </c>
      <c r="O234" s="215" t="str">
        <f>IFERROR(INDEX(Water!$I$342:$BT$366, MATCH(Adjustment_WW!$A234, Water!$I$342:$I$366, 0), MATCH(Adjustment_WW!O$3&amp;RIGHT(Adjustment_WW!$B234,2), Water!$I$342:$BT$342, 0)), "")</f>
        <v/>
      </c>
      <c r="P234" s="215">
        <f>IFERROR(INDEX(Water!$I$342:$BT$366, MATCH(Adjustment_WW!$A234, Water!$I$342:$I$366, 0), MATCH(Adjustment_WW!P$3&amp;RIGHT(Adjustment_WW!$B234,2), Water!$I$342:$BT$342, 0)), "")</f>
        <v>-0.13300000000000001</v>
      </c>
      <c r="Q234" s="215">
        <f>IFERROR(INDEX(Water!$I$342:$BT$366, MATCH(Adjustment_WW!$A234, Water!$I$342:$I$366, 0), MATCH(Adjustment_WW!Q$3&amp;RIGHT(Adjustment_WW!$B234,2), Water!$I$342:$BT$342, 0)), "")</f>
        <v>-3.0000000000000001E-3</v>
      </c>
      <c r="R234" s="215">
        <f>IFERROR(INDEX(Water!$I$342:$BT$366, MATCH(Adjustment_WW!$A234, Water!$I$342:$I$366, 0), MATCH(Adjustment_WW!R$3&amp;RIGHT(Adjustment_WW!$B234,2), Water!$I$342:$BT$342, 0)), "")</f>
        <v>-3.5000000000000003E-2</v>
      </c>
      <c r="S234" s="215">
        <f>IFERROR(INDEX(Water!$I$342:$BT$366, MATCH(Adjustment_WW!$A234, Water!$I$342:$I$366, 0), MATCH(Adjustment_WW!S$3&amp;RIGHT(Adjustment_WW!$B234,2), Water!$I$342:$BT$342, 0)), "")</f>
        <v>-0.92199999999999993</v>
      </c>
    </row>
    <row r="235" spans="1:19">
      <c r="A235" s="214" t="s">
        <v>171</v>
      </c>
      <c r="B235" s="214" t="s">
        <v>580</v>
      </c>
      <c r="C235" s="214" t="str">
        <f t="shared" ref="C235" si="148">$A235&amp;RIGHT(B235,2)</f>
        <v>SSC22</v>
      </c>
      <c r="D235" s="215">
        <f t="shared" ref="D235" si="149">IF($B235&lt;"2017-18", K235, IF(B235&lt;"2020-21", O235+P235, P235))</f>
        <v>0</v>
      </c>
      <c r="E235" s="215">
        <f t="shared" ref="E235" si="150">IF($B235&lt;"2017-18", L235, Q235+R235)</f>
        <v>0</v>
      </c>
      <c r="F235" s="215">
        <f t="shared" ref="F235" si="151">M235</f>
        <v>0</v>
      </c>
      <c r="G235" s="215">
        <f t="shared" ref="G235" si="152">N235</f>
        <v>0</v>
      </c>
      <c r="H235" s="215">
        <f t="shared" ref="H235" si="153">S235</f>
        <v>0</v>
      </c>
      <c r="K235" s="215" t="str">
        <f>IFERROR(INDEX(Water!$I$342:$BT$366, MATCH(Adjustment_WW!$A235, Water!$I$342:$I$366, 0), MATCH(Adjustment_WW!K$3&amp;RIGHT(Adjustment_WW!$B235,2), Water!$I$342:$BT$342, 0)), "")</f>
        <v/>
      </c>
      <c r="L235" s="215" t="str">
        <f>IFERROR(INDEX(Water!$I$342:$BT$366, MATCH(Adjustment_WW!$A235, Water!$I$342:$I$366, 0), MATCH(Adjustment_WW!L$3&amp;RIGHT(Adjustment_WW!$B235,2), Water!$I$342:$BT$342, 0)), "")</f>
        <v/>
      </c>
      <c r="M235" s="215">
        <f>IFERROR(INDEX(Water!$I$342:$BT$366, MATCH(Adjustment_WW!$A235, Water!$I$342:$I$366, 0), MATCH(Adjustment_WW!M$3&amp;RIGHT(Adjustment_WW!$B235,2), Water!$I$342:$BT$342, 0)), "")</f>
        <v>0</v>
      </c>
      <c r="N235" s="215">
        <f>IFERROR(INDEX(Water!$I$342:$BT$366, MATCH(Adjustment_WW!$A235, Water!$I$342:$I$366, 0), MATCH(Adjustment_WW!N$3&amp;RIGHT(Adjustment_WW!$B235,2), Water!$I$342:$BT$342, 0)), "")</f>
        <v>0</v>
      </c>
      <c r="O235" s="215" t="str">
        <f>IFERROR(INDEX(Water!$I$342:$BT$366, MATCH(Adjustment_WW!$A235, Water!$I$342:$I$366, 0), MATCH(Adjustment_WW!O$3&amp;RIGHT(Adjustment_WW!$B235,2), Water!$I$342:$BT$342, 0)), "")</f>
        <v/>
      </c>
      <c r="P235" s="215">
        <f>IFERROR(INDEX(Water!$I$342:$BT$366, MATCH(Adjustment_WW!$A235, Water!$I$342:$I$366, 0), MATCH(Adjustment_WW!P$3&amp;RIGHT(Adjustment_WW!$B235,2), Water!$I$342:$BT$342, 0)), "")</f>
        <v>0</v>
      </c>
      <c r="Q235" s="215">
        <f>IFERROR(INDEX(Water!$I$342:$BT$366, MATCH(Adjustment_WW!$A235, Water!$I$342:$I$366, 0), MATCH(Adjustment_WW!Q$3&amp;RIGHT(Adjustment_WW!$B235,2), Water!$I$342:$BT$342, 0)), "")</f>
        <v>0</v>
      </c>
      <c r="R235" s="215">
        <f>IFERROR(INDEX(Water!$I$342:$BT$366, MATCH(Adjustment_WW!$A235, Water!$I$342:$I$366, 0), MATCH(Adjustment_WW!R$3&amp;RIGHT(Adjustment_WW!$B235,2), Water!$I$342:$BT$342, 0)), "")</f>
        <v>0</v>
      </c>
      <c r="S235" s="215">
        <f>IFERROR(INDEX(Water!$I$342:$BT$366, MATCH(Adjustment_WW!$A235, Water!$I$342:$I$366, 0), MATCH(Adjustment_WW!S$3&amp;RIGHT(Adjustment_WW!$B235,2), Water!$I$342:$BT$342, 0)), "")</f>
        <v>0</v>
      </c>
    </row>
    <row r="236" spans="1:19">
      <c r="A236" s="228" t="s">
        <v>490</v>
      </c>
      <c r="B236" s="214" t="s">
        <v>461</v>
      </c>
      <c r="C236" s="214" t="str">
        <f t="shared" si="136"/>
        <v>SVH12</v>
      </c>
      <c r="D236" s="215">
        <f t="shared" si="137"/>
        <v>0.2619820170176575</v>
      </c>
      <c r="E236" s="215">
        <f t="shared" si="144"/>
        <v>7.3217108306038699E-3</v>
      </c>
      <c r="F236" s="215">
        <f t="shared" si="145"/>
        <v>0.45331847125808589</v>
      </c>
      <c r="G236" s="215">
        <f t="shared" si="146"/>
        <v>0.63599436047532654</v>
      </c>
      <c r="H236" s="215">
        <f t="shared" si="147"/>
        <v>1.3586165595816739</v>
      </c>
      <c r="K236" s="215">
        <f>IFERROR(INDEX(Water!$I$342:$BT$366, MATCH(Adjustment_WW!$A236, Water!$I$342:$I$366, 0), MATCH(Adjustment_WW!K$3&amp;RIGHT(Adjustment_WW!$B236,2), Water!$I$342:$BT$342, 0)), "")</f>
        <v>0.2619820170176575</v>
      </c>
      <c r="L236" s="215">
        <f>IFERROR(INDEX(Water!$I$342:$BT$366, MATCH(Adjustment_WW!$A236, Water!$I$342:$I$366, 0), MATCH(Adjustment_WW!L$3&amp;RIGHT(Adjustment_WW!$B236,2), Water!$I$342:$BT$342, 0)), "")</f>
        <v>7.3217108306038699E-3</v>
      </c>
      <c r="M236" s="215">
        <f>IFERROR(INDEX(Water!$I$342:$BT$366, MATCH(Adjustment_WW!$A236, Water!$I$342:$I$366, 0), MATCH(Adjustment_WW!M$3&amp;RIGHT(Adjustment_WW!$B236,2), Water!$I$342:$BT$342, 0)), "")</f>
        <v>0.45331847125808589</v>
      </c>
      <c r="N236" s="215">
        <f>IFERROR(INDEX(Water!$I$342:$BT$366, MATCH(Adjustment_WW!$A236, Water!$I$342:$I$366, 0), MATCH(Adjustment_WW!N$3&amp;RIGHT(Adjustment_WW!$B236,2), Water!$I$342:$BT$342, 0)), "")</f>
        <v>0.63599436047532654</v>
      </c>
      <c r="O236" s="215" t="str">
        <f>IFERROR(INDEX(Water!$I$342:$BT$366, MATCH(Adjustment_WW!$A236, Water!$I$342:$I$366, 0), MATCH(Adjustment_WW!O$3&amp;RIGHT(Adjustment_WW!$B236,2), Water!$I$342:$BT$342, 0)), "")</f>
        <v/>
      </c>
      <c r="P236" s="215" t="str">
        <f>IFERROR(INDEX(Water!$I$342:$BT$366, MATCH(Adjustment_WW!$A236, Water!$I$342:$I$366, 0), MATCH(Adjustment_WW!P$3&amp;RIGHT(Adjustment_WW!$B236,2), Water!$I$342:$BT$342, 0)), "")</f>
        <v/>
      </c>
      <c r="Q236" s="215" t="str">
        <f>IFERROR(INDEX(Water!$I$342:$BT$366, MATCH(Adjustment_WW!$A236, Water!$I$342:$I$366, 0), MATCH(Adjustment_WW!Q$3&amp;RIGHT(Adjustment_WW!$B236,2), Water!$I$342:$BT$342, 0)), "")</f>
        <v/>
      </c>
      <c r="R236" s="215" t="str">
        <f>IFERROR(INDEX(Water!$I$342:$BT$366, MATCH(Adjustment_WW!$A236, Water!$I$342:$I$366, 0), MATCH(Adjustment_WW!R$3&amp;RIGHT(Adjustment_WW!$B236,2), Water!$I$342:$BT$342, 0)), "")</f>
        <v/>
      </c>
      <c r="S236" s="215">
        <f>IFERROR(INDEX(Water!$I$342:$BT$366, MATCH(Adjustment_WW!$A236, Water!$I$342:$I$366, 0), MATCH(Adjustment_WW!S$3&amp;RIGHT(Adjustment_WW!$B236,2), Water!$I$342:$BT$342, 0)), "")</f>
        <v>1.3586165595816739</v>
      </c>
    </row>
    <row r="237" spans="1:19">
      <c r="A237" s="228" t="s">
        <v>490</v>
      </c>
      <c r="B237" s="214" t="s">
        <v>462</v>
      </c>
      <c r="C237" s="214" t="str">
        <f t="shared" si="136"/>
        <v>SVH13</v>
      </c>
      <c r="D237" s="215">
        <f t="shared" si="137"/>
        <v>0</v>
      </c>
      <c r="E237" s="215">
        <f t="shared" si="144"/>
        <v>0</v>
      </c>
      <c r="F237" s="215">
        <f t="shared" si="145"/>
        <v>0</v>
      </c>
      <c r="G237" s="215">
        <f t="shared" si="146"/>
        <v>0</v>
      </c>
      <c r="H237" s="215">
        <f t="shared" si="147"/>
        <v>0</v>
      </c>
      <c r="K237" s="215">
        <f>IFERROR(INDEX(Water!$I$342:$BT$366, MATCH(Adjustment_WW!$A237, Water!$I$342:$I$366, 0), MATCH(Adjustment_WW!K$3&amp;RIGHT(Adjustment_WW!$B237,2), Water!$I$342:$BT$342, 0)), "")</f>
        <v>0</v>
      </c>
      <c r="L237" s="215">
        <f>IFERROR(INDEX(Water!$I$342:$BT$366, MATCH(Adjustment_WW!$A237, Water!$I$342:$I$366, 0), MATCH(Adjustment_WW!L$3&amp;RIGHT(Adjustment_WW!$B237,2), Water!$I$342:$BT$342, 0)), "")</f>
        <v>0</v>
      </c>
      <c r="M237" s="215">
        <f>IFERROR(INDEX(Water!$I$342:$BT$366, MATCH(Adjustment_WW!$A237, Water!$I$342:$I$366, 0), MATCH(Adjustment_WW!M$3&amp;RIGHT(Adjustment_WW!$B237,2), Water!$I$342:$BT$342, 0)), "")</f>
        <v>0</v>
      </c>
      <c r="N237" s="215">
        <f>IFERROR(INDEX(Water!$I$342:$BT$366, MATCH(Adjustment_WW!$A237, Water!$I$342:$I$366, 0), MATCH(Adjustment_WW!N$3&amp;RIGHT(Adjustment_WW!$B237,2), Water!$I$342:$BT$342, 0)), "")</f>
        <v>0</v>
      </c>
      <c r="O237" s="215" t="str">
        <f>IFERROR(INDEX(Water!$I$342:$BT$366, MATCH(Adjustment_WW!$A237, Water!$I$342:$I$366, 0), MATCH(Adjustment_WW!O$3&amp;RIGHT(Adjustment_WW!$B237,2), Water!$I$342:$BT$342, 0)), "")</f>
        <v/>
      </c>
      <c r="P237" s="215" t="str">
        <f>IFERROR(INDEX(Water!$I$342:$BT$366, MATCH(Adjustment_WW!$A237, Water!$I$342:$I$366, 0), MATCH(Adjustment_WW!P$3&amp;RIGHT(Adjustment_WW!$B237,2), Water!$I$342:$BT$342, 0)), "")</f>
        <v/>
      </c>
      <c r="Q237" s="215" t="str">
        <f>IFERROR(INDEX(Water!$I$342:$BT$366, MATCH(Adjustment_WW!$A237, Water!$I$342:$I$366, 0), MATCH(Adjustment_WW!Q$3&amp;RIGHT(Adjustment_WW!$B237,2), Water!$I$342:$BT$342, 0)), "")</f>
        <v/>
      </c>
      <c r="R237" s="215" t="str">
        <f>IFERROR(INDEX(Water!$I$342:$BT$366, MATCH(Adjustment_WW!$A237, Water!$I$342:$I$366, 0), MATCH(Adjustment_WW!R$3&amp;RIGHT(Adjustment_WW!$B237,2), Water!$I$342:$BT$342, 0)), "")</f>
        <v/>
      </c>
      <c r="S237" s="215">
        <f>IFERROR(INDEX(Water!$I$342:$BT$366, MATCH(Adjustment_WW!$A237, Water!$I$342:$I$366, 0), MATCH(Adjustment_WW!S$3&amp;RIGHT(Adjustment_WW!$B237,2), Water!$I$342:$BT$342, 0)), "")</f>
        <v>0</v>
      </c>
    </row>
    <row r="238" spans="1:19">
      <c r="A238" s="228" t="s">
        <v>490</v>
      </c>
      <c r="B238" s="214" t="s">
        <v>463</v>
      </c>
      <c r="C238" s="214" t="str">
        <f t="shared" si="136"/>
        <v>SVH14</v>
      </c>
      <c r="D238" s="215">
        <f t="shared" si="137"/>
        <v>0</v>
      </c>
      <c r="E238" s="215">
        <f t="shared" si="144"/>
        <v>0</v>
      </c>
      <c r="F238" s="215">
        <f t="shared" si="145"/>
        <v>0</v>
      </c>
      <c r="G238" s="215">
        <f t="shared" si="146"/>
        <v>0</v>
      </c>
      <c r="H238" s="215">
        <f t="shared" si="147"/>
        <v>0</v>
      </c>
      <c r="K238" s="215">
        <f>IFERROR(INDEX(Water!$I$342:$BT$366, MATCH(Adjustment_WW!$A238, Water!$I$342:$I$366, 0), MATCH(Adjustment_WW!K$3&amp;RIGHT(Adjustment_WW!$B238,2), Water!$I$342:$BT$342, 0)), "")</f>
        <v>0</v>
      </c>
      <c r="L238" s="215">
        <f>IFERROR(INDEX(Water!$I$342:$BT$366, MATCH(Adjustment_WW!$A238, Water!$I$342:$I$366, 0), MATCH(Adjustment_WW!L$3&amp;RIGHT(Adjustment_WW!$B238,2), Water!$I$342:$BT$342, 0)), "")</f>
        <v>0</v>
      </c>
      <c r="M238" s="215">
        <f>IFERROR(INDEX(Water!$I$342:$BT$366, MATCH(Adjustment_WW!$A238, Water!$I$342:$I$366, 0), MATCH(Adjustment_WW!M$3&amp;RIGHT(Adjustment_WW!$B238,2), Water!$I$342:$BT$342, 0)), "")</f>
        <v>0</v>
      </c>
      <c r="N238" s="215">
        <f>IFERROR(INDEX(Water!$I$342:$BT$366, MATCH(Adjustment_WW!$A238, Water!$I$342:$I$366, 0), MATCH(Adjustment_WW!N$3&amp;RIGHT(Adjustment_WW!$B238,2), Water!$I$342:$BT$342, 0)), "")</f>
        <v>0</v>
      </c>
      <c r="O238" s="215" t="str">
        <f>IFERROR(INDEX(Water!$I$342:$BT$366, MATCH(Adjustment_WW!$A238, Water!$I$342:$I$366, 0), MATCH(Adjustment_WW!O$3&amp;RIGHT(Adjustment_WW!$B238,2), Water!$I$342:$BT$342, 0)), "")</f>
        <v/>
      </c>
      <c r="P238" s="215" t="str">
        <f>IFERROR(INDEX(Water!$I$342:$BT$366, MATCH(Adjustment_WW!$A238, Water!$I$342:$I$366, 0), MATCH(Adjustment_WW!P$3&amp;RIGHT(Adjustment_WW!$B238,2), Water!$I$342:$BT$342, 0)), "")</f>
        <v/>
      </c>
      <c r="Q238" s="215" t="str">
        <f>IFERROR(INDEX(Water!$I$342:$BT$366, MATCH(Adjustment_WW!$A238, Water!$I$342:$I$366, 0), MATCH(Adjustment_WW!Q$3&amp;RIGHT(Adjustment_WW!$B238,2), Water!$I$342:$BT$342, 0)), "")</f>
        <v/>
      </c>
      <c r="R238" s="215" t="str">
        <f>IFERROR(INDEX(Water!$I$342:$BT$366, MATCH(Adjustment_WW!$A238, Water!$I$342:$I$366, 0), MATCH(Adjustment_WW!R$3&amp;RIGHT(Adjustment_WW!$B238,2), Water!$I$342:$BT$342, 0)), "")</f>
        <v/>
      </c>
      <c r="S238" s="215">
        <f>IFERROR(INDEX(Water!$I$342:$BT$366, MATCH(Adjustment_WW!$A238, Water!$I$342:$I$366, 0), MATCH(Adjustment_WW!S$3&amp;RIGHT(Adjustment_WW!$B238,2), Water!$I$342:$BT$342, 0)), "")</f>
        <v>0</v>
      </c>
    </row>
    <row r="239" spans="1:19">
      <c r="A239" s="228" t="s">
        <v>490</v>
      </c>
      <c r="B239" s="214" t="s">
        <v>464</v>
      </c>
      <c r="C239" s="214" t="str">
        <f t="shared" si="136"/>
        <v>SVH15</v>
      </c>
      <c r="D239" s="215">
        <f t="shared" si="137"/>
        <v>1.568393323667252</v>
      </c>
      <c r="E239" s="215">
        <f t="shared" si="144"/>
        <v>0.22703989417010617</v>
      </c>
      <c r="F239" s="215">
        <f t="shared" si="145"/>
        <v>5.3685284995919549</v>
      </c>
      <c r="G239" s="215">
        <f t="shared" si="146"/>
        <v>7.4140172825706863</v>
      </c>
      <c r="H239" s="215">
        <f t="shared" si="147"/>
        <v>14.577978999999999</v>
      </c>
      <c r="K239" s="215">
        <f>IFERROR(INDEX(Water!$I$342:$BT$366, MATCH(Adjustment_WW!$A239, Water!$I$342:$I$366, 0), MATCH(Adjustment_WW!K$3&amp;RIGHT(Adjustment_WW!$B239,2), Water!$I$342:$BT$342, 0)), "")</f>
        <v>1.568393323667252</v>
      </c>
      <c r="L239" s="215">
        <f>IFERROR(INDEX(Water!$I$342:$BT$366, MATCH(Adjustment_WW!$A239, Water!$I$342:$I$366, 0), MATCH(Adjustment_WW!L$3&amp;RIGHT(Adjustment_WW!$B239,2), Water!$I$342:$BT$342, 0)), "")</f>
        <v>0.22703989417010617</v>
      </c>
      <c r="M239" s="215">
        <f>IFERROR(INDEX(Water!$I$342:$BT$366, MATCH(Adjustment_WW!$A239, Water!$I$342:$I$366, 0), MATCH(Adjustment_WW!M$3&amp;RIGHT(Adjustment_WW!$B239,2), Water!$I$342:$BT$342, 0)), "")</f>
        <v>5.3685284995919549</v>
      </c>
      <c r="N239" s="215">
        <f>IFERROR(INDEX(Water!$I$342:$BT$366, MATCH(Adjustment_WW!$A239, Water!$I$342:$I$366, 0), MATCH(Adjustment_WW!N$3&amp;RIGHT(Adjustment_WW!$B239,2), Water!$I$342:$BT$342, 0)), "")</f>
        <v>7.4140172825706863</v>
      </c>
      <c r="O239" s="215" t="str">
        <f>IFERROR(INDEX(Water!$I$342:$BT$366, MATCH(Adjustment_WW!$A239, Water!$I$342:$I$366, 0), MATCH(Adjustment_WW!O$3&amp;RIGHT(Adjustment_WW!$B239,2), Water!$I$342:$BT$342, 0)), "")</f>
        <v/>
      </c>
      <c r="P239" s="215" t="str">
        <f>IFERROR(INDEX(Water!$I$342:$BT$366, MATCH(Adjustment_WW!$A239, Water!$I$342:$I$366, 0), MATCH(Adjustment_WW!P$3&amp;RIGHT(Adjustment_WW!$B239,2), Water!$I$342:$BT$342, 0)), "")</f>
        <v/>
      </c>
      <c r="Q239" s="215" t="str">
        <f>IFERROR(INDEX(Water!$I$342:$BT$366, MATCH(Adjustment_WW!$A239, Water!$I$342:$I$366, 0), MATCH(Adjustment_WW!Q$3&amp;RIGHT(Adjustment_WW!$B239,2), Water!$I$342:$BT$342, 0)), "")</f>
        <v/>
      </c>
      <c r="R239" s="215" t="str">
        <f>IFERROR(INDEX(Water!$I$342:$BT$366, MATCH(Adjustment_WW!$A239, Water!$I$342:$I$366, 0), MATCH(Adjustment_WW!R$3&amp;RIGHT(Adjustment_WW!$B239,2), Water!$I$342:$BT$342, 0)), "")</f>
        <v/>
      </c>
      <c r="S239" s="215">
        <f>IFERROR(INDEX(Water!$I$342:$BT$366, MATCH(Adjustment_WW!$A239, Water!$I$342:$I$366, 0), MATCH(Adjustment_WW!S$3&amp;RIGHT(Adjustment_WW!$B239,2), Water!$I$342:$BT$342, 0)), "")</f>
        <v>14.577978999999999</v>
      </c>
    </row>
    <row r="240" spans="1:19">
      <c r="A240" s="228" t="s">
        <v>490</v>
      </c>
      <c r="B240" s="214" t="s">
        <v>465</v>
      </c>
      <c r="C240" s="214" t="str">
        <f t="shared" si="136"/>
        <v>SVH16</v>
      </c>
      <c r="D240" s="215">
        <f t="shared" si="137"/>
        <v>-6.5435915858223392E-2</v>
      </c>
      <c r="E240" s="215">
        <f t="shared" si="144"/>
        <v>-7.7053426853408912E-3</v>
      </c>
      <c r="F240" s="215">
        <f t="shared" si="145"/>
        <v>-0.14949601954597505</v>
      </c>
      <c r="G240" s="215">
        <f t="shared" si="146"/>
        <v>-0.15271710835398516</v>
      </c>
      <c r="H240" s="215">
        <f t="shared" si="147"/>
        <v>-0.37535438644352448</v>
      </c>
      <c r="K240" s="215">
        <f>IFERROR(INDEX(Water!$I$342:$BT$366, MATCH(Adjustment_WW!$A240, Water!$I$342:$I$366, 0), MATCH(Adjustment_WW!K$3&amp;RIGHT(Adjustment_WW!$B240,2), Water!$I$342:$BT$342, 0)), "")</f>
        <v>-6.5435915858223392E-2</v>
      </c>
      <c r="L240" s="215">
        <f>IFERROR(INDEX(Water!$I$342:$BT$366, MATCH(Adjustment_WW!$A240, Water!$I$342:$I$366, 0), MATCH(Adjustment_WW!L$3&amp;RIGHT(Adjustment_WW!$B240,2), Water!$I$342:$BT$342, 0)), "")</f>
        <v>-7.7053426853408912E-3</v>
      </c>
      <c r="M240" s="215">
        <f>IFERROR(INDEX(Water!$I$342:$BT$366, MATCH(Adjustment_WW!$A240, Water!$I$342:$I$366, 0), MATCH(Adjustment_WW!M$3&amp;RIGHT(Adjustment_WW!$B240,2), Water!$I$342:$BT$342, 0)), "")</f>
        <v>-0.14949601954597505</v>
      </c>
      <c r="N240" s="215">
        <f>IFERROR(INDEX(Water!$I$342:$BT$366, MATCH(Adjustment_WW!$A240, Water!$I$342:$I$366, 0), MATCH(Adjustment_WW!N$3&amp;RIGHT(Adjustment_WW!$B240,2), Water!$I$342:$BT$342, 0)), "")</f>
        <v>-0.15271710835398516</v>
      </c>
      <c r="O240" s="215" t="str">
        <f>IFERROR(INDEX(Water!$I$342:$BT$366, MATCH(Adjustment_WW!$A240, Water!$I$342:$I$366, 0), MATCH(Adjustment_WW!O$3&amp;RIGHT(Adjustment_WW!$B240,2), Water!$I$342:$BT$342, 0)), "")</f>
        <v/>
      </c>
      <c r="P240" s="215" t="str">
        <f>IFERROR(INDEX(Water!$I$342:$BT$366, MATCH(Adjustment_WW!$A240, Water!$I$342:$I$366, 0), MATCH(Adjustment_WW!P$3&amp;RIGHT(Adjustment_WW!$B240,2), Water!$I$342:$BT$342, 0)), "")</f>
        <v/>
      </c>
      <c r="Q240" s="215" t="str">
        <f>IFERROR(INDEX(Water!$I$342:$BT$366, MATCH(Adjustment_WW!$A240, Water!$I$342:$I$366, 0), MATCH(Adjustment_WW!Q$3&amp;RIGHT(Adjustment_WW!$B240,2), Water!$I$342:$BT$342, 0)), "")</f>
        <v/>
      </c>
      <c r="R240" s="215" t="str">
        <f>IFERROR(INDEX(Water!$I$342:$BT$366, MATCH(Adjustment_WW!$A240, Water!$I$342:$I$366, 0), MATCH(Adjustment_WW!R$3&amp;RIGHT(Adjustment_WW!$B240,2), Water!$I$342:$BT$342, 0)), "")</f>
        <v/>
      </c>
      <c r="S240" s="215">
        <f>IFERROR(INDEX(Water!$I$342:$BT$366, MATCH(Adjustment_WW!$A240, Water!$I$342:$I$366, 0), MATCH(Adjustment_WW!S$3&amp;RIGHT(Adjustment_WW!$B240,2), Water!$I$342:$BT$342, 0)), "")</f>
        <v>-0.37535438644352448</v>
      </c>
    </row>
    <row r="241" spans="1:19">
      <c r="A241" s="228" t="s">
        <v>490</v>
      </c>
      <c r="B241" s="214" t="s">
        <v>466</v>
      </c>
      <c r="C241" s="214" t="str">
        <f t="shared" si="136"/>
        <v>SVH17</v>
      </c>
      <c r="D241" s="215">
        <f t="shared" si="137"/>
        <v>0</v>
      </c>
      <c r="E241" s="215">
        <f t="shared" si="144"/>
        <v>0</v>
      </c>
      <c r="F241" s="215">
        <f t="shared" si="145"/>
        <v>0</v>
      </c>
      <c r="G241" s="215">
        <f t="shared" si="146"/>
        <v>0</v>
      </c>
      <c r="H241" s="215">
        <f t="shared" si="147"/>
        <v>0</v>
      </c>
      <c r="K241" s="215">
        <f>IFERROR(INDEX(Water!$I$342:$BT$366, MATCH(Adjustment_WW!$A241, Water!$I$342:$I$366, 0), MATCH(Adjustment_WW!K$3&amp;RIGHT(Adjustment_WW!$B241,2), Water!$I$342:$BT$342, 0)), "")</f>
        <v>0</v>
      </c>
      <c r="L241" s="215">
        <f>IFERROR(INDEX(Water!$I$342:$BT$366, MATCH(Adjustment_WW!$A241, Water!$I$342:$I$366, 0), MATCH(Adjustment_WW!L$3&amp;RIGHT(Adjustment_WW!$B241,2), Water!$I$342:$BT$342, 0)), "")</f>
        <v>0</v>
      </c>
      <c r="M241" s="215">
        <f>IFERROR(INDEX(Water!$I$342:$BT$366, MATCH(Adjustment_WW!$A241, Water!$I$342:$I$366, 0), MATCH(Adjustment_WW!M$3&amp;RIGHT(Adjustment_WW!$B241,2), Water!$I$342:$BT$342, 0)), "")</f>
        <v>0</v>
      </c>
      <c r="N241" s="215">
        <f>IFERROR(INDEX(Water!$I$342:$BT$366, MATCH(Adjustment_WW!$A241, Water!$I$342:$I$366, 0), MATCH(Adjustment_WW!N$3&amp;RIGHT(Adjustment_WW!$B241,2), Water!$I$342:$BT$342, 0)), "")</f>
        <v>0</v>
      </c>
      <c r="O241" s="215" t="str">
        <f>IFERROR(INDEX(Water!$I$342:$BT$366, MATCH(Adjustment_WW!$A241, Water!$I$342:$I$366, 0), MATCH(Adjustment_WW!O$3&amp;RIGHT(Adjustment_WW!$B241,2), Water!$I$342:$BT$342, 0)), "")</f>
        <v/>
      </c>
      <c r="P241" s="215" t="str">
        <f>IFERROR(INDEX(Water!$I$342:$BT$366, MATCH(Adjustment_WW!$A241, Water!$I$342:$I$366, 0), MATCH(Adjustment_WW!P$3&amp;RIGHT(Adjustment_WW!$B241,2), Water!$I$342:$BT$342, 0)), "")</f>
        <v/>
      </c>
      <c r="Q241" s="215" t="str">
        <f>IFERROR(INDEX(Water!$I$342:$BT$366, MATCH(Adjustment_WW!$A241, Water!$I$342:$I$366, 0), MATCH(Adjustment_WW!Q$3&amp;RIGHT(Adjustment_WW!$B241,2), Water!$I$342:$BT$342, 0)), "")</f>
        <v/>
      </c>
      <c r="R241" s="215" t="str">
        <f>IFERROR(INDEX(Water!$I$342:$BT$366, MATCH(Adjustment_WW!$A241, Water!$I$342:$I$366, 0), MATCH(Adjustment_WW!R$3&amp;RIGHT(Adjustment_WW!$B241,2), Water!$I$342:$BT$342, 0)), "")</f>
        <v/>
      </c>
      <c r="S241" s="215">
        <f>IFERROR(INDEX(Water!$I$342:$BT$366, MATCH(Adjustment_WW!$A241, Water!$I$342:$I$366, 0), MATCH(Adjustment_WW!S$3&amp;RIGHT(Adjustment_WW!$B241,2), Water!$I$342:$BT$342, 0)), "")</f>
        <v>0</v>
      </c>
    </row>
    <row r="242" spans="1:19">
      <c r="A242" s="228" t="s">
        <v>490</v>
      </c>
      <c r="B242" s="214" t="s">
        <v>467</v>
      </c>
      <c r="C242" s="214" t="str">
        <f t="shared" si="136"/>
        <v>SVH18</v>
      </c>
      <c r="D242" s="215">
        <f t="shared" si="137"/>
        <v>0</v>
      </c>
      <c r="E242" s="215">
        <f t="shared" si="144"/>
        <v>0</v>
      </c>
      <c r="F242" s="215">
        <f t="shared" si="145"/>
        <v>0</v>
      </c>
      <c r="G242" s="215">
        <f t="shared" si="146"/>
        <v>0</v>
      </c>
      <c r="H242" s="215">
        <f t="shared" si="147"/>
        <v>0</v>
      </c>
      <c r="K242" s="215" t="str">
        <f>IFERROR(INDEX(Water!$I$342:$BT$366, MATCH(Adjustment_WW!$A242, Water!$I$342:$I$366, 0), MATCH(Adjustment_WW!K$3&amp;RIGHT(Adjustment_WW!$B242,2), Water!$I$342:$BT$342, 0)), "")</f>
        <v/>
      </c>
      <c r="L242" s="215" t="str">
        <f>IFERROR(INDEX(Water!$I$342:$BT$366, MATCH(Adjustment_WW!$A242, Water!$I$342:$I$366, 0), MATCH(Adjustment_WW!L$3&amp;RIGHT(Adjustment_WW!$B242,2), Water!$I$342:$BT$342, 0)), "")</f>
        <v/>
      </c>
      <c r="M242" s="215">
        <f>IFERROR(INDEX(Water!$I$342:$BT$366, MATCH(Adjustment_WW!$A242, Water!$I$342:$I$366, 0), MATCH(Adjustment_WW!M$3&amp;RIGHT(Adjustment_WW!$B242,2), Water!$I$342:$BT$342, 0)), "")</f>
        <v>0</v>
      </c>
      <c r="N242" s="215">
        <f>IFERROR(INDEX(Water!$I$342:$BT$366, MATCH(Adjustment_WW!$A242, Water!$I$342:$I$366, 0), MATCH(Adjustment_WW!N$3&amp;RIGHT(Adjustment_WW!$B242,2), Water!$I$342:$BT$342, 0)), "")</f>
        <v>0</v>
      </c>
      <c r="O242" s="215">
        <f>IFERROR(INDEX(Water!$I$342:$BT$366, MATCH(Adjustment_WW!$A242, Water!$I$342:$I$366, 0), MATCH(Adjustment_WW!O$3&amp;RIGHT(Adjustment_WW!$B242,2), Water!$I$342:$BT$342, 0)), "")</f>
        <v>0</v>
      </c>
      <c r="P242" s="215">
        <f>IFERROR(INDEX(Water!$I$342:$BT$366, MATCH(Adjustment_WW!$A242, Water!$I$342:$I$366, 0), MATCH(Adjustment_WW!P$3&amp;RIGHT(Adjustment_WW!$B242,2), Water!$I$342:$BT$342, 0)), "")</f>
        <v>0</v>
      </c>
      <c r="Q242" s="215">
        <f>IFERROR(INDEX(Water!$I$342:$BT$366, MATCH(Adjustment_WW!$A242, Water!$I$342:$I$366, 0), MATCH(Adjustment_WW!Q$3&amp;RIGHT(Adjustment_WW!$B242,2), Water!$I$342:$BT$342, 0)), "")</f>
        <v>0</v>
      </c>
      <c r="R242" s="215">
        <f>IFERROR(INDEX(Water!$I$342:$BT$366, MATCH(Adjustment_WW!$A242, Water!$I$342:$I$366, 0), MATCH(Adjustment_WW!R$3&amp;RIGHT(Adjustment_WW!$B242,2), Water!$I$342:$BT$342, 0)), "")</f>
        <v>0</v>
      </c>
      <c r="S242" s="215">
        <f>IFERROR(INDEX(Water!$I$342:$BT$366, MATCH(Adjustment_WW!$A242, Water!$I$342:$I$366, 0), MATCH(Adjustment_WW!S$3&amp;RIGHT(Adjustment_WW!$B242,2), Water!$I$342:$BT$342, 0)), "")</f>
        <v>0</v>
      </c>
    </row>
    <row r="243" spans="1:19">
      <c r="A243" s="228" t="s">
        <v>490</v>
      </c>
      <c r="B243" s="214" t="s">
        <v>468</v>
      </c>
      <c r="C243" s="214" t="str">
        <f t="shared" si="136"/>
        <v>SVH19</v>
      </c>
      <c r="D243" s="215">
        <f>IF($B243&lt;"2017-18", K243, IF(B243&lt;"2020-21", O243+P243, P243))</f>
        <v>0.68900000000000006</v>
      </c>
      <c r="E243" s="215">
        <f t="shared" si="144"/>
        <v>0.11799999999999999</v>
      </c>
      <c r="F243" s="215">
        <f t="shared" si="145"/>
        <v>1.413</v>
      </c>
      <c r="G243" s="215">
        <f t="shared" si="146"/>
        <v>1.6620000000000001</v>
      </c>
      <c r="H243" s="215">
        <f t="shared" si="147"/>
        <v>3.8819999999999997</v>
      </c>
      <c r="K243" s="215" t="str">
        <f>IFERROR(INDEX(Water!$I$342:$BT$366, MATCH(Adjustment_WW!$A243, Water!$I$342:$I$366, 0), MATCH(Adjustment_WW!K$3&amp;RIGHT(Adjustment_WW!$B243,2), Water!$I$342:$BT$342, 0)), "")</f>
        <v/>
      </c>
      <c r="L243" s="215" t="str">
        <f>IFERROR(INDEX(Water!$I$342:$BT$366, MATCH(Adjustment_WW!$A243, Water!$I$342:$I$366, 0), MATCH(Adjustment_WW!L$3&amp;RIGHT(Adjustment_WW!$B243,2), Water!$I$342:$BT$342, 0)), "")</f>
        <v/>
      </c>
      <c r="M243" s="215">
        <f>IFERROR(INDEX(Water!$I$342:$BT$366, MATCH(Adjustment_WW!$A243, Water!$I$342:$I$366, 0), MATCH(Adjustment_WW!M$3&amp;RIGHT(Adjustment_WW!$B243,2), Water!$I$342:$BT$342, 0)), "")</f>
        <v>1.413</v>
      </c>
      <c r="N243" s="215">
        <f>IFERROR(INDEX(Water!$I$342:$BT$366, MATCH(Adjustment_WW!$A243, Water!$I$342:$I$366, 0), MATCH(Adjustment_WW!N$3&amp;RIGHT(Adjustment_WW!$B243,2), Water!$I$342:$BT$342, 0)), "")</f>
        <v>1.6620000000000001</v>
      </c>
      <c r="O243" s="215">
        <f>IFERROR(INDEX(Water!$I$342:$BT$366, MATCH(Adjustment_WW!$A243, Water!$I$342:$I$366, 0), MATCH(Adjustment_WW!O$3&amp;RIGHT(Adjustment_WW!$B243,2), Water!$I$342:$BT$342, 0)), "")</f>
        <v>0</v>
      </c>
      <c r="P243" s="215">
        <f>IFERROR(INDEX(Water!$I$342:$BT$366, MATCH(Adjustment_WW!$A243, Water!$I$342:$I$366, 0), MATCH(Adjustment_WW!P$3&amp;RIGHT(Adjustment_WW!$B243,2), Water!$I$342:$BT$342, 0)), "")</f>
        <v>0.68900000000000006</v>
      </c>
      <c r="Q243" s="215">
        <f>IFERROR(INDEX(Water!$I$342:$BT$366, MATCH(Adjustment_WW!$A243, Water!$I$342:$I$366, 0), MATCH(Adjustment_WW!Q$3&amp;RIGHT(Adjustment_WW!$B243,2), Water!$I$342:$BT$342, 0)), "")</f>
        <v>0.11799999999999999</v>
      </c>
      <c r="R243" s="215">
        <f>IFERROR(INDEX(Water!$I$342:$BT$366, MATCH(Adjustment_WW!$A243, Water!$I$342:$I$366, 0), MATCH(Adjustment_WW!R$3&amp;RIGHT(Adjustment_WW!$B243,2), Water!$I$342:$BT$342, 0)), "")</f>
        <v>0</v>
      </c>
      <c r="S243" s="215">
        <f>IFERROR(INDEX(Water!$I$342:$BT$366, MATCH(Adjustment_WW!$A243, Water!$I$342:$I$366, 0), MATCH(Adjustment_WW!S$3&amp;RIGHT(Adjustment_WW!$B243,2), Water!$I$342:$BT$342, 0)), "")</f>
        <v>3.8819999999999997</v>
      </c>
    </row>
    <row r="244" spans="1:19">
      <c r="A244" s="228" t="s">
        <v>490</v>
      </c>
      <c r="B244" s="214" t="s">
        <v>469</v>
      </c>
      <c r="C244" s="214" t="str">
        <f t="shared" si="136"/>
        <v>SVH20</v>
      </c>
      <c r="D244" s="215">
        <f t="shared" si="137"/>
        <v>0</v>
      </c>
      <c r="E244" s="215">
        <f t="shared" si="144"/>
        <v>0</v>
      </c>
      <c r="F244" s="215">
        <f t="shared" si="145"/>
        <v>0</v>
      </c>
      <c r="G244" s="215">
        <f t="shared" si="146"/>
        <v>0</v>
      </c>
      <c r="H244" s="215">
        <f t="shared" si="147"/>
        <v>0</v>
      </c>
      <c r="K244" s="215" t="str">
        <f>IFERROR(INDEX(Water!$I$342:$BT$366, MATCH(Adjustment_WW!$A244, Water!$I$342:$I$366, 0), MATCH(Adjustment_WW!K$3&amp;RIGHT(Adjustment_WW!$B244,2), Water!$I$342:$BT$342, 0)), "")</f>
        <v/>
      </c>
      <c r="L244" s="215" t="str">
        <f>IFERROR(INDEX(Water!$I$342:$BT$366, MATCH(Adjustment_WW!$A244, Water!$I$342:$I$366, 0), MATCH(Adjustment_WW!L$3&amp;RIGHT(Adjustment_WW!$B244,2), Water!$I$342:$BT$342, 0)), "")</f>
        <v/>
      </c>
      <c r="M244" s="215">
        <f>IFERROR(INDEX(Water!$I$342:$BT$366, MATCH(Adjustment_WW!$A244, Water!$I$342:$I$366, 0), MATCH(Adjustment_WW!M$3&amp;RIGHT(Adjustment_WW!$B244,2), Water!$I$342:$BT$342, 0)), "")</f>
        <v>0</v>
      </c>
      <c r="N244" s="215">
        <f>IFERROR(INDEX(Water!$I$342:$BT$366, MATCH(Adjustment_WW!$A244, Water!$I$342:$I$366, 0), MATCH(Adjustment_WW!N$3&amp;RIGHT(Adjustment_WW!$B244,2), Water!$I$342:$BT$342, 0)), "")</f>
        <v>0</v>
      </c>
      <c r="O244" s="215">
        <f>IFERROR(INDEX(Water!$I$342:$BT$366, MATCH(Adjustment_WW!$A244, Water!$I$342:$I$366, 0), MATCH(Adjustment_WW!O$3&amp;RIGHT(Adjustment_WW!$B244,2), Water!$I$342:$BT$342, 0)), "")</f>
        <v>0</v>
      </c>
      <c r="P244" s="215">
        <f>IFERROR(INDEX(Water!$I$342:$BT$366, MATCH(Adjustment_WW!$A244, Water!$I$342:$I$366, 0), MATCH(Adjustment_WW!P$3&amp;RIGHT(Adjustment_WW!$B244,2), Water!$I$342:$BT$342, 0)), "")</f>
        <v>0</v>
      </c>
      <c r="Q244" s="215">
        <f>IFERROR(INDEX(Water!$I$342:$BT$366, MATCH(Adjustment_WW!$A244, Water!$I$342:$I$366, 0), MATCH(Adjustment_WW!Q$3&amp;RIGHT(Adjustment_WW!$B244,2), Water!$I$342:$BT$342, 0)), "")</f>
        <v>0</v>
      </c>
      <c r="R244" s="215">
        <f>IFERROR(INDEX(Water!$I$342:$BT$366, MATCH(Adjustment_WW!$A244, Water!$I$342:$I$366, 0), MATCH(Adjustment_WW!R$3&amp;RIGHT(Adjustment_WW!$B244,2), Water!$I$342:$BT$342, 0)), "")</f>
        <v>0</v>
      </c>
      <c r="S244" s="215">
        <f>IFERROR(INDEX(Water!$I$342:$BT$366, MATCH(Adjustment_WW!$A244, Water!$I$342:$I$366, 0), MATCH(Adjustment_WW!S$3&amp;RIGHT(Adjustment_WW!$B244,2), Water!$I$342:$BT$342, 0)), "")</f>
        <v>0</v>
      </c>
    </row>
    <row r="245" spans="1:19">
      <c r="A245" s="228" t="s">
        <v>490</v>
      </c>
      <c r="B245" s="214" t="s">
        <v>470</v>
      </c>
      <c r="C245" s="214" t="str">
        <f t="shared" ref="C245" si="154">$A245&amp;RIGHT(B245,2)</f>
        <v>SVH21</v>
      </c>
      <c r="D245" s="215">
        <f t="shared" ref="D245" si="155">IF($B245&lt;"2017-18", K245, IF(B245&lt;"2020-21", O245+P245, P245))</f>
        <v>0</v>
      </c>
      <c r="E245" s="215">
        <f t="shared" ref="E245" si="156">IF($B245&lt;"2017-18", L245, Q245+R245)</f>
        <v>0</v>
      </c>
      <c r="F245" s="215">
        <f t="shared" ref="F245" si="157">M245</f>
        <v>0</v>
      </c>
      <c r="G245" s="215">
        <f t="shared" ref="G245" si="158">N245</f>
        <v>0</v>
      </c>
      <c r="H245" s="215">
        <f t="shared" ref="H245" si="159">S245</f>
        <v>0</v>
      </c>
      <c r="K245" s="215" t="str">
        <f>IFERROR(INDEX(Water!$I$342:$BT$366, MATCH(Adjustment_WW!$A245, Water!$I$342:$I$366, 0), MATCH(Adjustment_WW!K$3&amp;RIGHT(Adjustment_WW!$B245,2), Water!$I$342:$BT$342, 0)), "")</f>
        <v/>
      </c>
      <c r="L245" s="215" t="str">
        <f>IFERROR(INDEX(Water!$I$342:$BT$366, MATCH(Adjustment_WW!$A245, Water!$I$342:$I$366, 0), MATCH(Adjustment_WW!L$3&amp;RIGHT(Adjustment_WW!$B245,2), Water!$I$342:$BT$342, 0)), "")</f>
        <v/>
      </c>
      <c r="M245" s="215">
        <f>IFERROR(INDEX(Water!$I$342:$BT$366, MATCH(Adjustment_WW!$A245, Water!$I$342:$I$366, 0), MATCH(Adjustment_WW!M$3&amp;RIGHT(Adjustment_WW!$B245,2), Water!$I$342:$BT$342, 0)), "")</f>
        <v>0</v>
      </c>
      <c r="N245" s="215">
        <f>IFERROR(INDEX(Water!$I$342:$BT$366, MATCH(Adjustment_WW!$A245, Water!$I$342:$I$366, 0), MATCH(Adjustment_WW!N$3&amp;RIGHT(Adjustment_WW!$B245,2), Water!$I$342:$BT$342, 0)), "")</f>
        <v>0</v>
      </c>
      <c r="O245" s="215" t="str">
        <f>IFERROR(INDEX(Water!$I$342:$BT$366, MATCH(Adjustment_WW!$A245, Water!$I$342:$I$366, 0), MATCH(Adjustment_WW!O$3&amp;RIGHT(Adjustment_WW!$B245,2), Water!$I$342:$BT$342, 0)), "")</f>
        <v/>
      </c>
      <c r="P245" s="215">
        <f>IFERROR(INDEX(Water!$I$342:$BT$366, MATCH(Adjustment_WW!$A245, Water!$I$342:$I$366, 0), MATCH(Adjustment_WW!P$3&amp;RIGHT(Adjustment_WW!$B245,2), Water!$I$342:$BT$342, 0)), "")</f>
        <v>0</v>
      </c>
      <c r="Q245" s="215">
        <f>IFERROR(INDEX(Water!$I$342:$BT$366, MATCH(Adjustment_WW!$A245, Water!$I$342:$I$366, 0), MATCH(Adjustment_WW!Q$3&amp;RIGHT(Adjustment_WW!$B245,2), Water!$I$342:$BT$342, 0)), "")</f>
        <v>0</v>
      </c>
      <c r="R245" s="215">
        <f>IFERROR(INDEX(Water!$I$342:$BT$366, MATCH(Adjustment_WW!$A245, Water!$I$342:$I$366, 0), MATCH(Adjustment_WW!R$3&amp;RIGHT(Adjustment_WW!$B245,2), Water!$I$342:$BT$342, 0)), "")</f>
        <v>0</v>
      </c>
      <c r="S245" s="215">
        <f>IFERROR(INDEX(Water!$I$342:$BT$366, MATCH(Adjustment_WW!$A245, Water!$I$342:$I$366, 0), MATCH(Adjustment_WW!S$3&amp;RIGHT(Adjustment_WW!$B245,2), Water!$I$342:$BT$342, 0)), "")</f>
        <v>0</v>
      </c>
    </row>
    <row r="246" spans="1:19">
      <c r="A246" s="228" t="s">
        <v>490</v>
      </c>
      <c r="B246" s="214" t="s">
        <v>580</v>
      </c>
      <c r="C246" s="214" t="str">
        <f t="shared" si="136"/>
        <v>SVH22</v>
      </c>
      <c r="D246" s="215">
        <f>IF($B246&lt;"2017-18", K246, IF(B246&lt;"2020-21", O246+P246, P246))</f>
        <v>0</v>
      </c>
      <c r="E246" s="215">
        <f t="shared" si="144"/>
        <v>0</v>
      </c>
      <c r="F246" s="215">
        <f t="shared" si="145"/>
        <v>0</v>
      </c>
      <c r="G246" s="215">
        <f t="shared" si="146"/>
        <v>0</v>
      </c>
      <c r="H246" s="215">
        <f t="shared" si="147"/>
        <v>0</v>
      </c>
      <c r="K246" s="215" t="str">
        <f>IFERROR(INDEX(Water!$I$342:$BT$366, MATCH(Adjustment_WW!$A246, Water!$I$342:$I$366, 0), MATCH(Adjustment_WW!K$3&amp;RIGHT(Adjustment_WW!$B246,2), Water!$I$342:$BT$342, 0)), "")</f>
        <v/>
      </c>
      <c r="L246" s="215" t="str">
        <f>IFERROR(INDEX(Water!$I$342:$BT$366, MATCH(Adjustment_WW!$A246, Water!$I$342:$I$366, 0), MATCH(Adjustment_WW!L$3&amp;RIGHT(Adjustment_WW!$B246,2), Water!$I$342:$BT$342, 0)), "")</f>
        <v/>
      </c>
      <c r="M246" s="215">
        <f>IFERROR(INDEX(Water!$I$342:$BT$366, MATCH(Adjustment_WW!$A246, Water!$I$342:$I$366, 0), MATCH(Adjustment_WW!M$3&amp;RIGHT(Adjustment_WW!$B246,2), Water!$I$342:$BT$342, 0)), "")</f>
        <v>0</v>
      </c>
      <c r="N246" s="215">
        <f>IFERROR(INDEX(Water!$I$342:$BT$366, MATCH(Adjustment_WW!$A246, Water!$I$342:$I$366, 0), MATCH(Adjustment_WW!N$3&amp;RIGHT(Adjustment_WW!$B246,2), Water!$I$342:$BT$342, 0)), "")</f>
        <v>0</v>
      </c>
      <c r="O246" s="215" t="str">
        <f>IFERROR(INDEX(Water!$I$342:$BT$366, MATCH(Adjustment_WW!$A246, Water!$I$342:$I$366, 0), MATCH(Adjustment_WW!O$3&amp;RIGHT(Adjustment_WW!$B246,2), Water!$I$342:$BT$342, 0)), "")</f>
        <v/>
      </c>
      <c r="P246" s="215">
        <f>IFERROR(INDEX(Water!$I$342:$BT$366, MATCH(Adjustment_WW!$A246, Water!$I$342:$I$366, 0), MATCH(Adjustment_WW!P$3&amp;RIGHT(Adjustment_WW!$B246,2), Water!$I$342:$BT$342, 0)), "")</f>
        <v>0</v>
      </c>
      <c r="Q246" s="215">
        <f>IFERROR(INDEX(Water!$I$342:$BT$366, MATCH(Adjustment_WW!$A246, Water!$I$342:$I$366, 0), MATCH(Adjustment_WW!Q$3&amp;RIGHT(Adjustment_WW!$B246,2), Water!$I$342:$BT$342, 0)), "")</f>
        <v>0</v>
      </c>
      <c r="R246" s="215">
        <f>IFERROR(INDEX(Water!$I$342:$BT$366, MATCH(Adjustment_WW!$A246, Water!$I$342:$I$366, 0), MATCH(Adjustment_WW!R$3&amp;RIGHT(Adjustment_WW!$B246,2), Water!$I$342:$BT$342, 0)), "")</f>
        <v>0</v>
      </c>
      <c r="S246" s="215">
        <f>IFERROR(INDEX(Water!$I$342:$BT$366, MATCH(Adjustment_WW!$A246, Water!$I$342:$I$366, 0), MATCH(Adjustment_WW!S$3&amp;RIGHT(Adjustment_WW!$B246,2), Water!$I$342:$BT$342, 0)), "")</f>
        <v>0</v>
      </c>
    </row>
  </sheetData>
  <mergeCells count="3">
    <mergeCell ref="K1:S1"/>
    <mergeCell ref="D1:H1"/>
    <mergeCell ref="O2:R2"/>
  </mergeCells>
  <phoneticPr fontId="9" type="noConversion"/>
  <conditionalFormatting sqref="A1">
    <cfRule type="expression" dxfId="9" priority="1">
      <formula>A1=TRUE</formula>
    </cfRule>
    <cfRule type="expression" dxfId="8" priority="2">
      <formula>A1=FALSE</formula>
    </cfRule>
    <cfRule type="expression" dxfId="7" priority="3">
      <formula>A1="n/a"</formula>
    </cfRule>
    <cfRule type="expression" dxfId="6" priority="4">
      <formula>A1="No"</formula>
    </cfRule>
    <cfRule type="expression" dxfId="5" priority="5">
      <formula>A1="Yes"</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19631-D115-4D1E-A2DF-2B6319098858}">
  <dimension ref="A1:B13"/>
  <sheetViews>
    <sheetView workbookViewId="0"/>
  </sheetViews>
  <sheetFormatPr defaultRowHeight="13.5"/>
  <sheetData>
    <row r="1" spans="1:2">
      <c r="A1" t="s">
        <v>627</v>
      </c>
      <c r="B1" t="s">
        <v>631</v>
      </c>
    </row>
    <row r="2" spans="1:2">
      <c r="A2" t="s">
        <v>611</v>
      </c>
      <c r="B2" t="s">
        <v>632</v>
      </c>
    </row>
    <row r="3" spans="1:2">
      <c r="A3" t="s">
        <v>612</v>
      </c>
      <c r="B3" t="s">
        <v>614</v>
      </c>
    </row>
    <row r="4" spans="1:2">
      <c r="A4" t="s">
        <v>613</v>
      </c>
      <c r="B4" t="s">
        <v>615</v>
      </c>
    </row>
    <row r="5" spans="1:2">
      <c r="A5" t="s">
        <v>616</v>
      </c>
      <c r="B5" t="s">
        <v>629</v>
      </c>
    </row>
    <row r="6" spans="1:2">
      <c r="A6" t="s">
        <v>617</v>
      </c>
      <c r="B6" t="s">
        <v>618</v>
      </c>
    </row>
    <row r="7" spans="1:2">
      <c r="A7" t="s">
        <v>619</v>
      </c>
      <c r="B7" t="s">
        <v>618</v>
      </c>
    </row>
    <row r="8" spans="1:2">
      <c r="A8" t="s">
        <v>620</v>
      </c>
      <c r="B8" t="s">
        <v>628</v>
      </c>
    </row>
    <row r="9" spans="1:2">
      <c r="A9" t="s">
        <v>621</v>
      </c>
      <c r="B9" t="s">
        <v>618</v>
      </c>
    </row>
    <row r="10" spans="1:2">
      <c r="A10" t="s">
        <v>622</v>
      </c>
      <c r="B10" t="s">
        <v>628</v>
      </c>
    </row>
    <row r="11" spans="1:2">
      <c r="A11" t="s">
        <v>623</v>
      </c>
      <c r="B11" t="s">
        <v>628</v>
      </c>
    </row>
    <row r="12" spans="1:2">
      <c r="A12" t="s">
        <v>624</v>
      </c>
      <c r="B12" t="s">
        <v>625</v>
      </c>
    </row>
    <row r="13" spans="1:2">
      <c r="A13" t="s">
        <v>626</v>
      </c>
      <c r="B13" t="s">
        <v>630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ACCF6-CC52-402D-82F8-E307B0C27331}">
  <dimension ref="A1:W158"/>
  <sheetViews>
    <sheetView zoomScale="80" zoomScaleNormal="80" workbookViewId="0">
      <selection activeCell="J31" sqref="J31"/>
    </sheetView>
  </sheetViews>
  <sheetFormatPr defaultRowHeight="13.5"/>
  <cols>
    <col min="10" max="10" width="9.375" customWidth="1"/>
  </cols>
  <sheetData>
    <row r="1" spans="1:23">
      <c r="A1" s="258" t="b">
        <f>SUM(D5:J158)=SUM(M5:W158)</f>
        <v>0</v>
      </c>
      <c r="D1" s="221"/>
      <c r="E1" s="221"/>
      <c r="F1" s="221" t="s">
        <v>476</v>
      </c>
      <c r="G1" s="221"/>
      <c r="H1" s="221"/>
      <c r="I1" s="221"/>
      <c r="J1" s="221"/>
      <c r="M1" s="222"/>
      <c r="N1" s="222"/>
      <c r="O1" s="222"/>
      <c r="P1" s="222"/>
      <c r="Q1" s="222" t="s">
        <v>477</v>
      </c>
      <c r="R1" s="222"/>
      <c r="S1" s="222"/>
      <c r="T1" s="222"/>
      <c r="U1" s="222"/>
      <c r="V1" s="222"/>
      <c r="W1" s="222"/>
    </row>
    <row r="2" spans="1:23">
      <c r="R2" s="320" t="s">
        <v>478</v>
      </c>
      <c r="S2" s="320"/>
      <c r="T2" s="320"/>
      <c r="U2" s="320" t="s">
        <v>184</v>
      </c>
      <c r="V2" s="320"/>
    </row>
    <row r="3" spans="1:23" ht="81">
      <c r="D3" s="229" t="s">
        <v>491</v>
      </c>
      <c r="E3" s="229" t="s">
        <v>492</v>
      </c>
      <c r="F3" s="229" t="s">
        <v>493</v>
      </c>
      <c r="G3" s="229" t="s">
        <v>494</v>
      </c>
      <c r="H3" s="229" t="s">
        <v>495</v>
      </c>
      <c r="I3" s="229" t="s">
        <v>608</v>
      </c>
      <c r="J3" s="229" t="s">
        <v>496</v>
      </c>
      <c r="M3" s="218" t="s">
        <v>183</v>
      </c>
      <c r="N3" s="218" t="s">
        <v>184</v>
      </c>
      <c r="O3" s="218" t="s">
        <v>185</v>
      </c>
      <c r="P3" s="218" t="s">
        <v>186</v>
      </c>
      <c r="Q3" s="218" t="s">
        <v>187</v>
      </c>
      <c r="R3" s="218" t="s">
        <v>188</v>
      </c>
      <c r="S3" s="218" t="s">
        <v>189</v>
      </c>
      <c r="T3" s="218" t="s">
        <v>190</v>
      </c>
      <c r="U3" s="218" t="s">
        <v>191</v>
      </c>
      <c r="V3" s="218" t="s">
        <v>192</v>
      </c>
      <c r="W3" s="218" t="s">
        <v>13</v>
      </c>
    </row>
    <row r="4" spans="1:23">
      <c r="D4" s="229" t="s">
        <v>568</v>
      </c>
      <c r="E4" s="229" t="s">
        <v>74</v>
      </c>
      <c r="F4" s="229" t="s">
        <v>572</v>
      </c>
      <c r="G4" s="229" t="s">
        <v>569</v>
      </c>
      <c r="H4" s="229" t="s">
        <v>570</v>
      </c>
      <c r="I4" s="229" t="s">
        <v>609</v>
      </c>
      <c r="J4" s="229" t="s">
        <v>571</v>
      </c>
      <c r="M4" s="250"/>
      <c r="N4" s="250"/>
      <c r="O4" s="250"/>
      <c r="P4" s="250"/>
      <c r="Q4" s="250"/>
      <c r="R4" s="250"/>
      <c r="S4" s="250"/>
      <c r="T4" s="250"/>
      <c r="U4" s="250"/>
      <c r="V4" s="250"/>
      <c r="W4" s="250"/>
    </row>
    <row r="5" spans="1:23">
      <c r="A5" s="214" t="s">
        <v>0</v>
      </c>
      <c r="B5" s="214" t="s">
        <v>461</v>
      </c>
      <c r="C5" s="214" t="str">
        <f>A5&amp;RIGHT(B5,2)</f>
        <v>ANH12</v>
      </c>
      <c r="D5" s="214">
        <f>IF($B5&lt;"2017-18",M5,R5+S5+T5)</f>
        <v>-0.36464367816091958</v>
      </c>
      <c r="E5" s="214">
        <f>IF($B5&lt;"2017-18",N5,U5+V5)</f>
        <v>-1.4324022988505749</v>
      </c>
      <c r="F5" s="214">
        <f>O5</f>
        <v>0.16500000000000001</v>
      </c>
      <c r="G5" s="214">
        <f t="shared" ref="G5:H5" si="0">P5</f>
        <v>-0.13495402298850573</v>
      </c>
      <c r="H5" s="214">
        <f t="shared" si="0"/>
        <v>6.8000000000000005E-2</v>
      </c>
      <c r="I5" s="214">
        <f>SUM(F5:H5)</f>
        <v>9.8045977011494284E-2</v>
      </c>
      <c r="J5" s="214">
        <f>W5</f>
        <v>-1.6990000000000003</v>
      </c>
      <c r="M5" s="214">
        <f>IFERROR(INDEX('Wastewater '!$I$218:$CL$234,MATCH(Adjustment_WWW!$A5,'Wastewater '!$I$218:$I$234,0),MATCH(Adjustment_WWW!M$3&amp;RIGHT(Adjustment_WWW!$B5,2),'Wastewater '!$I$218:$CL$218,0)),"")</f>
        <v>-0.36464367816091958</v>
      </c>
      <c r="N5" s="214">
        <f>IFERROR(INDEX('Wastewater '!$I$218:$CL$234,MATCH(Adjustment_WWW!$A5,'Wastewater '!$I$218:$I$234,0),MATCH(Adjustment_WWW!N$3&amp;RIGHT(Adjustment_WWW!$B5,2),'Wastewater '!$I$218:$CL$218,0)),"")</f>
        <v>-1.4324022988505749</v>
      </c>
      <c r="O5" s="214">
        <f>IFERROR(INDEX('Wastewater '!$I$218:$CL$234,MATCH(Adjustment_WWW!$A5,'Wastewater '!$I$218:$I$234,0),MATCH(Adjustment_WWW!O$3&amp;RIGHT(Adjustment_WWW!$B5,2),'Wastewater '!$I$218:$CL$218,0)),"")</f>
        <v>0.16500000000000001</v>
      </c>
      <c r="P5" s="214">
        <f>IFERROR(INDEX('Wastewater '!$I$218:$CL$234,MATCH(Adjustment_WWW!$A5,'Wastewater '!$I$218:$I$234,0),MATCH(Adjustment_WWW!P$3&amp;RIGHT(Adjustment_WWW!$B5,2),'Wastewater '!$I$218:$CL$218,0)),"")</f>
        <v>-0.13495402298850573</v>
      </c>
      <c r="Q5" s="214">
        <f>IFERROR(INDEX('Wastewater '!$I$218:$CL$234,MATCH(Adjustment_WWW!$A5,'Wastewater '!$I$218:$I$234,0),MATCH(Adjustment_WWW!Q$3&amp;RIGHT(Adjustment_WWW!$B5,2),'Wastewater '!$I$218:$CL$218,0)),"")</f>
        <v>6.8000000000000005E-2</v>
      </c>
      <c r="R5" s="214" t="str">
        <f>IFERROR(INDEX('Wastewater '!$I$218:$CL$234,MATCH(Adjustment_WWW!$A5,'Wastewater '!$I$218:$I$234,0),MATCH(Adjustment_WWW!R$3&amp;RIGHT(Adjustment_WWW!$B5,2),'Wastewater '!$I$218:$CL$218,0)),"")</f>
        <v/>
      </c>
      <c r="S5" s="214" t="str">
        <f>IFERROR(INDEX('Wastewater '!$I$218:$CL$234,MATCH(Adjustment_WWW!$A5,'Wastewater '!$I$218:$I$234,0),MATCH(Adjustment_WWW!S$3&amp;RIGHT(Adjustment_WWW!$B5,2),'Wastewater '!$I$218:$CL$218,0)),"")</f>
        <v/>
      </c>
      <c r="T5" s="214" t="str">
        <f>IFERROR(INDEX('Wastewater '!$I$218:$CL$234,MATCH(Adjustment_WWW!$A5,'Wastewater '!$I$218:$I$234,0),MATCH(Adjustment_WWW!T$3&amp;RIGHT(Adjustment_WWW!$B5,2),'Wastewater '!$I$218:$CL$218,0)),"")</f>
        <v/>
      </c>
      <c r="U5" s="214" t="str">
        <f>IFERROR(INDEX('Wastewater '!$I$218:$CL$234,MATCH(Adjustment_WWW!$A5,'Wastewater '!$I$218:$I$234,0),MATCH(Adjustment_WWW!U$3&amp;RIGHT(Adjustment_WWW!$B5,2),'Wastewater '!$I$218:$CL$218,0)),"")</f>
        <v/>
      </c>
      <c r="V5" s="214" t="str">
        <f>IFERROR(INDEX('Wastewater '!$I$218:$CL$234,MATCH(Adjustment_WWW!$A5,'Wastewater '!$I$218:$I$234,0),MATCH(Adjustment_WWW!V$3&amp;RIGHT(Adjustment_WWW!$B5,2),'Wastewater '!$I$218:$CL$218,0)),"")</f>
        <v/>
      </c>
      <c r="W5" s="214">
        <f>IFERROR(INDEX('Wastewater '!$I$218:$CL$234,MATCH(Adjustment_WWW!$A5,'Wastewater '!$I$218:$I$234,0),MATCH(Adjustment_WWW!W$3&amp;RIGHT(Adjustment_WWW!$B5,2),'Wastewater '!$I$218:$CL$218,0)),"")</f>
        <v>-1.6990000000000003</v>
      </c>
    </row>
    <row r="6" spans="1:23">
      <c r="A6" s="214" t="s">
        <v>0</v>
      </c>
      <c r="B6" s="214" t="s">
        <v>462</v>
      </c>
      <c r="C6" s="214" t="str">
        <f t="shared" ref="C6:C75" si="1">A6&amp;RIGHT(B6,2)</f>
        <v>ANH13</v>
      </c>
      <c r="D6" s="214">
        <f t="shared" ref="D6:D75" si="2">IF($B6&lt;"2017-18",M6,R6+S6+T6)</f>
        <v>-1.1020833333333331</v>
      </c>
      <c r="E6" s="214">
        <f t="shared" ref="E6:E75" si="3">IF($B6&lt;"2017-18",N6,U6+V6)</f>
        <v>-2.9876041666666664</v>
      </c>
      <c r="F6" s="214">
        <f t="shared" ref="F6:F75" si="4">O6</f>
        <v>0</v>
      </c>
      <c r="G6" s="214">
        <f t="shared" ref="G6:G75" si="5">P6</f>
        <v>-0.51031249999999972</v>
      </c>
      <c r="H6" s="214">
        <f t="shared" ref="H6:H75" si="6">Q6</f>
        <v>0</v>
      </c>
      <c r="I6" s="214">
        <f t="shared" ref="I6:I69" si="7">SUM(F6:H6)</f>
        <v>-0.51031249999999972</v>
      </c>
      <c r="J6" s="214">
        <f t="shared" ref="J6:J75" si="8">W6</f>
        <v>-4.5999999999999988</v>
      </c>
      <c r="M6" s="214">
        <f>IFERROR(INDEX('Wastewater '!$I$218:$CL$234,MATCH(Adjustment_WWW!$A6,'Wastewater '!$I$218:$I$234,0),MATCH(Adjustment_WWW!M$3&amp;RIGHT(Adjustment_WWW!$B6,2),'Wastewater '!$I$218:$CL$218,0)),"")</f>
        <v>-1.1020833333333331</v>
      </c>
      <c r="N6" s="214">
        <f>IFERROR(INDEX('Wastewater '!$I$218:$CL$234,MATCH(Adjustment_WWW!$A6,'Wastewater '!$I$218:$I$234,0),MATCH(Adjustment_WWW!N$3&amp;RIGHT(Adjustment_WWW!$B6,2),'Wastewater '!$I$218:$CL$218,0)),"")</f>
        <v>-2.9876041666666664</v>
      </c>
      <c r="O6" s="214">
        <f>IFERROR(INDEX('Wastewater '!$I$218:$CL$234,MATCH(Adjustment_WWW!$A6,'Wastewater '!$I$218:$I$234,0),MATCH(Adjustment_WWW!O$3&amp;RIGHT(Adjustment_WWW!$B6,2),'Wastewater '!$I$218:$CL$218,0)),"")</f>
        <v>0</v>
      </c>
      <c r="P6" s="214">
        <f>IFERROR(INDEX('Wastewater '!$I$218:$CL$234,MATCH(Adjustment_WWW!$A6,'Wastewater '!$I$218:$I$234,0),MATCH(Adjustment_WWW!P$3&amp;RIGHT(Adjustment_WWW!$B6,2),'Wastewater '!$I$218:$CL$218,0)),"")</f>
        <v>-0.51031249999999972</v>
      </c>
      <c r="Q6" s="214">
        <f>IFERROR(INDEX('Wastewater '!$I$218:$CL$234,MATCH(Adjustment_WWW!$A6,'Wastewater '!$I$218:$I$234,0),MATCH(Adjustment_WWW!Q$3&amp;RIGHT(Adjustment_WWW!$B6,2),'Wastewater '!$I$218:$CL$218,0)),"")</f>
        <v>0</v>
      </c>
      <c r="R6" s="214" t="str">
        <f>IFERROR(INDEX('Wastewater '!$I$218:$CL$234,MATCH(Adjustment_WWW!$A6,'Wastewater '!$I$218:$I$234,0),MATCH(Adjustment_WWW!R$3&amp;RIGHT(Adjustment_WWW!$B6,2),'Wastewater '!$I$218:$CL$218,0)),"")</f>
        <v/>
      </c>
      <c r="S6" s="214" t="str">
        <f>IFERROR(INDEX('Wastewater '!$I$218:$CL$234,MATCH(Adjustment_WWW!$A6,'Wastewater '!$I$218:$I$234,0),MATCH(Adjustment_WWW!S$3&amp;RIGHT(Adjustment_WWW!$B6,2),'Wastewater '!$I$218:$CL$218,0)),"")</f>
        <v/>
      </c>
      <c r="T6" s="214" t="str">
        <f>IFERROR(INDEX('Wastewater '!$I$218:$CL$234,MATCH(Adjustment_WWW!$A6,'Wastewater '!$I$218:$I$234,0),MATCH(Adjustment_WWW!T$3&amp;RIGHT(Adjustment_WWW!$B6,2),'Wastewater '!$I$218:$CL$218,0)),"")</f>
        <v/>
      </c>
      <c r="U6" s="214" t="str">
        <f>IFERROR(INDEX('Wastewater '!$I$218:$CL$234,MATCH(Adjustment_WWW!$A6,'Wastewater '!$I$218:$I$234,0),MATCH(Adjustment_WWW!U$3&amp;RIGHT(Adjustment_WWW!$B6,2),'Wastewater '!$I$218:$CL$218,0)),"")</f>
        <v/>
      </c>
      <c r="V6" s="214" t="str">
        <f>IFERROR(INDEX('Wastewater '!$I$218:$CL$234,MATCH(Adjustment_WWW!$A6,'Wastewater '!$I$218:$I$234,0),MATCH(Adjustment_WWW!V$3&amp;RIGHT(Adjustment_WWW!$B6,2),'Wastewater '!$I$218:$CL$218,0)),"")</f>
        <v/>
      </c>
      <c r="W6" s="214">
        <f>IFERROR(INDEX('Wastewater '!$I$218:$CL$234,MATCH(Adjustment_WWW!$A6,'Wastewater '!$I$218:$I$234,0),MATCH(Adjustment_WWW!W$3&amp;RIGHT(Adjustment_WWW!$B6,2),'Wastewater '!$I$218:$CL$218,0)),"")</f>
        <v>-4.5999999999999988</v>
      </c>
    </row>
    <row r="7" spans="1:23">
      <c r="A7" s="214" t="s">
        <v>0</v>
      </c>
      <c r="B7" s="214" t="s">
        <v>463</v>
      </c>
      <c r="C7" s="214" t="str">
        <f t="shared" si="1"/>
        <v>ANH14</v>
      </c>
      <c r="D7" s="214">
        <f t="shared" si="2"/>
        <v>-0.82389078498293511</v>
      </c>
      <c r="E7" s="214">
        <f t="shared" si="3"/>
        <v>-2.4204982935153585</v>
      </c>
      <c r="F7" s="214">
        <f t="shared" si="4"/>
        <v>0</v>
      </c>
      <c r="G7" s="214">
        <f t="shared" si="5"/>
        <v>-0.1556109215017065</v>
      </c>
      <c r="H7" s="214">
        <f t="shared" si="6"/>
        <v>0</v>
      </c>
      <c r="I7" s="214">
        <f t="shared" si="7"/>
        <v>-0.1556109215017065</v>
      </c>
      <c r="J7" s="214">
        <f t="shared" si="8"/>
        <v>-3.4</v>
      </c>
      <c r="M7" s="214">
        <f>IFERROR(INDEX('Wastewater '!$I$218:$CL$234,MATCH(Adjustment_WWW!$A7,'Wastewater '!$I$218:$I$234,0),MATCH(Adjustment_WWW!M$3&amp;RIGHT(Adjustment_WWW!$B7,2),'Wastewater '!$I$218:$CL$218,0)),"")</f>
        <v>-0.82389078498293511</v>
      </c>
      <c r="N7" s="214">
        <f>IFERROR(INDEX('Wastewater '!$I$218:$CL$234,MATCH(Adjustment_WWW!$A7,'Wastewater '!$I$218:$I$234,0),MATCH(Adjustment_WWW!N$3&amp;RIGHT(Adjustment_WWW!$B7,2),'Wastewater '!$I$218:$CL$218,0)),"")</f>
        <v>-2.4204982935153585</v>
      </c>
      <c r="O7" s="214">
        <f>IFERROR(INDEX('Wastewater '!$I$218:$CL$234,MATCH(Adjustment_WWW!$A7,'Wastewater '!$I$218:$I$234,0),MATCH(Adjustment_WWW!O$3&amp;RIGHT(Adjustment_WWW!$B7,2),'Wastewater '!$I$218:$CL$218,0)),"")</f>
        <v>0</v>
      </c>
      <c r="P7" s="214">
        <f>IFERROR(INDEX('Wastewater '!$I$218:$CL$234,MATCH(Adjustment_WWW!$A7,'Wastewater '!$I$218:$I$234,0),MATCH(Adjustment_WWW!P$3&amp;RIGHT(Adjustment_WWW!$B7,2),'Wastewater '!$I$218:$CL$218,0)),"")</f>
        <v>-0.1556109215017065</v>
      </c>
      <c r="Q7" s="214">
        <f>IFERROR(INDEX('Wastewater '!$I$218:$CL$234,MATCH(Adjustment_WWW!$A7,'Wastewater '!$I$218:$I$234,0),MATCH(Adjustment_WWW!Q$3&amp;RIGHT(Adjustment_WWW!$B7,2),'Wastewater '!$I$218:$CL$218,0)),"")</f>
        <v>0</v>
      </c>
      <c r="R7" s="214" t="str">
        <f>IFERROR(INDEX('Wastewater '!$I$218:$CL$234,MATCH(Adjustment_WWW!$A7,'Wastewater '!$I$218:$I$234,0),MATCH(Adjustment_WWW!R$3&amp;RIGHT(Adjustment_WWW!$B7,2),'Wastewater '!$I$218:$CL$218,0)),"")</f>
        <v/>
      </c>
      <c r="S7" s="214" t="str">
        <f>IFERROR(INDEX('Wastewater '!$I$218:$CL$234,MATCH(Adjustment_WWW!$A7,'Wastewater '!$I$218:$I$234,0),MATCH(Adjustment_WWW!S$3&amp;RIGHT(Adjustment_WWW!$B7,2),'Wastewater '!$I$218:$CL$218,0)),"")</f>
        <v/>
      </c>
      <c r="T7" s="214" t="str">
        <f>IFERROR(INDEX('Wastewater '!$I$218:$CL$234,MATCH(Adjustment_WWW!$A7,'Wastewater '!$I$218:$I$234,0),MATCH(Adjustment_WWW!T$3&amp;RIGHT(Adjustment_WWW!$B7,2),'Wastewater '!$I$218:$CL$218,0)),"")</f>
        <v/>
      </c>
      <c r="U7" s="214" t="str">
        <f>IFERROR(INDEX('Wastewater '!$I$218:$CL$234,MATCH(Adjustment_WWW!$A7,'Wastewater '!$I$218:$I$234,0),MATCH(Adjustment_WWW!U$3&amp;RIGHT(Adjustment_WWW!$B7,2),'Wastewater '!$I$218:$CL$218,0)),"")</f>
        <v/>
      </c>
      <c r="V7" s="214" t="str">
        <f>IFERROR(INDEX('Wastewater '!$I$218:$CL$234,MATCH(Adjustment_WWW!$A7,'Wastewater '!$I$218:$I$234,0),MATCH(Adjustment_WWW!V$3&amp;RIGHT(Adjustment_WWW!$B7,2),'Wastewater '!$I$218:$CL$218,0)),"")</f>
        <v/>
      </c>
      <c r="W7" s="214">
        <f>IFERROR(INDEX('Wastewater '!$I$218:$CL$234,MATCH(Adjustment_WWW!$A7,'Wastewater '!$I$218:$I$234,0),MATCH(Adjustment_WWW!W$3&amp;RIGHT(Adjustment_WWW!$B7,2),'Wastewater '!$I$218:$CL$218,0)),"")</f>
        <v>-3.4</v>
      </c>
    </row>
    <row r="8" spans="1:23">
      <c r="A8" s="214" t="s">
        <v>0</v>
      </c>
      <c r="B8" s="214" t="s">
        <v>464</v>
      </c>
      <c r="C8" s="214" t="str">
        <f t="shared" si="1"/>
        <v>ANH15</v>
      </c>
      <c r="D8" s="214">
        <f t="shared" si="2"/>
        <v>-0.75439189189189193</v>
      </c>
      <c r="E8" s="214">
        <f t="shared" si="3"/>
        <v>-2.1734324324324321</v>
      </c>
      <c r="F8" s="214">
        <f t="shared" si="4"/>
        <v>0</v>
      </c>
      <c r="G8" s="214">
        <f t="shared" si="5"/>
        <v>2.7824324324324308E-2</v>
      </c>
      <c r="H8" s="214">
        <f t="shared" si="6"/>
        <v>0</v>
      </c>
      <c r="I8" s="214">
        <f t="shared" si="7"/>
        <v>2.7824324324324308E-2</v>
      </c>
      <c r="J8" s="214">
        <f t="shared" si="8"/>
        <v>-2.9</v>
      </c>
      <c r="M8" s="214">
        <f>IFERROR(INDEX('Wastewater '!$I$218:$CL$234,MATCH(Adjustment_WWW!$A8,'Wastewater '!$I$218:$I$234,0),MATCH(Adjustment_WWW!M$3&amp;RIGHT(Adjustment_WWW!$B8,2),'Wastewater '!$I$218:$CL$218,0)),"")</f>
        <v>-0.75439189189189193</v>
      </c>
      <c r="N8" s="214">
        <f>IFERROR(INDEX('Wastewater '!$I$218:$CL$234,MATCH(Adjustment_WWW!$A8,'Wastewater '!$I$218:$I$234,0),MATCH(Adjustment_WWW!N$3&amp;RIGHT(Adjustment_WWW!$B8,2),'Wastewater '!$I$218:$CL$218,0)),"")</f>
        <v>-2.1734324324324321</v>
      </c>
      <c r="O8" s="214">
        <f>IFERROR(INDEX('Wastewater '!$I$218:$CL$234,MATCH(Adjustment_WWW!$A8,'Wastewater '!$I$218:$I$234,0),MATCH(Adjustment_WWW!O$3&amp;RIGHT(Adjustment_WWW!$B8,2),'Wastewater '!$I$218:$CL$218,0)),"")</f>
        <v>0</v>
      </c>
      <c r="P8" s="214">
        <f>IFERROR(INDEX('Wastewater '!$I$218:$CL$234,MATCH(Adjustment_WWW!$A8,'Wastewater '!$I$218:$I$234,0),MATCH(Adjustment_WWW!P$3&amp;RIGHT(Adjustment_WWW!$B8,2),'Wastewater '!$I$218:$CL$218,0)),"")</f>
        <v>2.7824324324324308E-2</v>
      </c>
      <c r="Q8" s="214">
        <f>IFERROR(INDEX('Wastewater '!$I$218:$CL$234,MATCH(Adjustment_WWW!$A8,'Wastewater '!$I$218:$I$234,0),MATCH(Adjustment_WWW!Q$3&amp;RIGHT(Adjustment_WWW!$B8,2),'Wastewater '!$I$218:$CL$218,0)),"")</f>
        <v>0</v>
      </c>
      <c r="R8" s="214" t="str">
        <f>IFERROR(INDEX('Wastewater '!$I$218:$CL$234,MATCH(Adjustment_WWW!$A8,'Wastewater '!$I$218:$I$234,0),MATCH(Adjustment_WWW!R$3&amp;RIGHT(Adjustment_WWW!$B8,2),'Wastewater '!$I$218:$CL$218,0)),"")</f>
        <v/>
      </c>
      <c r="S8" s="214" t="str">
        <f>IFERROR(INDEX('Wastewater '!$I$218:$CL$234,MATCH(Adjustment_WWW!$A8,'Wastewater '!$I$218:$I$234,0),MATCH(Adjustment_WWW!S$3&amp;RIGHT(Adjustment_WWW!$B8,2),'Wastewater '!$I$218:$CL$218,0)),"")</f>
        <v/>
      </c>
      <c r="T8" s="214" t="str">
        <f>IFERROR(INDEX('Wastewater '!$I$218:$CL$234,MATCH(Adjustment_WWW!$A8,'Wastewater '!$I$218:$I$234,0),MATCH(Adjustment_WWW!T$3&amp;RIGHT(Adjustment_WWW!$B8,2),'Wastewater '!$I$218:$CL$218,0)),"")</f>
        <v/>
      </c>
      <c r="U8" s="214" t="str">
        <f>IFERROR(INDEX('Wastewater '!$I$218:$CL$234,MATCH(Adjustment_WWW!$A8,'Wastewater '!$I$218:$I$234,0),MATCH(Adjustment_WWW!U$3&amp;RIGHT(Adjustment_WWW!$B8,2),'Wastewater '!$I$218:$CL$218,0)),"")</f>
        <v/>
      </c>
      <c r="V8" s="214" t="str">
        <f>IFERROR(INDEX('Wastewater '!$I$218:$CL$234,MATCH(Adjustment_WWW!$A8,'Wastewater '!$I$218:$I$234,0),MATCH(Adjustment_WWW!V$3&amp;RIGHT(Adjustment_WWW!$B8,2),'Wastewater '!$I$218:$CL$218,0)),"")</f>
        <v/>
      </c>
      <c r="W8" s="214">
        <f>IFERROR(INDEX('Wastewater '!$I$218:$CL$234,MATCH(Adjustment_WWW!$A8,'Wastewater '!$I$218:$I$234,0),MATCH(Adjustment_WWW!W$3&amp;RIGHT(Adjustment_WWW!$B8,2),'Wastewater '!$I$218:$CL$218,0)),"")</f>
        <v>-2.9</v>
      </c>
    </row>
    <row r="9" spans="1:23">
      <c r="A9" s="214" t="s">
        <v>0</v>
      </c>
      <c r="B9" s="214" t="s">
        <v>465</v>
      </c>
      <c r="C9" s="214" t="str">
        <f t="shared" si="1"/>
        <v>ANH16</v>
      </c>
      <c r="D9" s="214">
        <f t="shared" si="2"/>
        <v>1.0445409939190606</v>
      </c>
      <c r="E9" s="214">
        <f t="shared" si="3"/>
        <v>2.8211021178444118</v>
      </c>
      <c r="F9" s="214">
        <f t="shared" si="4"/>
        <v>1.2046550639547076E-2</v>
      </c>
      <c r="G9" s="214">
        <f t="shared" si="5"/>
        <v>-9.4689662403019501E-2</v>
      </c>
      <c r="H9" s="214">
        <f t="shared" si="6"/>
        <v>0</v>
      </c>
      <c r="I9" s="214">
        <f t="shared" si="7"/>
        <v>-8.2643111763472429E-2</v>
      </c>
      <c r="J9" s="214">
        <f t="shared" si="8"/>
        <v>3.7829999999999999</v>
      </c>
      <c r="M9" s="214">
        <f>IFERROR(INDEX('Wastewater '!$I$218:$CL$234,MATCH(Adjustment_WWW!$A9,'Wastewater '!$I$218:$I$234,0),MATCH(Adjustment_WWW!M$3&amp;RIGHT(Adjustment_WWW!$B9,2),'Wastewater '!$I$218:$CL$218,0)),"")</f>
        <v>1.0445409939190606</v>
      </c>
      <c r="N9" s="214">
        <f>IFERROR(INDEX('Wastewater '!$I$218:$CL$234,MATCH(Adjustment_WWW!$A9,'Wastewater '!$I$218:$I$234,0),MATCH(Adjustment_WWW!N$3&amp;RIGHT(Adjustment_WWW!$B9,2),'Wastewater '!$I$218:$CL$218,0)),"")</f>
        <v>2.8211021178444118</v>
      </c>
      <c r="O9" s="214">
        <f>IFERROR(INDEX('Wastewater '!$I$218:$CL$234,MATCH(Adjustment_WWW!$A9,'Wastewater '!$I$218:$I$234,0),MATCH(Adjustment_WWW!O$3&amp;RIGHT(Adjustment_WWW!$B9,2),'Wastewater '!$I$218:$CL$218,0)),"")</f>
        <v>1.2046550639547076E-2</v>
      </c>
      <c r="P9" s="214">
        <f>IFERROR(INDEX('Wastewater '!$I$218:$CL$234,MATCH(Adjustment_WWW!$A9,'Wastewater '!$I$218:$I$234,0),MATCH(Adjustment_WWW!P$3&amp;RIGHT(Adjustment_WWW!$B9,2),'Wastewater '!$I$218:$CL$218,0)),"")</f>
        <v>-9.4689662403019501E-2</v>
      </c>
      <c r="Q9" s="214">
        <f>IFERROR(INDEX('Wastewater '!$I$218:$CL$234,MATCH(Adjustment_WWW!$A9,'Wastewater '!$I$218:$I$234,0),MATCH(Adjustment_WWW!Q$3&amp;RIGHT(Adjustment_WWW!$B9,2),'Wastewater '!$I$218:$CL$218,0)),"")</f>
        <v>0</v>
      </c>
      <c r="R9" s="214" t="str">
        <f>IFERROR(INDEX('Wastewater '!$I$218:$CL$234,MATCH(Adjustment_WWW!$A9,'Wastewater '!$I$218:$I$234,0),MATCH(Adjustment_WWW!R$3&amp;RIGHT(Adjustment_WWW!$B9,2),'Wastewater '!$I$218:$CL$218,0)),"")</f>
        <v/>
      </c>
      <c r="S9" s="214" t="str">
        <f>IFERROR(INDEX('Wastewater '!$I$218:$CL$234,MATCH(Adjustment_WWW!$A9,'Wastewater '!$I$218:$I$234,0),MATCH(Adjustment_WWW!S$3&amp;RIGHT(Adjustment_WWW!$B9,2),'Wastewater '!$I$218:$CL$218,0)),"")</f>
        <v/>
      </c>
      <c r="T9" s="214" t="str">
        <f>IFERROR(INDEX('Wastewater '!$I$218:$CL$234,MATCH(Adjustment_WWW!$A9,'Wastewater '!$I$218:$I$234,0),MATCH(Adjustment_WWW!T$3&amp;RIGHT(Adjustment_WWW!$B9,2),'Wastewater '!$I$218:$CL$218,0)),"")</f>
        <v/>
      </c>
      <c r="U9" s="214" t="str">
        <f>IFERROR(INDEX('Wastewater '!$I$218:$CL$234,MATCH(Adjustment_WWW!$A9,'Wastewater '!$I$218:$I$234,0),MATCH(Adjustment_WWW!U$3&amp;RIGHT(Adjustment_WWW!$B9,2),'Wastewater '!$I$218:$CL$218,0)),"")</f>
        <v/>
      </c>
      <c r="V9" s="214" t="str">
        <f>IFERROR(INDEX('Wastewater '!$I$218:$CL$234,MATCH(Adjustment_WWW!$A9,'Wastewater '!$I$218:$I$234,0),MATCH(Adjustment_WWW!V$3&amp;RIGHT(Adjustment_WWW!$B9,2),'Wastewater '!$I$218:$CL$218,0)),"")</f>
        <v/>
      </c>
      <c r="W9" s="214">
        <f>IFERROR(INDEX('Wastewater '!$I$218:$CL$234,MATCH(Adjustment_WWW!$A9,'Wastewater '!$I$218:$I$234,0),MATCH(Adjustment_WWW!W$3&amp;RIGHT(Adjustment_WWW!$B9,2),'Wastewater '!$I$218:$CL$218,0)),"")</f>
        <v>3.7829999999999999</v>
      </c>
    </row>
    <row r="10" spans="1:23">
      <c r="A10" s="214" t="s">
        <v>0</v>
      </c>
      <c r="B10" s="214" t="s">
        <v>466</v>
      </c>
      <c r="C10" s="214" t="str">
        <f t="shared" si="1"/>
        <v>ANH17</v>
      </c>
      <c r="D10" s="214">
        <f t="shared" si="2"/>
        <v>-0.47110780158093718</v>
      </c>
      <c r="E10" s="214">
        <f t="shared" si="3"/>
        <v>-1.2300120288692864</v>
      </c>
      <c r="F10" s="214">
        <f t="shared" si="4"/>
        <v>1.4606484133348612E-4</v>
      </c>
      <c r="G10" s="214">
        <f t="shared" si="5"/>
        <v>9.7376560888990738E-4</v>
      </c>
      <c r="H10" s="214">
        <f t="shared" si="6"/>
        <v>0</v>
      </c>
      <c r="I10" s="214">
        <f t="shared" si="7"/>
        <v>1.1198304502233935E-3</v>
      </c>
      <c r="J10" s="214">
        <f t="shared" si="8"/>
        <v>-1.7000000000000002</v>
      </c>
      <c r="M10" s="214">
        <f>IFERROR(INDEX('Wastewater '!$I$218:$CL$234,MATCH(Adjustment_WWW!$A10,'Wastewater '!$I$218:$I$234,0),MATCH(Adjustment_WWW!M$3&amp;RIGHT(Adjustment_WWW!$B10,2),'Wastewater '!$I$218:$CL$218,0)),"")</f>
        <v>-0.47110780158093718</v>
      </c>
      <c r="N10" s="214">
        <f>IFERROR(INDEX('Wastewater '!$I$218:$CL$234,MATCH(Adjustment_WWW!$A10,'Wastewater '!$I$218:$I$234,0),MATCH(Adjustment_WWW!N$3&amp;RIGHT(Adjustment_WWW!$B10,2),'Wastewater '!$I$218:$CL$218,0)),"")</f>
        <v>-1.2300120288692864</v>
      </c>
      <c r="O10" s="214">
        <f>IFERROR(INDEX('Wastewater '!$I$218:$CL$234,MATCH(Adjustment_WWW!$A10,'Wastewater '!$I$218:$I$234,0),MATCH(Adjustment_WWW!O$3&amp;RIGHT(Adjustment_WWW!$B10,2),'Wastewater '!$I$218:$CL$218,0)),"")</f>
        <v>1.4606484133348612E-4</v>
      </c>
      <c r="P10" s="214">
        <f>IFERROR(INDEX('Wastewater '!$I$218:$CL$234,MATCH(Adjustment_WWW!$A10,'Wastewater '!$I$218:$I$234,0),MATCH(Adjustment_WWW!P$3&amp;RIGHT(Adjustment_WWW!$B10,2),'Wastewater '!$I$218:$CL$218,0)),"")</f>
        <v>9.7376560888990738E-4</v>
      </c>
      <c r="Q10" s="214">
        <f>IFERROR(INDEX('Wastewater '!$I$218:$CL$234,MATCH(Adjustment_WWW!$A10,'Wastewater '!$I$218:$I$234,0),MATCH(Adjustment_WWW!Q$3&amp;RIGHT(Adjustment_WWW!$B10,2),'Wastewater '!$I$218:$CL$218,0)),"")</f>
        <v>0</v>
      </c>
      <c r="R10" s="214" t="str">
        <f>IFERROR(INDEX('Wastewater '!$I$218:$CL$234,MATCH(Adjustment_WWW!$A10,'Wastewater '!$I$218:$I$234,0),MATCH(Adjustment_WWW!R$3&amp;RIGHT(Adjustment_WWW!$B10,2),'Wastewater '!$I$218:$CL$218,0)),"")</f>
        <v/>
      </c>
      <c r="S10" s="214" t="str">
        <f>IFERROR(INDEX('Wastewater '!$I$218:$CL$234,MATCH(Adjustment_WWW!$A10,'Wastewater '!$I$218:$I$234,0),MATCH(Adjustment_WWW!S$3&amp;RIGHT(Adjustment_WWW!$B10,2),'Wastewater '!$I$218:$CL$218,0)),"")</f>
        <v/>
      </c>
      <c r="T10" s="214" t="str">
        <f>IFERROR(INDEX('Wastewater '!$I$218:$CL$234,MATCH(Adjustment_WWW!$A10,'Wastewater '!$I$218:$I$234,0),MATCH(Adjustment_WWW!T$3&amp;RIGHT(Adjustment_WWW!$B10,2),'Wastewater '!$I$218:$CL$218,0)),"")</f>
        <v/>
      </c>
      <c r="U10" s="214" t="str">
        <f>IFERROR(INDEX('Wastewater '!$I$218:$CL$234,MATCH(Adjustment_WWW!$A10,'Wastewater '!$I$218:$I$234,0),MATCH(Adjustment_WWW!U$3&amp;RIGHT(Adjustment_WWW!$B10,2),'Wastewater '!$I$218:$CL$218,0)),"")</f>
        <v/>
      </c>
      <c r="V10" s="214" t="str">
        <f>IFERROR(INDEX('Wastewater '!$I$218:$CL$234,MATCH(Adjustment_WWW!$A10,'Wastewater '!$I$218:$I$234,0),MATCH(Adjustment_WWW!V$3&amp;RIGHT(Adjustment_WWW!$B10,2),'Wastewater '!$I$218:$CL$218,0)),"")</f>
        <v/>
      </c>
      <c r="W10" s="214">
        <f>IFERROR(INDEX('Wastewater '!$I$218:$CL$234,MATCH(Adjustment_WWW!$A10,'Wastewater '!$I$218:$I$234,0),MATCH(Adjustment_WWW!W$3&amp;RIGHT(Adjustment_WWW!$B10,2),'Wastewater '!$I$218:$CL$218,0)),"")</f>
        <v>-1.7000000000000002</v>
      </c>
    </row>
    <row r="11" spans="1:23">
      <c r="A11" s="214" t="s">
        <v>0</v>
      </c>
      <c r="B11" s="214" t="s">
        <v>467</v>
      </c>
      <c r="C11" s="214" t="str">
        <f t="shared" si="1"/>
        <v>ANH18</v>
      </c>
      <c r="D11" s="214">
        <f t="shared" si="2"/>
        <v>0.29399999999999998</v>
      </c>
      <c r="E11" s="214">
        <f t="shared" si="3"/>
        <v>-0.19400000000000006</v>
      </c>
      <c r="F11" s="214">
        <f t="shared" si="4"/>
        <v>0.23499999999999999</v>
      </c>
      <c r="G11" s="214">
        <f t="shared" si="5"/>
        <v>0.20799999999999999</v>
      </c>
      <c r="H11" s="214">
        <f t="shared" si="6"/>
        <v>9.6000000000000002E-2</v>
      </c>
      <c r="I11" s="214">
        <f t="shared" si="7"/>
        <v>0.53899999999999992</v>
      </c>
      <c r="J11" s="214">
        <f t="shared" si="8"/>
        <v>0.63900000000000001</v>
      </c>
      <c r="M11" s="214" t="str">
        <f>IFERROR(INDEX('Wastewater '!$I$218:$CL$234,MATCH(Adjustment_WWW!$A11,'Wastewater '!$I$218:$I$234,0),MATCH(Adjustment_WWW!M$3&amp;RIGHT(Adjustment_WWW!$B11,2),'Wastewater '!$I$218:$CL$218,0)),"")</f>
        <v/>
      </c>
      <c r="N11" s="214" t="str">
        <f>IFERROR(INDEX('Wastewater '!$I$218:$CL$234,MATCH(Adjustment_WWW!$A11,'Wastewater '!$I$218:$I$234,0),MATCH(Adjustment_WWW!N$3&amp;RIGHT(Adjustment_WWW!$B11,2),'Wastewater '!$I$218:$CL$218,0)),"")</f>
        <v/>
      </c>
      <c r="O11" s="214">
        <f>IFERROR(INDEX('Wastewater '!$I$218:$CL$234,MATCH(Adjustment_WWW!$A11,'Wastewater '!$I$218:$I$234,0),MATCH(Adjustment_WWW!O$3&amp;RIGHT(Adjustment_WWW!$B11,2),'Wastewater '!$I$218:$CL$218,0)),"")</f>
        <v>0.23499999999999999</v>
      </c>
      <c r="P11" s="214">
        <f>IFERROR(INDEX('Wastewater '!$I$218:$CL$234,MATCH(Adjustment_WWW!$A11,'Wastewater '!$I$218:$I$234,0),MATCH(Adjustment_WWW!P$3&amp;RIGHT(Adjustment_WWW!$B11,2),'Wastewater '!$I$218:$CL$218,0)),"")</f>
        <v>0.20799999999999999</v>
      </c>
      <c r="Q11" s="214">
        <f>IFERROR(INDEX('Wastewater '!$I$218:$CL$234,MATCH(Adjustment_WWW!$A11,'Wastewater '!$I$218:$I$234,0),MATCH(Adjustment_WWW!Q$3&amp;RIGHT(Adjustment_WWW!$B11,2),'Wastewater '!$I$218:$CL$218,0)),"")</f>
        <v>9.6000000000000002E-2</v>
      </c>
      <c r="R11" s="214">
        <f>IFERROR(INDEX('Wastewater '!$I$218:$CL$234,MATCH(Adjustment_WWW!$A11,'Wastewater '!$I$218:$I$234,0),MATCH(Adjustment_WWW!R$3&amp;RIGHT(Adjustment_WWW!$B11,2),'Wastewater '!$I$218:$CL$218,0)),"")</f>
        <v>0.20199999999999996</v>
      </c>
      <c r="S11" s="214">
        <f>IFERROR(INDEX('Wastewater '!$I$218:$CL$234,MATCH(Adjustment_WWW!$A11,'Wastewater '!$I$218:$I$234,0),MATCH(Adjustment_WWW!S$3&amp;RIGHT(Adjustment_WWW!$B11,2),'Wastewater '!$I$218:$CL$218,0)),"")</f>
        <v>6.3E-2</v>
      </c>
      <c r="T11" s="214">
        <f>IFERROR(INDEX('Wastewater '!$I$218:$CL$234,MATCH(Adjustment_WWW!$A11,'Wastewater '!$I$218:$I$234,0),MATCH(Adjustment_WWW!T$3&amp;RIGHT(Adjustment_WWW!$B11,2),'Wastewater '!$I$218:$CL$218,0)),"")</f>
        <v>2.9000000000000005E-2</v>
      </c>
      <c r="U11" s="214">
        <f>IFERROR(INDEX('Wastewater '!$I$218:$CL$234,MATCH(Adjustment_WWW!$A11,'Wastewater '!$I$218:$I$234,0),MATCH(Adjustment_WWW!U$3&amp;RIGHT(Adjustment_WWW!$B11,2),'Wastewater '!$I$218:$CL$218,0)),"")</f>
        <v>-0.18000000000000005</v>
      </c>
      <c r="V11" s="214">
        <f>IFERROR(INDEX('Wastewater '!$I$218:$CL$234,MATCH(Adjustment_WWW!$A11,'Wastewater '!$I$218:$I$234,0),MATCH(Adjustment_WWW!V$3&amp;RIGHT(Adjustment_WWW!$B11,2),'Wastewater '!$I$218:$CL$218,0)),"")</f>
        <v>-1.3999999999999999E-2</v>
      </c>
      <c r="W11" s="214">
        <f>IFERROR(INDEX('Wastewater '!$I$218:$CL$234,MATCH(Adjustment_WWW!$A11,'Wastewater '!$I$218:$I$234,0),MATCH(Adjustment_WWW!W$3&amp;RIGHT(Adjustment_WWW!$B11,2),'Wastewater '!$I$218:$CL$218,0)),"")</f>
        <v>0.63900000000000001</v>
      </c>
    </row>
    <row r="12" spans="1:23">
      <c r="A12" s="214" t="s">
        <v>0</v>
      </c>
      <c r="B12" s="214" t="s">
        <v>468</v>
      </c>
      <c r="C12" s="214" t="str">
        <f t="shared" si="1"/>
        <v>ANH19</v>
      </c>
      <c r="D12" s="214">
        <f t="shared" si="2"/>
        <v>0</v>
      </c>
      <c r="E12" s="214">
        <f t="shared" si="3"/>
        <v>0</v>
      </c>
      <c r="F12" s="214">
        <f t="shared" si="4"/>
        <v>0</v>
      </c>
      <c r="G12" s="214">
        <f t="shared" si="5"/>
        <v>0</v>
      </c>
      <c r="H12" s="214">
        <f t="shared" si="6"/>
        <v>0</v>
      </c>
      <c r="I12" s="214">
        <f t="shared" si="7"/>
        <v>0</v>
      </c>
      <c r="J12" s="214">
        <f t="shared" si="8"/>
        <v>0</v>
      </c>
      <c r="M12" s="214" t="str">
        <f>IFERROR(INDEX('Wastewater '!$I$218:$CL$234,MATCH(Adjustment_WWW!$A12,'Wastewater '!$I$218:$I$234,0),MATCH(Adjustment_WWW!M$3&amp;RIGHT(Adjustment_WWW!$B12,2),'Wastewater '!$I$218:$CL$218,0)),"")</f>
        <v/>
      </c>
      <c r="N12" s="214" t="str">
        <f>IFERROR(INDEX('Wastewater '!$I$218:$CL$234,MATCH(Adjustment_WWW!$A12,'Wastewater '!$I$218:$I$234,0),MATCH(Adjustment_WWW!N$3&amp;RIGHT(Adjustment_WWW!$B12,2),'Wastewater '!$I$218:$CL$218,0)),"")</f>
        <v/>
      </c>
      <c r="O12" s="214">
        <f>IFERROR(INDEX('Wastewater '!$I$218:$CL$234,MATCH(Adjustment_WWW!$A12,'Wastewater '!$I$218:$I$234,0),MATCH(Adjustment_WWW!O$3&amp;RIGHT(Adjustment_WWW!$B12,2),'Wastewater '!$I$218:$CL$218,0)),"")</f>
        <v>0</v>
      </c>
      <c r="P12" s="214">
        <f>IFERROR(INDEX('Wastewater '!$I$218:$CL$234,MATCH(Adjustment_WWW!$A12,'Wastewater '!$I$218:$I$234,0),MATCH(Adjustment_WWW!P$3&amp;RIGHT(Adjustment_WWW!$B12,2),'Wastewater '!$I$218:$CL$218,0)),"")</f>
        <v>0</v>
      </c>
      <c r="Q12" s="214">
        <f>IFERROR(INDEX('Wastewater '!$I$218:$CL$234,MATCH(Adjustment_WWW!$A12,'Wastewater '!$I$218:$I$234,0),MATCH(Adjustment_WWW!Q$3&amp;RIGHT(Adjustment_WWW!$B12,2),'Wastewater '!$I$218:$CL$218,0)),"")</f>
        <v>0</v>
      </c>
      <c r="R12" s="214">
        <f>IFERROR(INDEX('Wastewater '!$I$218:$CL$234,MATCH(Adjustment_WWW!$A12,'Wastewater '!$I$218:$I$234,0),MATCH(Adjustment_WWW!R$3&amp;RIGHT(Adjustment_WWW!$B12,2),'Wastewater '!$I$218:$CL$218,0)),"")</f>
        <v>0</v>
      </c>
      <c r="S12" s="214">
        <f>IFERROR(INDEX('Wastewater '!$I$218:$CL$234,MATCH(Adjustment_WWW!$A12,'Wastewater '!$I$218:$I$234,0),MATCH(Adjustment_WWW!S$3&amp;RIGHT(Adjustment_WWW!$B12,2),'Wastewater '!$I$218:$CL$218,0)),"")</f>
        <v>0</v>
      </c>
      <c r="T12" s="214">
        <f>IFERROR(INDEX('Wastewater '!$I$218:$CL$234,MATCH(Adjustment_WWW!$A12,'Wastewater '!$I$218:$I$234,0),MATCH(Adjustment_WWW!T$3&amp;RIGHT(Adjustment_WWW!$B12,2),'Wastewater '!$I$218:$CL$218,0)),"")</f>
        <v>0</v>
      </c>
      <c r="U12" s="214">
        <f>IFERROR(INDEX('Wastewater '!$I$218:$CL$234,MATCH(Adjustment_WWW!$A12,'Wastewater '!$I$218:$I$234,0),MATCH(Adjustment_WWW!U$3&amp;RIGHT(Adjustment_WWW!$B12,2),'Wastewater '!$I$218:$CL$218,0)),"")</f>
        <v>0</v>
      </c>
      <c r="V12" s="214">
        <f>IFERROR(INDEX('Wastewater '!$I$218:$CL$234,MATCH(Adjustment_WWW!$A12,'Wastewater '!$I$218:$I$234,0),MATCH(Adjustment_WWW!V$3&amp;RIGHT(Adjustment_WWW!$B12,2),'Wastewater '!$I$218:$CL$218,0)),"")</f>
        <v>0</v>
      </c>
      <c r="W12" s="214">
        <f>IFERROR(INDEX('Wastewater '!$I$218:$CL$234,MATCH(Adjustment_WWW!$A12,'Wastewater '!$I$218:$I$234,0),MATCH(Adjustment_WWW!W$3&amp;RIGHT(Adjustment_WWW!$B12,2),'Wastewater '!$I$218:$CL$218,0)),"")</f>
        <v>0</v>
      </c>
    </row>
    <row r="13" spans="1:23">
      <c r="A13" s="214" t="s">
        <v>0</v>
      </c>
      <c r="B13" s="214" t="s">
        <v>469</v>
      </c>
      <c r="C13" s="214" t="str">
        <f t="shared" si="1"/>
        <v>ANH20</v>
      </c>
      <c r="D13" s="214">
        <f t="shared" si="2"/>
        <v>0.86699999999999999</v>
      </c>
      <c r="E13" s="214">
        <f t="shared" si="3"/>
        <v>1.345</v>
      </c>
      <c r="F13" s="214">
        <f t="shared" si="4"/>
        <v>0.29899999999999999</v>
      </c>
      <c r="G13" s="214">
        <f t="shared" si="5"/>
        <v>0.314</v>
      </c>
      <c r="H13" s="214">
        <f t="shared" si="6"/>
        <v>0.104</v>
      </c>
      <c r="I13" s="214">
        <f t="shared" si="7"/>
        <v>0.71699999999999997</v>
      </c>
      <c r="J13" s="214">
        <f t="shared" si="8"/>
        <v>2.9290000000000003</v>
      </c>
      <c r="M13" s="214" t="str">
        <f>IFERROR(INDEX('Wastewater '!$I$218:$CL$234,MATCH(Adjustment_WWW!$A13,'Wastewater '!$I$218:$I$234,0),MATCH(Adjustment_WWW!M$3&amp;RIGHT(Adjustment_WWW!$B13,2),'Wastewater '!$I$218:$CL$218,0)),"")</f>
        <v/>
      </c>
      <c r="N13" s="214" t="str">
        <f>IFERROR(INDEX('Wastewater '!$I$218:$CL$234,MATCH(Adjustment_WWW!$A13,'Wastewater '!$I$218:$I$234,0),MATCH(Adjustment_WWW!N$3&amp;RIGHT(Adjustment_WWW!$B13,2),'Wastewater '!$I$218:$CL$218,0)),"")</f>
        <v/>
      </c>
      <c r="O13" s="214">
        <f>IFERROR(INDEX('Wastewater '!$I$218:$CL$234,MATCH(Adjustment_WWW!$A13,'Wastewater '!$I$218:$I$234,0),MATCH(Adjustment_WWW!O$3&amp;RIGHT(Adjustment_WWW!$B13,2),'Wastewater '!$I$218:$CL$218,0)),"")</f>
        <v>0.29899999999999999</v>
      </c>
      <c r="P13" s="214">
        <f>IFERROR(INDEX('Wastewater '!$I$218:$CL$234,MATCH(Adjustment_WWW!$A13,'Wastewater '!$I$218:$I$234,0),MATCH(Adjustment_WWW!P$3&amp;RIGHT(Adjustment_WWW!$B13,2),'Wastewater '!$I$218:$CL$218,0)),"")</f>
        <v>0.314</v>
      </c>
      <c r="Q13" s="214">
        <f>IFERROR(INDEX('Wastewater '!$I$218:$CL$234,MATCH(Adjustment_WWW!$A13,'Wastewater '!$I$218:$I$234,0),MATCH(Adjustment_WWW!Q$3&amp;RIGHT(Adjustment_WWW!$B13,2),'Wastewater '!$I$218:$CL$218,0)),"")</f>
        <v>0.104</v>
      </c>
      <c r="R13" s="214">
        <f>IFERROR(INDEX('Wastewater '!$I$218:$CL$234,MATCH(Adjustment_WWW!$A13,'Wastewater '!$I$218:$I$234,0),MATCH(Adjustment_WWW!R$3&amp;RIGHT(Adjustment_WWW!$B13,2),'Wastewater '!$I$218:$CL$218,0)),"")</f>
        <v>0.59799999999999998</v>
      </c>
      <c r="S13" s="214">
        <f>IFERROR(INDEX('Wastewater '!$I$218:$CL$234,MATCH(Adjustment_WWW!$A13,'Wastewater '!$I$218:$I$234,0),MATCH(Adjustment_WWW!S$3&amp;RIGHT(Adjustment_WWW!$B13,2),'Wastewater '!$I$218:$CL$218,0)),"")</f>
        <v>0.184</v>
      </c>
      <c r="T13" s="214">
        <f>IFERROR(INDEX('Wastewater '!$I$218:$CL$234,MATCH(Adjustment_WWW!$A13,'Wastewater '!$I$218:$I$234,0),MATCH(Adjustment_WWW!T$3&amp;RIGHT(Adjustment_WWW!$B13,2),'Wastewater '!$I$218:$CL$218,0)),"")</f>
        <v>8.5000000000000006E-2</v>
      </c>
      <c r="U13" s="214">
        <f>IFERROR(INDEX('Wastewater '!$I$218:$CL$234,MATCH(Adjustment_WWW!$A13,'Wastewater '!$I$218:$I$234,0),MATCH(Adjustment_WWW!U$3&amp;RIGHT(Adjustment_WWW!$B13,2),'Wastewater '!$I$218:$CL$218,0)),"")</f>
        <v>1.272</v>
      </c>
      <c r="V13" s="214">
        <f>IFERROR(INDEX('Wastewater '!$I$218:$CL$234,MATCH(Adjustment_WWW!$A13,'Wastewater '!$I$218:$I$234,0),MATCH(Adjustment_WWW!V$3&amp;RIGHT(Adjustment_WWW!$B13,2),'Wastewater '!$I$218:$CL$218,0)),"")</f>
        <v>7.2999999999999995E-2</v>
      </c>
      <c r="W13" s="214">
        <f>IFERROR(INDEX('Wastewater '!$I$218:$CL$234,MATCH(Adjustment_WWW!$A13,'Wastewater '!$I$218:$I$234,0),MATCH(Adjustment_WWW!W$3&amp;RIGHT(Adjustment_WWW!$B13,2),'Wastewater '!$I$218:$CL$218,0)),"")</f>
        <v>2.9290000000000003</v>
      </c>
    </row>
    <row r="14" spans="1:23">
      <c r="A14" s="214" t="s">
        <v>0</v>
      </c>
      <c r="B14" s="214" t="s">
        <v>470</v>
      </c>
      <c r="C14" s="214" t="str">
        <f t="shared" si="1"/>
        <v>ANH21</v>
      </c>
      <c r="D14" s="214">
        <f t="shared" si="2"/>
        <v>0</v>
      </c>
      <c r="E14" s="214">
        <f t="shared" si="3"/>
        <v>0</v>
      </c>
      <c r="F14" s="214">
        <f t="shared" si="4"/>
        <v>0</v>
      </c>
      <c r="G14" s="214">
        <f t="shared" si="5"/>
        <v>0</v>
      </c>
      <c r="H14" s="214">
        <f t="shared" si="6"/>
        <v>0</v>
      </c>
      <c r="I14" s="214">
        <f t="shared" si="7"/>
        <v>0</v>
      </c>
      <c r="J14" s="214">
        <f t="shared" si="8"/>
        <v>0</v>
      </c>
      <c r="M14" s="214" t="str">
        <f>IFERROR(INDEX('Wastewater '!$I$218:$CL$234,MATCH(Adjustment_WWW!$A14,'Wastewater '!$I$218:$I$234,0),MATCH(Adjustment_WWW!M$3&amp;RIGHT(Adjustment_WWW!$B14,2),'Wastewater '!$I$218:$CL$218,0)),"")</f>
        <v/>
      </c>
      <c r="N14" s="214" t="str">
        <f>IFERROR(INDEX('Wastewater '!$I$218:$CL$234,MATCH(Adjustment_WWW!$A14,'Wastewater '!$I$218:$I$234,0),MATCH(Adjustment_WWW!N$3&amp;RIGHT(Adjustment_WWW!$B14,2),'Wastewater '!$I$218:$CL$218,0)),"")</f>
        <v/>
      </c>
      <c r="O14" s="214">
        <f>IFERROR(INDEX('Wastewater '!$I$218:$CL$234,MATCH(Adjustment_WWW!$A14,'Wastewater '!$I$218:$I$234,0),MATCH(Adjustment_WWW!O$3&amp;RIGHT(Adjustment_WWW!$B14,2),'Wastewater '!$I$218:$CL$218,0)),"")</f>
        <v>0</v>
      </c>
      <c r="P14" s="214">
        <f>IFERROR(INDEX('Wastewater '!$I$218:$CL$234,MATCH(Adjustment_WWW!$A14,'Wastewater '!$I$218:$I$234,0),MATCH(Adjustment_WWW!P$3&amp;RIGHT(Adjustment_WWW!$B14,2),'Wastewater '!$I$218:$CL$218,0)),"")</f>
        <v>0</v>
      </c>
      <c r="Q14" s="214">
        <f>IFERROR(INDEX('Wastewater '!$I$218:$CL$234,MATCH(Adjustment_WWW!$A14,'Wastewater '!$I$218:$I$234,0),MATCH(Adjustment_WWW!Q$3&amp;RIGHT(Adjustment_WWW!$B14,2),'Wastewater '!$I$218:$CL$218,0)),"")</f>
        <v>0</v>
      </c>
      <c r="R14" s="214">
        <f>IFERROR(INDEX('Wastewater '!$I$218:$CL$234,MATCH(Adjustment_WWW!$A14,'Wastewater '!$I$218:$I$234,0),MATCH(Adjustment_WWW!R$3&amp;RIGHT(Adjustment_WWW!$B14,2),'Wastewater '!$I$218:$CL$218,0)),"")</f>
        <v>0</v>
      </c>
      <c r="S14" s="214">
        <f>IFERROR(INDEX('Wastewater '!$I$218:$CL$234,MATCH(Adjustment_WWW!$A14,'Wastewater '!$I$218:$I$234,0),MATCH(Adjustment_WWW!S$3&amp;RIGHT(Adjustment_WWW!$B14,2),'Wastewater '!$I$218:$CL$218,0)),"")</f>
        <v>0</v>
      </c>
      <c r="T14" s="214">
        <f>IFERROR(INDEX('Wastewater '!$I$218:$CL$234,MATCH(Adjustment_WWW!$A14,'Wastewater '!$I$218:$I$234,0),MATCH(Adjustment_WWW!T$3&amp;RIGHT(Adjustment_WWW!$B14,2),'Wastewater '!$I$218:$CL$218,0)),"")</f>
        <v>0</v>
      </c>
      <c r="U14" s="214">
        <f>IFERROR(INDEX('Wastewater '!$I$218:$CL$234,MATCH(Adjustment_WWW!$A14,'Wastewater '!$I$218:$I$234,0),MATCH(Adjustment_WWW!U$3&amp;RIGHT(Adjustment_WWW!$B14,2),'Wastewater '!$I$218:$CL$218,0)),"")</f>
        <v>0</v>
      </c>
      <c r="V14" s="214">
        <f>IFERROR(INDEX('Wastewater '!$I$218:$CL$234,MATCH(Adjustment_WWW!$A14,'Wastewater '!$I$218:$I$234,0),MATCH(Adjustment_WWW!V$3&amp;RIGHT(Adjustment_WWW!$B14,2),'Wastewater '!$I$218:$CL$218,0)),"")</f>
        <v>0</v>
      </c>
      <c r="W14" s="214">
        <f>IFERROR(INDEX('Wastewater '!$I$218:$CL$234,MATCH(Adjustment_WWW!$A14,'Wastewater '!$I$218:$I$234,0),MATCH(Adjustment_WWW!W$3&amp;RIGHT(Adjustment_WWW!$B14,2),'Wastewater '!$I$218:$CL$218,0)),"")</f>
        <v>0</v>
      </c>
    </row>
    <row r="15" spans="1:23">
      <c r="A15" s="214" t="s">
        <v>0</v>
      </c>
      <c r="B15" s="214" t="s">
        <v>580</v>
      </c>
      <c r="C15" s="214" t="str">
        <f t="shared" ref="C15" si="9">A15&amp;RIGHT(B15,2)</f>
        <v>ANH22</v>
      </c>
      <c r="D15" s="214">
        <f t="shared" ref="D15" si="10">IF($B15&lt;"2017-18",M15,R15+S15+T15)</f>
        <v>0</v>
      </c>
      <c r="E15" s="214">
        <f t="shared" ref="E15" si="11">IF($B15&lt;"2017-18",N15,U15+V15)</f>
        <v>0</v>
      </c>
      <c r="F15" s="214">
        <f t="shared" ref="F15" si="12">O15</f>
        <v>0</v>
      </c>
      <c r="G15" s="214">
        <f t="shared" ref="G15" si="13">P15</f>
        <v>0</v>
      </c>
      <c r="H15" s="214">
        <f t="shared" ref="H15" si="14">Q15</f>
        <v>0</v>
      </c>
      <c r="I15" s="214">
        <f t="shared" si="7"/>
        <v>0</v>
      </c>
      <c r="J15" s="214">
        <f t="shared" ref="J15" si="15">W15</f>
        <v>0</v>
      </c>
      <c r="M15" s="214" t="str">
        <f>IFERROR(INDEX('Wastewater '!$I$218:$CL$234,MATCH(Adjustment_WWW!$A15,'Wastewater '!$I$218:$I$234,0),MATCH(Adjustment_WWW!M$3&amp;RIGHT(Adjustment_WWW!$B15,2),'Wastewater '!$I$218:$CL$218,0)),"")</f>
        <v/>
      </c>
      <c r="N15" s="214" t="str">
        <f>IFERROR(INDEX('Wastewater '!$I$218:$CL$234,MATCH(Adjustment_WWW!$A15,'Wastewater '!$I$218:$I$234,0),MATCH(Adjustment_WWW!N$3&amp;RIGHT(Adjustment_WWW!$B15,2),'Wastewater '!$I$218:$CL$218,0)),"")</f>
        <v/>
      </c>
      <c r="O15" s="214">
        <f>IFERROR(INDEX('Wastewater '!$I$218:$CL$234,MATCH(Adjustment_WWW!$A15,'Wastewater '!$I$218:$I$234,0),MATCH(Adjustment_WWW!O$3&amp;RIGHT(Adjustment_WWW!$B15,2),'Wastewater '!$I$218:$CL$218,0)),"")</f>
        <v>0</v>
      </c>
      <c r="P15" s="214">
        <f>IFERROR(INDEX('Wastewater '!$I$218:$CL$234,MATCH(Adjustment_WWW!$A15,'Wastewater '!$I$218:$I$234,0),MATCH(Adjustment_WWW!P$3&amp;RIGHT(Adjustment_WWW!$B15,2),'Wastewater '!$I$218:$CL$218,0)),"")</f>
        <v>0</v>
      </c>
      <c r="Q15" s="214">
        <f>IFERROR(INDEX('Wastewater '!$I$218:$CL$234,MATCH(Adjustment_WWW!$A15,'Wastewater '!$I$218:$I$234,0),MATCH(Adjustment_WWW!Q$3&amp;RIGHT(Adjustment_WWW!$B15,2),'Wastewater '!$I$218:$CL$218,0)),"")</f>
        <v>0</v>
      </c>
      <c r="R15" s="214">
        <f>IFERROR(INDEX('Wastewater '!$I$218:$CL$234,MATCH(Adjustment_WWW!$A15,'Wastewater '!$I$218:$I$234,0),MATCH(Adjustment_WWW!R$3&amp;RIGHT(Adjustment_WWW!$B15,2),'Wastewater '!$I$218:$CL$218,0)),"")</f>
        <v>0</v>
      </c>
      <c r="S15" s="214">
        <f>IFERROR(INDEX('Wastewater '!$I$218:$CL$234,MATCH(Adjustment_WWW!$A15,'Wastewater '!$I$218:$I$234,0),MATCH(Adjustment_WWW!S$3&amp;RIGHT(Adjustment_WWW!$B15,2),'Wastewater '!$I$218:$CL$218,0)),"")</f>
        <v>0</v>
      </c>
      <c r="T15" s="214">
        <f>IFERROR(INDEX('Wastewater '!$I$218:$CL$234,MATCH(Adjustment_WWW!$A15,'Wastewater '!$I$218:$I$234,0),MATCH(Adjustment_WWW!T$3&amp;RIGHT(Adjustment_WWW!$B15,2),'Wastewater '!$I$218:$CL$218,0)),"")</f>
        <v>0</v>
      </c>
      <c r="U15" s="214">
        <f>IFERROR(INDEX('Wastewater '!$I$218:$CL$234,MATCH(Adjustment_WWW!$A15,'Wastewater '!$I$218:$I$234,0),MATCH(Adjustment_WWW!U$3&amp;RIGHT(Adjustment_WWW!$B15,2),'Wastewater '!$I$218:$CL$218,0)),"")</f>
        <v>0</v>
      </c>
      <c r="V15" s="214">
        <f>IFERROR(INDEX('Wastewater '!$I$218:$CL$234,MATCH(Adjustment_WWW!$A15,'Wastewater '!$I$218:$I$234,0),MATCH(Adjustment_WWW!V$3&amp;RIGHT(Adjustment_WWW!$B15,2),'Wastewater '!$I$218:$CL$218,0)),"")</f>
        <v>0</v>
      </c>
      <c r="W15" s="214">
        <f>IFERROR(INDEX('Wastewater '!$I$218:$CL$234,MATCH(Adjustment_WWW!$A15,'Wastewater '!$I$218:$I$234,0),MATCH(Adjustment_WWW!W$3&amp;RIGHT(Adjustment_WWW!$B15,2),'Wastewater '!$I$218:$CL$218,0)),"")</f>
        <v>0</v>
      </c>
    </row>
    <row r="16" spans="1:23">
      <c r="A16" s="214" t="s">
        <v>60</v>
      </c>
      <c r="B16" s="214" t="s">
        <v>461</v>
      </c>
      <c r="C16" s="214" t="str">
        <f t="shared" si="1"/>
        <v>HDD12</v>
      </c>
      <c r="D16" s="214">
        <f t="shared" si="2"/>
        <v>0</v>
      </c>
      <c r="E16" s="214">
        <f t="shared" si="3"/>
        <v>0</v>
      </c>
      <c r="F16" s="214">
        <f t="shared" si="4"/>
        <v>0</v>
      </c>
      <c r="G16" s="214">
        <f t="shared" si="5"/>
        <v>0</v>
      </c>
      <c r="H16" s="214">
        <f t="shared" si="6"/>
        <v>0</v>
      </c>
      <c r="I16" s="214">
        <f t="shared" si="7"/>
        <v>0</v>
      </c>
      <c r="J16" s="214">
        <f t="shared" si="8"/>
        <v>0</v>
      </c>
      <c r="M16" s="214">
        <f>IFERROR(INDEX('Wastewater '!$I$218:$CL$234,MATCH(Adjustment_WWW!$A16,'Wastewater '!$I$218:$I$234,0),MATCH(Adjustment_WWW!M$3&amp;RIGHT(Adjustment_WWW!$B16,2),'Wastewater '!$I$218:$CL$218,0)),"")</f>
        <v>0</v>
      </c>
      <c r="N16" s="214">
        <f>IFERROR(INDEX('Wastewater '!$I$218:$CL$234,MATCH(Adjustment_WWW!$A16,'Wastewater '!$I$218:$I$234,0),MATCH(Adjustment_WWW!N$3&amp;RIGHT(Adjustment_WWW!$B16,2),'Wastewater '!$I$218:$CL$218,0)),"")</f>
        <v>0</v>
      </c>
      <c r="O16" s="214">
        <f>IFERROR(INDEX('Wastewater '!$I$218:$CL$234,MATCH(Adjustment_WWW!$A16,'Wastewater '!$I$218:$I$234,0),MATCH(Adjustment_WWW!O$3&amp;RIGHT(Adjustment_WWW!$B16,2),'Wastewater '!$I$218:$CL$218,0)),"")</f>
        <v>0</v>
      </c>
      <c r="P16" s="214">
        <f>IFERROR(INDEX('Wastewater '!$I$218:$CL$234,MATCH(Adjustment_WWW!$A16,'Wastewater '!$I$218:$I$234,0),MATCH(Adjustment_WWW!P$3&amp;RIGHT(Adjustment_WWW!$B16,2),'Wastewater '!$I$218:$CL$218,0)),"")</f>
        <v>0</v>
      </c>
      <c r="Q16" s="214">
        <f>IFERROR(INDEX('Wastewater '!$I$218:$CL$234,MATCH(Adjustment_WWW!$A16,'Wastewater '!$I$218:$I$234,0),MATCH(Adjustment_WWW!Q$3&amp;RIGHT(Adjustment_WWW!$B16,2),'Wastewater '!$I$218:$CL$218,0)),"")</f>
        <v>0</v>
      </c>
      <c r="R16" s="214" t="str">
        <f>IFERROR(INDEX('Wastewater '!$I$218:$CL$234,MATCH(Adjustment_WWW!$A16,'Wastewater '!$I$218:$I$234,0),MATCH(Adjustment_WWW!R$3&amp;RIGHT(Adjustment_WWW!$B16,2),'Wastewater '!$I$218:$CL$218,0)),"")</f>
        <v/>
      </c>
      <c r="S16" s="214" t="str">
        <f>IFERROR(INDEX('Wastewater '!$I$218:$CL$234,MATCH(Adjustment_WWW!$A16,'Wastewater '!$I$218:$I$234,0),MATCH(Adjustment_WWW!S$3&amp;RIGHT(Adjustment_WWW!$B16,2),'Wastewater '!$I$218:$CL$218,0)),"")</f>
        <v/>
      </c>
      <c r="T16" s="214" t="str">
        <f>IFERROR(INDEX('Wastewater '!$I$218:$CL$234,MATCH(Adjustment_WWW!$A16,'Wastewater '!$I$218:$I$234,0),MATCH(Adjustment_WWW!T$3&amp;RIGHT(Adjustment_WWW!$B16,2),'Wastewater '!$I$218:$CL$218,0)),"")</f>
        <v/>
      </c>
      <c r="U16" s="214" t="str">
        <f>IFERROR(INDEX('Wastewater '!$I$218:$CL$234,MATCH(Adjustment_WWW!$A16,'Wastewater '!$I$218:$I$234,0),MATCH(Adjustment_WWW!U$3&amp;RIGHT(Adjustment_WWW!$B16,2),'Wastewater '!$I$218:$CL$218,0)),"")</f>
        <v/>
      </c>
      <c r="V16" s="214" t="str">
        <f>IFERROR(INDEX('Wastewater '!$I$218:$CL$234,MATCH(Adjustment_WWW!$A16,'Wastewater '!$I$218:$I$234,0),MATCH(Adjustment_WWW!V$3&amp;RIGHT(Adjustment_WWW!$B16,2),'Wastewater '!$I$218:$CL$218,0)),"")</f>
        <v/>
      </c>
      <c r="W16" s="214">
        <f>IFERROR(INDEX('Wastewater '!$I$218:$CL$234,MATCH(Adjustment_WWW!$A16,'Wastewater '!$I$218:$I$234,0),MATCH(Adjustment_WWW!W$3&amp;RIGHT(Adjustment_WWW!$B16,2),'Wastewater '!$I$218:$CL$218,0)),"")</f>
        <v>0</v>
      </c>
    </row>
    <row r="17" spans="1:23">
      <c r="A17" s="214" t="s">
        <v>60</v>
      </c>
      <c r="B17" s="214" t="s">
        <v>462</v>
      </c>
      <c r="C17" s="214" t="str">
        <f t="shared" si="1"/>
        <v>HDD13</v>
      </c>
      <c r="D17" s="214">
        <f t="shared" si="2"/>
        <v>0</v>
      </c>
      <c r="E17" s="214">
        <f t="shared" si="3"/>
        <v>0</v>
      </c>
      <c r="F17" s="214">
        <f t="shared" si="4"/>
        <v>0</v>
      </c>
      <c r="G17" s="214">
        <f t="shared" si="5"/>
        <v>0</v>
      </c>
      <c r="H17" s="214">
        <f t="shared" si="6"/>
        <v>0</v>
      </c>
      <c r="I17" s="214">
        <f t="shared" si="7"/>
        <v>0</v>
      </c>
      <c r="J17" s="214">
        <f t="shared" si="8"/>
        <v>0</v>
      </c>
      <c r="M17" s="214">
        <f>IFERROR(INDEX('Wastewater '!$I$218:$CL$234,MATCH(Adjustment_WWW!$A17,'Wastewater '!$I$218:$I$234,0),MATCH(Adjustment_WWW!M$3&amp;RIGHT(Adjustment_WWW!$B17,2),'Wastewater '!$I$218:$CL$218,0)),"")</f>
        <v>0</v>
      </c>
      <c r="N17" s="214">
        <f>IFERROR(INDEX('Wastewater '!$I$218:$CL$234,MATCH(Adjustment_WWW!$A17,'Wastewater '!$I$218:$I$234,0),MATCH(Adjustment_WWW!N$3&amp;RIGHT(Adjustment_WWW!$B17,2),'Wastewater '!$I$218:$CL$218,0)),"")</f>
        <v>0</v>
      </c>
      <c r="O17" s="214">
        <f>IFERROR(INDEX('Wastewater '!$I$218:$CL$234,MATCH(Adjustment_WWW!$A17,'Wastewater '!$I$218:$I$234,0),MATCH(Adjustment_WWW!O$3&amp;RIGHT(Adjustment_WWW!$B17,2),'Wastewater '!$I$218:$CL$218,0)),"")</f>
        <v>0</v>
      </c>
      <c r="P17" s="214">
        <f>IFERROR(INDEX('Wastewater '!$I$218:$CL$234,MATCH(Adjustment_WWW!$A17,'Wastewater '!$I$218:$I$234,0),MATCH(Adjustment_WWW!P$3&amp;RIGHT(Adjustment_WWW!$B17,2),'Wastewater '!$I$218:$CL$218,0)),"")</f>
        <v>0</v>
      </c>
      <c r="Q17" s="214">
        <f>IFERROR(INDEX('Wastewater '!$I$218:$CL$234,MATCH(Adjustment_WWW!$A17,'Wastewater '!$I$218:$I$234,0),MATCH(Adjustment_WWW!Q$3&amp;RIGHT(Adjustment_WWW!$B17,2),'Wastewater '!$I$218:$CL$218,0)),"")</f>
        <v>0</v>
      </c>
      <c r="R17" s="214" t="str">
        <f>IFERROR(INDEX('Wastewater '!$I$218:$CL$234,MATCH(Adjustment_WWW!$A17,'Wastewater '!$I$218:$I$234,0),MATCH(Adjustment_WWW!R$3&amp;RIGHT(Adjustment_WWW!$B17,2),'Wastewater '!$I$218:$CL$218,0)),"")</f>
        <v/>
      </c>
      <c r="S17" s="214" t="str">
        <f>IFERROR(INDEX('Wastewater '!$I$218:$CL$234,MATCH(Adjustment_WWW!$A17,'Wastewater '!$I$218:$I$234,0),MATCH(Adjustment_WWW!S$3&amp;RIGHT(Adjustment_WWW!$B17,2),'Wastewater '!$I$218:$CL$218,0)),"")</f>
        <v/>
      </c>
      <c r="T17" s="214" t="str">
        <f>IFERROR(INDEX('Wastewater '!$I$218:$CL$234,MATCH(Adjustment_WWW!$A17,'Wastewater '!$I$218:$I$234,0),MATCH(Adjustment_WWW!T$3&amp;RIGHT(Adjustment_WWW!$B17,2),'Wastewater '!$I$218:$CL$218,0)),"")</f>
        <v/>
      </c>
      <c r="U17" s="214" t="str">
        <f>IFERROR(INDEX('Wastewater '!$I$218:$CL$234,MATCH(Adjustment_WWW!$A17,'Wastewater '!$I$218:$I$234,0),MATCH(Adjustment_WWW!U$3&amp;RIGHT(Adjustment_WWW!$B17,2),'Wastewater '!$I$218:$CL$218,0)),"")</f>
        <v/>
      </c>
      <c r="V17" s="214" t="str">
        <f>IFERROR(INDEX('Wastewater '!$I$218:$CL$234,MATCH(Adjustment_WWW!$A17,'Wastewater '!$I$218:$I$234,0),MATCH(Adjustment_WWW!V$3&amp;RIGHT(Adjustment_WWW!$B17,2),'Wastewater '!$I$218:$CL$218,0)),"")</f>
        <v/>
      </c>
      <c r="W17" s="214">
        <f>IFERROR(INDEX('Wastewater '!$I$218:$CL$234,MATCH(Adjustment_WWW!$A17,'Wastewater '!$I$218:$I$234,0),MATCH(Adjustment_WWW!W$3&amp;RIGHT(Adjustment_WWW!$B17,2),'Wastewater '!$I$218:$CL$218,0)),"")</f>
        <v>0</v>
      </c>
    </row>
    <row r="18" spans="1:23">
      <c r="A18" s="214" t="s">
        <v>60</v>
      </c>
      <c r="B18" s="214" t="s">
        <v>463</v>
      </c>
      <c r="C18" s="214" t="str">
        <f t="shared" si="1"/>
        <v>HDD14</v>
      </c>
      <c r="D18" s="214">
        <f t="shared" si="2"/>
        <v>0</v>
      </c>
      <c r="E18" s="214">
        <f t="shared" si="3"/>
        <v>0</v>
      </c>
      <c r="F18" s="214">
        <f t="shared" si="4"/>
        <v>0</v>
      </c>
      <c r="G18" s="214">
        <f t="shared" si="5"/>
        <v>0</v>
      </c>
      <c r="H18" s="214">
        <f t="shared" si="6"/>
        <v>0</v>
      </c>
      <c r="I18" s="214">
        <f t="shared" si="7"/>
        <v>0</v>
      </c>
      <c r="J18" s="214">
        <f t="shared" si="8"/>
        <v>0</v>
      </c>
      <c r="M18" s="214">
        <f>IFERROR(INDEX('Wastewater '!$I$218:$CL$234,MATCH(Adjustment_WWW!$A18,'Wastewater '!$I$218:$I$234,0),MATCH(Adjustment_WWW!M$3&amp;RIGHT(Adjustment_WWW!$B18,2),'Wastewater '!$I$218:$CL$218,0)),"")</f>
        <v>0</v>
      </c>
      <c r="N18" s="214">
        <f>IFERROR(INDEX('Wastewater '!$I$218:$CL$234,MATCH(Adjustment_WWW!$A18,'Wastewater '!$I$218:$I$234,0),MATCH(Adjustment_WWW!N$3&amp;RIGHT(Adjustment_WWW!$B18,2),'Wastewater '!$I$218:$CL$218,0)),"")</f>
        <v>0</v>
      </c>
      <c r="O18" s="214">
        <f>IFERROR(INDEX('Wastewater '!$I$218:$CL$234,MATCH(Adjustment_WWW!$A18,'Wastewater '!$I$218:$I$234,0),MATCH(Adjustment_WWW!O$3&amp;RIGHT(Adjustment_WWW!$B18,2),'Wastewater '!$I$218:$CL$218,0)),"")</f>
        <v>0</v>
      </c>
      <c r="P18" s="214">
        <f>IFERROR(INDEX('Wastewater '!$I$218:$CL$234,MATCH(Adjustment_WWW!$A18,'Wastewater '!$I$218:$I$234,0),MATCH(Adjustment_WWW!P$3&amp;RIGHT(Adjustment_WWW!$B18,2),'Wastewater '!$I$218:$CL$218,0)),"")</f>
        <v>0</v>
      </c>
      <c r="Q18" s="214">
        <f>IFERROR(INDEX('Wastewater '!$I$218:$CL$234,MATCH(Adjustment_WWW!$A18,'Wastewater '!$I$218:$I$234,0),MATCH(Adjustment_WWW!Q$3&amp;RIGHT(Adjustment_WWW!$B18,2),'Wastewater '!$I$218:$CL$218,0)),"")</f>
        <v>0</v>
      </c>
      <c r="R18" s="214" t="str">
        <f>IFERROR(INDEX('Wastewater '!$I$218:$CL$234,MATCH(Adjustment_WWW!$A18,'Wastewater '!$I$218:$I$234,0),MATCH(Adjustment_WWW!R$3&amp;RIGHT(Adjustment_WWW!$B18,2),'Wastewater '!$I$218:$CL$218,0)),"")</f>
        <v/>
      </c>
      <c r="S18" s="214" t="str">
        <f>IFERROR(INDEX('Wastewater '!$I$218:$CL$234,MATCH(Adjustment_WWW!$A18,'Wastewater '!$I$218:$I$234,0),MATCH(Adjustment_WWW!S$3&amp;RIGHT(Adjustment_WWW!$B18,2),'Wastewater '!$I$218:$CL$218,0)),"")</f>
        <v/>
      </c>
      <c r="T18" s="214" t="str">
        <f>IFERROR(INDEX('Wastewater '!$I$218:$CL$234,MATCH(Adjustment_WWW!$A18,'Wastewater '!$I$218:$I$234,0),MATCH(Adjustment_WWW!T$3&amp;RIGHT(Adjustment_WWW!$B18,2),'Wastewater '!$I$218:$CL$218,0)),"")</f>
        <v/>
      </c>
      <c r="U18" s="214" t="str">
        <f>IFERROR(INDEX('Wastewater '!$I$218:$CL$234,MATCH(Adjustment_WWW!$A18,'Wastewater '!$I$218:$I$234,0),MATCH(Adjustment_WWW!U$3&amp;RIGHT(Adjustment_WWW!$B18,2),'Wastewater '!$I$218:$CL$218,0)),"")</f>
        <v/>
      </c>
      <c r="V18" s="214" t="str">
        <f>IFERROR(INDEX('Wastewater '!$I$218:$CL$234,MATCH(Adjustment_WWW!$A18,'Wastewater '!$I$218:$I$234,0),MATCH(Adjustment_WWW!V$3&amp;RIGHT(Adjustment_WWW!$B18,2),'Wastewater '!$I$218:$CL$218,0)),"")</f>
        <v/>
      </c>
      <c r="W18" s="214">
        <f>IFERROR(INDEX('Wastewater '!$I$218:$CL$234,MATCH(Adjustment_WWW!$A18,'Wastewater '!$I$218:$I$234,0),MATCH(Adjustment_WWW!W$3&amp;RIGHT(Adjustment_WWW!$B18,2),'Wastewater '!$I$218:$CL$218,0)),"")</f>
        <v>0</v>
      </c>
    </row>
    <row r="19" spans="1:23">
      <c r="A19" s="214" t="s">
        <v>60</v>
      </c>
      <c r="B19" s="214" t="s">
        <v>464</v>
      </c>
      <c r="C19" s="214" t="str">
        <f t="shared" si="1"/>
        <v>HDD15</v>
      </c>
      <c r="D19" s="214">
        <f t="shared" si="2"/>
        <v>0</v>
      </c>
      <c r="E19" s="214">
        <f t="shared" si="3"/>
        <v>0</v>
      </c>
      <c r="F19" s="214">
        <f t="shared" si="4"/>
        <v>0</v>
      </c>
      <c r="G19" s="214">
        <f t="shared" si="5"/>
        <v>0</v>
      </c>
      <c r="H19" s="214">
        <f t="shared" si="6"/>
        <v>0</v>
      </c>
      <c r="I19" s="214">
        <f t="shared" si="7"/>
        <v>0</v>
      </c>
      <c r="J19" s="214">
        <f t="shared" si="8"/>
        <v>0</v>
      </c>
      <c r="M19" s="214">
        <f>IFERROR(INDEX('Wastewater '!$I$218:$CL$234,MATCH(Adjustment_WWW!$A19,'Wastewater '!$I$218:$I$234,0),MATCH(Adjustment_WWW!M$3&amp;RIGHT(Adjustment_WWW!$B19,2),'Wastewater '!$I$218:$CL$218,0)),"")</f>
        <v>0</v>
      </c>
      <c r="N19" s="214">
        <f>IFERROR(INDEX('Wastewater '!$I$218:$CL$234,MATCH(Adjustment_WWW!$A19,'Wastewater '!$I$218:$I$234,0),MATCH(Adjustment_WWW!N$3&amp;RIGHT(Adjustment_WWW!$B19,2),'Wastewater '!$I$218:$CL$218,0)),"")</f>
        <v>0</v>
      </c>
      <c r="O19" s="214">
        <f>IFERROR(INDEX('Wastewater '!$I$218:$CL$234,MATCH(Adjustment_WWW!$A19,'Wastewater '!$I$218:$I$234,0),MATCH(Adjustment_WWW!O$3&amp;RIGHT(Adjustment_WWW!$B19,2),'Wastewater '!$I$218:$CL$218,0)),"")</f>
        <v>0</v>
      </c>
      <c r="P19" s="214">
        <f>IFERROR(INDEX('Wastewater '!$I$218:$CL$234,MATCH(Adjustment_WWW!$A19,'Wastewater '!$I$218:$I$234,0),MATCH(Adjustment_WWW!P$3&amp;RIGHT(Adjustment_WWW!$B19,2),'Wastewater '!$I$218:$CL$218,0)),"")</f>
        <v>0</v>
      </c>
      <c r="Q19" s="214">
        <f>IFERROR(INDEX('Wastewater '!$I$218:$CL$234,MATCH(Adjustment_WWW!$A19,'Wastewater '!$I$218:$I$234,0),MATCH(Adjustment_WWW!Q$3&amp;RIGHT(Adjustment_WWW!$B19,2),'Wastewater '!$I$218:$CL$218,0)),"")</f>
        <v>0</v>
      </c>
      <c r="R19" s="214" t="str">
        <f>IFERROR(INDEX('Wastewater '!$I$218:$CL$234,MATCH(Adjustment_WWW!$A19,'Wastewater '!$I$218:$I$234,0),MATCH(Adjustment_WWW!R$3&amp;RIGHT(Adjustment_WWW!$B19,2),'Wastewater '!$I$218:$CL$218,0)),"")</f>
        <v/>
      </c>
      <c r="S19" s="214" t="str">
        <f>IFERROR(INDEX('Wastewater '!$I$218:$CL$234,MATCH(Adjustment_WWW!$A19,'Wastewater '!$I$218:$I$234,0),MATCH(Adjustment_WWW!S$3&amp;RIGHT(Adjustment_WWW!$B19,2),'Wastewater '!$I$218:$CL$218,0)),"")</f>
        <v/>
      </c>
      <c r="T19" s="214" t="str">
        <f>IFERROR(INDEX('Wastewater '!$I$218:$CL$234,MATCH(Adjustment_WWW!$A19,'Wastewater '!$I$218:$I$234,0),MATCH(Adjustment_WWW!T$3&amp;RIGHT(Adjustment_WWW!$B19,2),'Wastewater '!$I$218:$CL$218,0)),"")</f>
        <v/>
      </c>
      <c r="U19" s="214" t="str">
        <f>IFERROR(INDEX('Wastewater '!$I$218:$CL$234,MATCH(Adjustment_WWW!$A19,'Wastewater '!$I$218:$I$234,0),MATCH(Adjustment_WWW!U$3&amp;RIGHT(Adjustment_WWW!$B19,2),'Wastewater '!$I$218:$CL$218,0)),"")</f>
        <v/>
      </c>
      <c r="V19" s="214" t="str">
        <f>IFERROR(INDEX('Wastewater '!$I$218:$CL$234,MATCH(Adjustment_WWW!$A19,'Wastewater '!$I$218:$I$234,0),MATCH(Adjustment_WWW!V$3&amp;RIGHT(Adjustment_WWW!$B19,2),'Wastewater '!$I$218:$CL$218,0)),"")</f>
        <v/>
      </c>
      <c r="W19" s="214">
        <f>IFERROR(INDEX('Wastewater '!$I$218:$CL$234,MATCH(Adjustment_WWW!$A19,'Wastewater '!$I$218:$I$234,0),MATCH(Adjustment_WWW!W$3&amp;RIGHT(Adjustment_WWW!$B19,2),'Wastewater '!$I$218:$CL$218,0)),"")</f>
        <v>0</v>
      </c>
    </row>
    <row r="20" spans="1:23">
      <c r="A20" s="214" t="s">
        <v>60</v>
      </c>
      <c r="B20" s="214" t="s">
        <v>465</v>
      </c>
      <c r="C20" s="214" t="str">
        <f t="shared" si="1"/>
        <v>HDD16</v>
      </c>
      <c r="D20" s="214">
        <f t="shared" si="2"/>
        <v>0</v>
      </c>
      <c r="E20" s="214">
        <f t="shared" si="3"/>
        <v>0</v>
      </c>
      <c r="F20" s="214">
        <f t="shared" si="4"/>
        <v>0</v>
      </c>
      <c r="G20" s="214">
        <f t="shared" si="5"/>
        <v>0</v>
      </c>
      <c r="H20" s="214">
        <f t="shared" si="6"/>
        <v>0</v>
      </c>
      <c r="I20" s="214">
        <f t="shared" si="7"/>
        <v>0</v>
      </c>
      <c r="J20" s="214">
        <f t="shared" si="8"/>
        <v>0</v>
      </c>
      <c r="M20" s="214">
        <f>IFERROR(INDEX('Wastewater '!$I$218:$CL$234,MATCH(Adjustment_WWW!$A20,'Wastewater '!$I$218:$I$234,0),MATCH(Adjustment_WWW!M$3&amp;RIGHT(Adjustment_WWW!$B20,2),'Wastewater '!$I$218:$CL$218,0)),"")</f>
        <v>0</v>
      </c>
      <c r="N20" s="214">
        <f>IFERROR(INDEX('Wastewater '!$I$218:$CL$234,MATCH(Adjustment_WWW!$A20,'Wastewater '!$I$218:$I$234,0),MATCH(Adjustment_WWW!N$3&amp;RIGHT(Adjustment_WWW!$B20,2),'Wastewater '!$I$218:$CL$218,0)),"")</f>
        <v>0</v>
      </c>
      <c r="O20" s="214">
        <f>IFERROR(INDEX('Wastewater '!$I$218:$CL$234,MATCH(Adjustment_WWW!$A20,'Wastewater '!$I$218:$I$234,0),MATCH(Adjustment_WWW!O$3&amp;RIGHT(Adjustment_WWW!$B20,2),'Wastewater '!$I$218:$CL$218,0)),"")</f>
        <v>0</v>
      </c>
      <c r="P20" s="214">
        <f>IFERROR(INDEX('Wastewater '!$I$218:$CL$234,MATCH(Adjustment_WWW!$A20,'Wastewater '!$I$218:$I$234,0),MATCH(Adjustment_WWW!P$3&amp;RIGHT(Adjustment_WWW!$B20,2),'Wastewater '!$I$218:$CL$218,0)),"")</f>
        <v>0</v>
      </c>
      <c r="Q20" s="214">
        <f>IFERROR(INDEX('Wastewater '!$I$218:$CL$234,MATCH(Adjustment_WWW!$A20,'Wastewater '!$I$218:$I$234,0),MATCH(Adjustment_WWW!Q$3&amp;RIGHT(Adjustment_WWW!$B20,2),'Wastewater '!$I$218:$CL$218,0)),"")</f>
        <v>0</v>
      </c>
      <c r="R20" s="214" t="str">
        <f>IFERROR(INDEX('Wastewater '!$I$218:$CL$234,MATCH(Adjustment_WWW!$A20,'Wastewater '!$I$218:$I$234,0),MATCH(Adjustment_WWW!R$3&amp;RIGHT(Adjustment_WWW!$B20,2),'Wastewater '!$I$218:$CL$218,0)),"")</f>
        <v/>
      </c>
      <c r="S20" s="214" t="str">
        <f>IFERROR(INDEX('Wastewater '!$I$218:$CL$234,MATCH(Adjustment_WWW!$A20,'Wastewater '!$I$218:$I$234,0),MATCH(Adjustment_WWW!S$3&amp;RIGHT(Adjustment_WWW!$B20,2),'Wastewater '!$I$218:$CL$218,0)),"")</f>
        <v/>
      </c>
      <c r="T20" s="214" t="str">
        <f>IFERROR(INDEX('Wastewater '!$I$218:$CL$234,MATCH(Adjustment_WWW!$A20,'Wastewater '!$I$218:$I$234,0),MATCH(Adjustment_WWW!T$3&amp;RIGHT(Adjustment_WWW!$B20,2),'Wastewater '!$I$218:$CL$218,0)),"")</f>
        <v/>
      </c>
      <c r="U20" s="214" t="str">
        <f>IFERROR(INDEX('Wastewater '!$I$218:$CL$234,MATCH(Adjustment_WWW!$A20,'Wastewater '!$I$218:$I$234,0),MATCH(Adjustment_WWW!U$3&amp;RIGHT(Adjustment_WWW!$B20,2),'Wastewater '!$I$218:$CL$218,0)),"")</f>
        <v/>
      </c>
      <c r="V20" s="214" t="str">
        <f>IFERROR(INDEX('Wastewater '!$I$218:$CL$234,MATCH(Adjustment_WWW!$A20,'Wastewater '!$I$218:$I$234,0),MATCH(Adjustment_WWW!V$3&amp;RIGHT(Adjustment_WWW!$B20,2),'Wastewater '!$I$218:$CL$218,0)),"")</f>
        <v/>
      </c>
      <c r="W20" s="214">
        <f>IFERROR(INDEX('Wastewater '!$I$218:$CL$234,MATCH(Adjustment_WWW!$A20,'Wastewater '!$I$218:$I$234,0),MATCH(Adjustment_WWW!W$3&amp;RIGHT(Adjustment_WWW!$B20,2),'Wastewater '!$I$218:$CL$218,0)),"")</f>
        <v>0</v>
      </c>
    </row>
    <row r="21" spans="1:23">
      <c r="A21" s="214" t="s">
        <v>60</v>
      </c>
      <c r="B21" s="214" t="s">
        <v>466</v>
      </c>
      <c r="C21" s="214" t="str">
        <f t="shared" si="1"/>
        <v>HDD17</v>
      </c>
      <c r="D21" s="214">
        <f t="shared" si="2"/>
        <v>0</v>
      </c>
      <c r="E21" s="214">
        <f t="shared" si="3"/>
        <v>0</v>
      </c>
      <c r="F21" s="214">
        <f t="shared" si="4"/>
        <v>0</v>
      </c>
      <c r="G21" s="214">
        <f t="shared" si="5"/>
        <v>0</v>
      </c>
      <c r="H21" s="214">
        <f t="shared" si="6"/>
        <v>0</v>
      </c>
      <c r="I21" s="214">
        <f t="shared" si="7"/>
        <v>0</v>
      </c>
      <c r="J21" s="214">
        <f t="shared" si="8"/>
        <v>0</v>
      </c>
      <c r="M21" s="214">
        <f>IFERROR(INDEX('Wastewater '!$I$218:$CL$234,MATCH(Adjustment_WWW!$A21,'Wastewater '!$I$218:$I$234,0),MATCH(Adjustment_WWW!M$3&amp;RIGHT(Adjustment_WWW!$B21,2),'Wastewater '!$I$218:$CL$218,0)),"")</f>
        <v>0</v>
      </c>
      <c r="N21" s="214">
        <f>IFERROR(INDEX('Wastewater '!$I$218:$CL$234,MATCH(Adjustment_WWW!$A21,'Wastewater '!$I$218:$I$234,0),MATCH(Adjustment_WWW!N$3&amp;RIGHT(Adjustment_WWW!$B21,2),'Wastewater '!$I$218:$CL$218,0)),"")</f>
        <v>0</v>
      </c>
      <c r="O21" s="214">
        <f>IFERROR(INDEX('Wastewater '!$I$218:$CL$234,MATCH(Adjustment_WWW!$A21,'Wastewater '!$I$218:$I$234,0),MATCH(Adjustment_WWW!O$3&amp;RIGHT(Adjustment_WWW!$B21,2),'Wastewater '!$I$218:$CL$218,0)),"")</f>
        <v>0</v>
      </c>
      <c r="P21" s="214">
        <f>IFERROR(INDEX('Wastewater '!$I$218:$CL$234,MATCH(Adjustment_WWW!$A21,'Wastewater '!$I$218:$I$234,0),MATCH(Adjustment_WWW!P$3&amp;RIGHT(Adjustment_WWW!$B21,2),'Wastewater '!$I$218:$CL$218,0)),"")</f>
        <v>0</v>
      </c>
      <c r="Q21" s="214">
        <f>IFERROR(INDEX('Wastewater '!$I$218:$CL$234,MATCH(Adjustment_WWW!$A21,'Wastewater '!$I$218:$I$234,0),MATCH(Adjustment_WWW!Q$3&amp;RIGHT(Adjustment_WWW!$B21,2),'Wastewater '!$I$218:$CL$218,0)),"")</f>
        <v>0</v>
      </c>
      <c r="R21" s="214" t="str">
        <f>IFERROR(INDEX('Wastewater '!$I$218:$CL$234,MATCH(Adjustment_WWW!$A21,'Wastewater '!$I$218:$I$234,0),MATCH(Adjustment_WWW!R$3&amp;RIGHT(Adjustment_WWW!$B21,2),'Wastewater '!$I$218:$CL$218,0)),"")</f>
        <v/>
      </c>
      <c r="S21" s="214" t="str">
        <f>IFERROR(INDEX('Wastewater '!$I$218:$CL$234,MATCH(Adjustment_WWW!$A21,'Wastewater '!$I$218:$I$234,0),MATCH(Adjustment_WWW!S$3&amp;RIGHT(Adjustment_WWW!$B21,2),'Wastewater '!$I$218:$CL$218,0)),"")</f>
        <v/>
      </c>
      <c r="T21" s="214" t="str">
        <f>IFERROR(INDEX('Wastewater '!$I$218:$CL$234,MATCH(Adjustment_WWW!$A21,'Wastewater '!$I$218:$I$234,0),MATCH(Adjustment_WWW!T$3&amp;RIGHT(Adjustment_WWW!$B21,2),'Wastewater '!$I$218:$CL$218,0)),"")</f>
        <v/>
      </c>
      <c r="U21" s="214" t="str">
        <f>IFERROR(INDEX('Wastewater '!$I$218:$CL$234,MATCH(Adjustment_WWW!$A21,'Wastewater '!$I$218:$I$234,0),MATCH(Adjustment_WWW!U$3&amp;RIGHT(Adjustment_WWW!$B21,2),'Wastewater '!$I$218:$CL$218,0)),"")</f>
        <v/>
      </c>
      <c r="V21" s="214" t="str">
        <f>IFERROR(INDEX('Wastewater '!$I$218:$CL$234,MATCH(Adjustment_WWW!$A21,'Wastewater '!$I$218:$I$234,0),MATCH(Adjustment_WWW!V$3&amp;RIGHT(Adjustment_WWW!$B21,2),'Wastewater '!$I$218:$CL$218,0)),"")</f>
        <v/>
      </c>
      <c r="W21" s="214">
        <f>IFERROR(INDEX('Wastewater '!$I$218:$CL$234,MATCH(Adjustment_WWW!$A21,'Wastewater '!$I$218:$I$234,0),MATCH(Adjustment_WWW!W$3&amp;RIGHT(Adjustment_WWW!$B21,2),'Wastewater '!$I$218:$CL$218,0)),"")</f>
        <v>0</v>
      </c>
    </row>
    <row r="22" spans="1:23">
      <c r="A22" s="214" t="s">
        <v>60</v>
      </c>
      <c r="B22" s="214" t="s">
        <v>467</v>
      </c>
      <c r="C22" s="214" t="str">
        <f t="shared" si="1"/>
        <v>HDD18</v>
      </c>
      <c r="D22" s="214">
        <f t="shared" si="2"/>
        <v>0</v>
      </c>
      <c r="E22" s="214">
        <f t="shared" si="3"/>
        <v>0</v>
      </c>
      <c r="F22" s="214">
        <f t="shared" si="4"/>
        <v>0</v>
      </c>
      <c r="G22" s="214">
        <f t="shared" si="5"/>
        <v>0</v>
      </c>
      <c r="H22" s="214">
        <f t="shared" si="6"/>
        <v>0</v>
      </c>
      <c r="I22" s="214">
        <f t="shared" si="7"/>
        <v>0</v>
      </c>
      <c r="J22" s="214">
        <f t="shared" si="8"/>
        <v>0</v>
      </c>
      <c r="M22" s="214" t="str">
        <f>IFERROR(INDEX('Wastewater '!$I$218:$CL$234,MATCH(Adjustment_WWW!$A22,'Wastewater '!$I$218:$I$234,0),MATCH(Adjustment_WWW!M$3&amp;RIGHT(Adjustment_WWW!$B22,2),'Wastewater '!$I$218:$CL$218,0)),"")</f>
        <v/>
      </c>
      <c r="N22" s="214" t="str">
        <f>IFERROR(INDEX('Wastewater '!$I$218:$CL$234,MATCH(Adjustment_WWW!$A22,'Wastewater '!$I$218:$I$234,0),MATCH(Adjustment_WWW!N$3&amp;RIGHT(Adjustment_WWW!$B22,2),'Wastewater '!$I$218:$CL$218,0)),"")</f>
        <v/>
      </c>
      <c r="O22" s="214">
        <f>IFERROR(INDEX('Wastewater '!$I$218:$CL$234,MATCH(Adjustment_WWW!$A22,'Wastewater '!$I$218:$I$234,0),MATCH(Adjustment_WWW!O$3&amp;RIGHT(Adjustment_WWW!$B22,2),'Wastewater '!$I$218:$CL$218,0)),"")</f>
        <v>0</v>
      </c>
      <c r="P22" s="214">
        <f>IFERROR(INDEX('Wastewater '!$I$218:$CL$234,MATCH(Adjustment_WWW!$A22,'Wastewater '!$I$218:$I$234,0),MATCH(Adjustment_WWW!P$3&amp;RIGHT(Adjustment_WWW!$B22,2),'Wastewater '!$I$218:$CL$218,0)),"")</f>
        <v>0</v>
      </c>
      <c r="Q22" s="214">
        <f>IFERROR(INDEX('Wastewater '!$I$218:$CL$234,MATCH(Adjustment_WWW!$A22,'Wastewater '!$I$218:$I$234,0),MATCH(Adjustment_WWW!Q$3&amp;RIGHT(Adjustment_WWW!$B22,2),'Wastewater '!$I$218:$CL$218,0)),"")</f>
        <v>0</v>
      </c>
      <c r="R22" s="214">
        <f>IFERROR(INDEX('Wastewater '!$I$218:$CL$234,MATCH(Adjustment_WWW!$A22,'Wastewater '!$I$218:$I$234,0),MATCH(Adjustment_WWW!R$3&amp;RIGHT(Adjustment_WWW!$B22,2),'Wastewater '!$I$218:$CL$218,0)),"")</f>
        <v>0</v>
      </c>
      <c r="S22" s="214">
        <f>IFERROR(INDEX('Wastewater '!$I$218:$CL$234,MATCH(Adjustment_WWW!$A22,'Wastewater '!$I$218:$I$234,0),MATCH(Adjustment_WWW!S$3&amp;RIGHT(Adjustment_WWW!$B22,2),'Wastewater '!$I$218:$CL$218,0)),"")</f>
        <v>0</v>
      </c>
      <c r="T22" s="214">
        <f>IFERROR(INDEX('Wastewater '!$I$218:$CL$234,MATCH(Adjustment_WWW!$A22,'Wastewater '!$I$218:$I$234,0),MATCH(Adjustment_WWW!T$3&amp;RIGHT(Adjustment_WWW!$B22,2),'Wastewater '!$I$218:$CL$218,0)),"")</f>
        <v>0</v>
      </c>
      <c r="U22" s="214">
        <f>IFERROR(INDEX('Wastewater '!$I$218:$CL$234,MATCH(Adjustment_WWW!$A22,'Wastewater '!$I$218:$I$234,0),MATCH(Adjustment_WWW!U$3&amp;RIGHT(Adjustment_WWW!$B22,2),'Wastewater '!$I$218:$CL$218,0)),"")</f>
        <v>0</v>
      </c>
      <c r="V22" s="214">
        <f>IFERROR(INDEX('Wastewater '!$I$218:$CL$234,MATCH(Adjustment_WWW!$A22,'Wastewater '!$I$218:$I$234,0),MATCH(Adjustment_WWW!V$3&amp;RIGHT(Adjustment_WWW!$B22,2),'Wastewater '!$I$218:$CL$218,0)),"")</f>
        <v>0</v>
      </c>
      <c r="W22" s="214">
        <f>IFERROR(INDEX('Wastewater '!$I$218:$CL$234,MATCH(Adjustment_WWW!$A22,'Wastewater '!$I$218:$I$234,0),MATCH(Adjustment_WWW!W$3&amp;RIGHT(Adjustment_WWW!$B22,2),'Wastewater '!$I$218:$CL$218,0)),"")</f>
        <v>0</v>
      </c>
    </row>
    <row r="23" spans="1:23">
      <c r="A23" s="214" t="s">
        <v>60</v>
      </c>
      <c r="B23" s="214" t="s">
        <v>468</v>
      </c>
      <c r="C23" s="214" t="str">
        <f t="shared" si="1"/>
        <v>HDD19</v>
      </c>
      <c r="D23" s="214">
        <f t="shared" si="2"/>
        <v>0</v>
      </c>
      <c r="E23" s="214">
        <f t="shared" si="3"/>
        <v>0</v>
      </c>
      <c r="F23" s="214">
        <f t="shared" si="4"/>
        <v>0</v>
      </c>
      <c r="G23" s="214">
        <f t="shared" si="5"/>
        <v>0</v>
      </c>
      <c r="H23" s="214">
        <f t="shared" si="6"/>
        <v>0</v>
      </c>
      <c r="I23" s="214">
        <f t="shared" si="7"/>
        <v>0</v>
      </c>
      <c r="J23" s="214">
        <f t="shared" si="8"/>
        <v>0</v>
      </c>
      <c r="M23" s="214" t="str">
        <f>IFERROR(INDEX('Wastewater '!$I$218:$CL$234,MATCH(Adjustment_WWW!$A23,'Wastewater '!$I$218:$I$234,0),MATCH(Adjustment_WWW!M$3&amp;RIGHT(Adjustment_WWW!$B23,2),'Wastewater '!$I$218:$CL$218,0)),"")</f>
        <v/>
      </c>
      <c r="N23" s="214" t="str">
        <f>IFERROR(INDEX('Wastewater '!$I$218:$CL$234,MATCH(Adjustment_WWW!$A23,'Wastewater '!$I$218:$I$234,0),MATCH(Adjustment_WWW!N$3&amp;RIGHT(Adjustment_WWW!$B23,2),'Wastewater '!$I$218:$CL$218,0)),"")</f>
        <v/>
      </c>
      <c r="O23" s="214">
        <f>IFERROR(INDEX('Wastewater '!$I$218:$CL$234,MATCH(Adjustment_WWW!$A23,'Wastewater '!$I$218:$I$234,0),MATCH(Adjustment_WWW!O$3&amp;RIGHT(Adjustment_WWW!$B23,2),'Wastewater '!$I$218:$CL$218,0)),"")</f>
        <v>0</v>
      </c>
      <c r="P23" s="214">
        <f>IFERROR(INDEX('Wastewater '!$I$218:$CL$234,MATCH(Adjustment_WWW!$A23,'Wastewater '!$I$218:$I$234,0),MATCH(Adjustment_WWW!P$3&amp;RIGHT(Adjustment_WWW!$B23,2),'Wastewater '!$I$218:$CL$218,0)),"")</f>
        <v>0</v>
      </c>
      <c r="Q23" s="214">
        <f>IFERROR(INDEX('Wastewater '!$I$218:$CL$234,MATCH(Adjustment_WWW!$A23,'Wastewater '!$I$218:$I$234,0),MATCH(Adjustment_WWW!Q$3&amp;RIGHT(Adjustment_WWW!$B23,2),'Wastewater '!$I$218:$CL$218,0)),"")</f>
        <v>0</v>
      </c>
      <c r="R23" s="214">
        <f>IFERROR(INDEX('Wastewater '!$I$218:$CL$234,MATCH(Adjustment_WWW!$A23,'Wastewater '!$I$218:$I$234,0),MATCH(Adjustment_WWW!R$3&amp;RIGHT(Adjustment_WWW!$B23,2),'Wastewater '!$I$218:$CL$218,0)),"")</f>
        <v>0</v>
      </c>
      <c r="S23" s="214">
        <f>IFERROR(INDEX('Wastewater '!$I$218:$CL$234,MATCH(Adjustment_WWW!$A23,'Wastewater '!$I$218:$I$234,0),MATCH(Adjustment_WWW!S$3&amp;RIGHT(Adjustment_WWW!$B23,2),'Wastewater '!$I$218:$CL$218,0)),"")</f>
        <v>0</v>
      </c>
      <c r="T23" s="214">
        <f>IFERROR(INDEX('Wastewater '!$I$218:$CL$234,MATCH(Adjustment_WWW!$A23,'Wastewater '!$I$218:$I$234,0),MATCH(Adjustment_WWW!T$3&amp;RIGHT(Adjustment_WWW!$B23,2),'Wastewater '!$I$218:$CL$218,0)),"")</f>
        <v>0</v>
      </c>
      <c r="U23" s="214">
        <f>IFERROR(INDEX('Wastewater '!$I$218:$CL$234,MATCH(Adjustment_WWW!$A23,'Wastewater '!$I$218:$I$234,0),MATCH(Adjustment_WWW!U$3&amp;RIGHT(Adjustment_WWW!$B23,2),'Wastewater '!$I$218:$CL$218,0)),"")</f>
        <v>0</v>
      </c>
      <c r="V23" s="214">
        <f>IFERROR(INDEX('Wastewater '!$I$218:$CL$234,MATCH(Adjustment_WWW!$A23,'Wastewater '!$I$218:$I$234,0),MATCH(Adjustment_WWW!V$3&amp;RIGHT(Adjustment_WWW!$B23,2),'Wastewater '!$I$218:$CL$218,0)),"")</f>
        <v>0</v>
      </c>
      <c r="W23" s="214">
        <f>IFERROR(INDEX('Wastewater '!$I$218:$CL$234,MATCH(Adjustment_WWW!$A23,'Wastewater '!$I$218:$I$234,0),MATCH(Adjustment_WWW!W$3&amp;RIGHT(Adjustment_WWW!$B23,2),'Wastewater '!$I$218:$CL$218,0)),"")</f>
        <v>0</v>
      </c>
    </row>
    <row r="24" spans="1:23">
      <c r="A24" s="214" t="s">
        <v>60</v>
      </c>
      <c r="B24" s="214" t="s">
        <v>469</v>
      </c>
      <c r="C24" s="214" t="str">
        <f t="shared" si="1"/>
        <v>HDD20</v>
      </c>
      <c r="D24" s="214">
        <f t="shared" si="2"/>
        <v>0</v>
      </c>
      <c r="E24" s="214">
        <f t="shared" si="3"/>
        <v>0</v>
      </c>
      <c r="F24" s="214">
        <f t="shared" si="4"/>
        <v>0</v>
      </c>
      <c r="G24" s="214">
        <f t="shared" si="5"/>
        <v>0</v>
      </c>
      <c r="H24" s="214">
        <f t="shared" si="6"/>
        <v>0</v>
      </c>
      <c r="I24" s="214">
        <f t="shared" si="7"/>
        <v>0</v>
      </c>
      <c r="J24" s="214">
        <f t="shared" si="8"/>
        <v>0</v>
      </c>
      <c r="M24" s="214" t="str">
        <f>IFERROR(INDEX('Wastewater '!$I$218:$CL$234,MATCH(Adjustment_WWW!$A24,'Wastewater '!$I$218:$I$234,0),MATCH(Adjustment_WWW!M$3&amp;RIGHT(Adjustment_WWW!$B24,2),'Wastewater '!$I$218:$CL$218,0)),"")</f>
        <v/>
      </c>
      <c r="N24" s="214" t="str">
        <f>IFERROR(INDEX('Wastewater '!$I$218:$CL$234,MATCH(Adjustment_WWW!$A24,'Wastewater '!$I$218:$I$234,0),MATCH(Adjustment_WWW!N$3&amp;RIGHT(Adjustment_WWW!$B24,2),'Wastewater '!$I$218:$CL$218,0)),"")</f>
        <v/>
      </c>
      <c r="O24" s="214">
        <f>IFERROR(INDEX('Wastewater '!$I$218:$CL$234,MATCH(Adjustment_WWW!$A24,'Wastewater '!$I$218:$I$234,0),MATCH(Adjustment_WWW!O$3&amp;RIGHT(Adjustment_WWW!$B24,2),'Wastewater '!$I$218:$CL$218,0)),"")</f>
        <v>0</v>
      </c>
      <c r="P24" s="214">
        <f>IFERROR(INDEX('Wastewater '!$I$218:$CL$234,MATCH(Adjustment_WWW!$A24,'Wastewater '!$I$218:$I$234,0),MATCH(Adjustment_WWW!P$3&amp;RIGHT(Adjustment_WWW!$B24,2),'Wastewater '!$I$218:$CL$218,0)),"")</f>
        <v>0</v>
      </c>
      <c r="Q24" s="214">
        <f>IFERROR(INDEX('Wastewater '!$I$218:$CL$234,MATCH(Adjustment_WWW!$A24,'Wastewater '!$I$218:$I$234,0),MATCH(Adjustment_WWW!Q$3&amp;RIGHT(Adjustment_WWW!$B24,2),'Wastewater '!$I$218:$CL$218,0)),"")</f>
        <v>0</v>
      </c>
      <c r="R24" s="214">
        <f>IFERROR(INDEX('Wastewater '!$I$218:$CL$234,MATCH(Adjustment_WWW!$A24,'Wastewater '!$I$218:$I$234,0),MATCH(Adjustment_WWW!R$3&amp;RIGHT(Adjustment_WWW!$B24,2),'Wastewater '!$I$218:$CL$218,0)),"")</f>
        <v>0</v>
      </c>
      <c r="S24" s="214">
        <f>IFERROR(INDEX('Wastewater '!$I$218:$CL$234,MATCH(Adjustment_WWW!$A24,'Wastewater '!$I$218:$I$234,0),MATCH(Adjustment_WWW!S$3&amp;RIGHT(Adjustment_WWW!$B24,2),'Wastewater '!$I$218:$CL$218,0)),"")</f>
        <v>0</v>
      </c>
      <c r="T24" s="214">
        <f>IFERROR(INDEX('Wastewater '!$I$218:$CL$234,MATCH(Adjustment_WWW!$A24,'Wastewater '!$I$218:$I$234,0),MATCH(Adjustment_WWW!T$3&amp;RIGHT(Adjustment_WWW!$B24,2),'Wastewater '!$I$218:$CL$218,0)),"")</f>
        <v>0</v>
      </c>
      <c r="U24" s="214">
        <f>IFERROR(INDEX('Wastewater '!$I$218:$CL$234,MATCH(Adjustment_WWW!$A24,'Wastewater '!$I$218:$I$234,0),MATCH(Adjustment_WWW!U$3&amp;RIGHT(Adjustment_WWW!$B24,2),'Wastewater '!$I$218:$CL$218,0)),"")</f>
        <v>0</v>
      </c>
      <c r="V24" s="214">
        <f>IFERROR(INDEX('Wastewater '!$I$218:$CL$234,MATCH(Adjustment_WWW!$A24,'Wastewater '!$I$218:$I$234,0),MATCH(Adjustment_WWW!V$3&amp;RIGHT(Adjustment_WWW!$B24,2),'Wastewater '!$I$218:$CL$218,0)),"")</f>
        <v>0</v>
      </c>
      <c r="W24" s="214">
        <f>IFERROR(INDEX('Wastewater '!$I$218:$CL$234,MATCH(Adjustment_WWW!$A24,'Wastewater '!$I$218:$I$234,0),MATCH(Adjustment_WWW!W$3&amp;RIGHT(Adjustment_WWW!$B24,2),'Wastewater '!$I$218:$CL$218,0)),"")</f>
        <v>0</v>
      </c>
    </row>
    <row r="25" spans="1:23">
      <c r="A25" s="214" t="s">
        <v>60</v>
      </c>
      <c r="B25" s="214" t="s">
        <v>470</v>
      </c>
      <c r="C25" s="214" t="str">
        <f t="shared" si="1"/>
        <v>HDD21</v>
      </c>
      <c r="D25" s="214">
        <f t="shared" si="2"/>
        <v>0</v>
      </c>
      <c r="E25" s="214">
        <f t="shared" si="3"/>
        <v>0</v>
      </c>
      <c r="F25" s="214">
        <f t="shared" si="4"/>
        <v>0</v>
      </c>
      <c r="G25" s="214">
        <f t="shared" si="5"/>
        <v>0</v>
      </c>
      <c r="H25" s="214">
        <f t="shared" si="6"/>
        <v>0</v>
      </c>
      <c r="I25" s="214">
        <f t="shared" si="7"/>
        <v>0</v>
      </c>
      <c r="J25" s="214">
        <f t="shared" si="8"/>
        <v>0</v>
      </c>
      <c r="M25" s="214" t="str">
        <f>IFERROR(INDEX('Wastewater '!$I$218:$CL$234,MATCH(Adjustment_WWW!$A25,'Wastewater '!$I$218:$I$234,0),MATCH(Adjustment_WWW!M$3&amp;RIGHT(Adjustment_WWW!$B25,2),'Wastewater '!$I$218:$CL$218,0)),"")</f>
        <v/>
      </c>
      <c r="N25" s="214" t="str">
        <f>IFERROR(INDEX('Wastewater '!$I$218:$CL$234,MATCH(Adjustment_WWW!$A25,'Wastewater '!$I$218:$I$234,0),MATCH(Adjustment_WWW!N$3&amp;RIGHT(Adjustment_WWW!$B25,2),'Wastewater '!$I$218:$CL$218,0)),"")</f>
        <v/>
      </c>
      <c r="O25" s="214">
        <f>IFERROR(INDEX('Wastewater '!$I$218:$CL$234,MATCH(Adjustment_WWW!$A25,'Wastewater '!$I$218:$I$234,0),MATCH(Adjustment_WWW!O$3&amp;RIGHT(Adjustment_WWW!$B25,2),'Wastewater '!$I$218:$CL$218,0)),"")</f>
        <v>0</v>
      </c>
      <c r="P25" s="214">
        <f>IFERROR(INDEX('Wastewater '!$I$218:$CL$234,MATCH(Adjustment_WWW!$A25,'Wastewater '!$I$218:$I$234,0),MATCH(Adjustment_WWW!P$3&amp;RIGHT(Adjustment_WWW!$B25,2),'Wastewater '!$I$218:$CL$218,0)),"")</f>
        <v>0</v>
      </c>
      <c r="Q25" s="214">
        <f>IFERROR(INDEX('Wastewater '!$I$218:$CL$234,MATCH(Adjustment_WWW!$A25,'Wastewater '!$I$218:$I$234,0),MATCH(Adjustment_WWW!Q$3&amp;RIGHT(Adjustment_WWW!$B25,2),'Wastewater '!$I$218:$CL$218,0)),"")</f>
        <v>0</v>
      </c>
      <c r="R25" s="214">
        <f>IFERROR(INDEX('Wastewater '!$I$218:$CL$234,MATCH(Adjustment_WWW!$A25,'Wastewater '!$I$218:$I$234,0),MATCH(Adjustment_WWW!R$3&amp;RIGHT(Adjustment_WWW!$B25,2),'Wastewater '!$I$218:$CL$218,0)),"")</f>
        <v>0</v>
      </c>
      <c r="S25" s="214">
        <f>IFERROR(INDEX('Wastewater '!$I$218:$CL$234,MATCH(Adjustment_WWW!$A25,'Wastewater '!$I$218:$I$234,0),MATCH(Adjustment_WWW!S$3&amp;RIGHT(Adjustment_WWW!$B25,2),'Wastewater '!$I$218:$CL$218,0)),"")</f>
        <v>0</v>
      </c>
      <c r="T25" s="214">
        <f>IFERROR(INDEX('Wastewater '!$I$218:$CL$234,MATCH(Adjustment_WWW!$A25,'Wastewater '!$I$218:$I$234,0),MATCH(Adjustment_WWW!T$3&amp;RIGHT(Adjustment_WWW!$B25,2),'Wastewater '!$I$218:$CL$218,0)),"")</f>
        <v>0</v>
      </c>
      <c r="U25" s="214">
        <f>IFERROR(INDEX('Wastewater '!$I$218:$CL$234,MATCH(Adjustment_WWW!$A25,'Wastewater '!$I$218:$I$234,0),MATCH(Adjustment_WWW!U$3&amp;RIGHT(Adjustment_WWW!$B25,2),'Wastewater '!$I$218:$CL$218,0)),"")</f>
        <v>0</v>
      </c>
      <c r="V25" s="214">
        <f>IFERROR(INDEX('Wastewater '!$I$218:$CL$234,MATCH(Adjustment_WWW!$A25,'Wastewater '!$I$218:$I$234,0),MATCH(Adjustment_WWW!V$3&amp;RIGHT(Adjustment_WWW!$B25,2),'Wastewater '!$I$218:$CL$218,0)),"")</f>
        <v>0</v>
      </c>
      <c r="W25" s="214">
        <f>IFERROR(INDEX('Wastewater '!$I$218:$CL$234,MATCH(Adjustment_WWW!$A25,'Wastewater '!$I$218:$I$234,0),MATCH(Adjustment_WWW!W$3&amp;RIGHT(Adjustment_WWW!$B25,2),'Wastewater '!$I$218:$CL$218,0)),"")</f>
        <v>0</v>
      </c>
    </row>
    <row r="26" spans="1:23">
      <c r="A26" s="214" t="s">
        <v>60</v>
      </c>
      <c r="B26" s="214" t="s">
        <v>580</v>
      </c>
      <c r="C26" s="214" t="str">
        <f t="shared" ref="C26" si="16">A26&amp;RIGHT(B26,2)</f>
        <v>HDD22</v>
      </c>
      <c r="D26" s="214">
        <f t="shared" ref="D26" si="17">IF($B26&lt;"2017-18",M26,R26+S26+T26)</f>
        <v>0</v>
      </c>
      <c r="E26" s="214">
        <f t="shared" ref="E26" si="18">IF($B26&lt;"2017-18",N26,U26+V26)</f>
        <v>0</v>
      </c>
      <c r="F26" s="214">
        <f t="shared" ref="F26" si="19">O26</f>
        <v>0</v>
      </c>
      <c r="G26" s="214">
        <f t="shared" ref="G26" si="20">P26</f>
        <v>0</v>
      </c>
      <c r="H26" s="214">
        <f t="shared" ref="H26" si="21">Q26</f>
        <v>0</v>
      </c>
      <c r="I26" s="214">
        <f t="shared" si="7"/>
        <v>0</v>
      </c>
      <c r="J26" s="214">
        <f t="shared" ref="J26" si="22">W26</f>
        <v>0</v>
      </c>
      <c r="M26" s="214" t="str">
        <f>IFERROR(INDEX('Wastewater '!$I$218:$CL$234,MATCH(Adjustment_WWW!$A26,'Wastewater '!$I$218:$I$234,0),MATCH(Adjustment_WWW!M$3&amp;RIGHT(Adjustment_WWW!$B26,2),'Wastewater '!$I$218:$CL$218,0)),"")</f>
        <v/>
      </c>
      <c r="N26" s="214" t="str">
        <f>IFERROR(INDEX('Wastewater '!$I$218:$CL$234,MATCH(Adjustment_WWW!$A26,'Wastewater '!$I$218:$I$234,0),MATCH(Adjustment_WWW!N$3&amp;RIGHT(Adjustment_WWW!$B26,2),'Wastewater '!$I$218:$CL$218,0)),"")</f>
        <v/>
      </c>
      <c r="O26" s="214">
        <f>IFERROR(INDEX('Wastewater '!$I$218:$CL$234,MATCH(Adjustment_WWW!$A26,'Wastewater '!$I$218:$I$234,0),MATCH(Adjustment_WWW!O$3&amp;RIGHT(Adjustment_WWW!$B26,2),'Wastewater '!$I$218:$CL$218,0)),"")</f>
        <v>0</v>
      </c>
      <c r="P26" s="214">
        <f>IFERROR(INDEX('Wastewater '!$I$218:$CL$234,MATCH(Adjustment_WWW!$A26,'Wastewater '!$I$218:$I$234,0),MATCH(Adjustment_WWW!P$3&amp;RIGHT(Adjustment_WWW!$B26,2),'Wastewater '!$I$218:$CL$218,0)),"")</f>
        <v>0</v>
      </c>
      <c r="Q26" s="214">
        <f>IFERROR(INDEX('Wastewater '!$I$218:$CL$234,MATCH(Adjustment_WWW!$A26,'Wastewater '!$I$218:$I$234,0),MATCH(Adjustment_WWW!Q$3&amp;RIGHT(Adjustment_WWW!$B26,2),'Wastewater '!$I$218:$CL$218,0)),"")</f>
        <v>0</v>
      </c>
      <c r="R26" s="214">
        <f>IFERROR(INDEX('Wastewater '!$I$218:$CL$234,MATCH(Adjustment_WWW!$A26,'Wastewater '!$I$218:$I$234,0),MATCH(Adjustment_WWW!R$3&amp;RIGHT(Adjustment_WWW!$B26,2),'Wastewater '!$I$218:$CL$218,0)),"")</f>
        <v>0</v>
      </c>
      <c r="S26" s="214">
        <f>IFERROR(INDEX('Wastewater '!$I$218:$CL$234,MATCH(Adjustment_WWW!$A26,'Wastewater '!$I$218:$I$234,0),MATCH(Adjustment_WWW!S$3&amp;RIGHT(Adjustment_WWW!$B26,2),'Wastewater '!$I$218:$CL$218,0)),"")</f>
        <v>0</v>
      </c>
      <c r="T26" s="214">
        <f>IFERROR(INDEX('Wastewater '!$I$218:$CL$234,MATCH(Adjustment_WWW!$A26,'Wastewater '!$I$218:$I$234,0),MATCH(Adjustment_WWW!T$3&amp;RIGHT(Adjustment_WWW!$B26,2),'Wastewater '!$I$218:$CL$218,0)),"")</f>
        <v>0</v>
      </c>
      <c r="U26" s="214">
        <f>IFERROR(INDEX('Wastewater '!$I$218:$CL$234,MATCH(Adjustment_WWW!$A26,'Wastewater '!$I$218:$I$234,0),MATCH(Adjustment_WWW!U$3&amp;RIGHT(Adjustment_WWW!$B26,2),'Wastewater '!$I$218:$CL$218,0)),"")</f>
        <v>0</v>
      </c>
      <c r="V26" s="214">
        <f>IFERROR(INDEX('Wastewater '!$I$218:$CL$234,MATCH(Adjustment_WWW!$A26,'Wastewater '!$I$218:$I$234,0),MATCH(Adjustment_WWW!V$3&amp;RIGHT(Adjustment_WWW!$B26,2),'Wastewater '!$I$218:$CL$218,0)),"")</f>
        <v>0</v>
      </c>
      <c r="W26" s="214">
        <f>IFERROR(INDEX('Wastewater '!$I$218:$CL$234,MATCH(Adjustment_WWW!$A26,'Wastewater '!$I$218:$I$234,0),MATCH(Adjustment_WWW!W$3&amp;RIGHT(Adjustment_WWW!$B26,2),'Wastewater '!$I$218:$CL$218,0)),"")</f>
        <v>0</v>
      </c>
    </row>
    <row r="27" spans="1:23">
      <c r="A27" s="214" t="s">
        <v>63</v>
      </c>
      <c r="B27" s="214" t="s">
        <v>461</v>
      </c>
      <c r="C27" s="214" t="str">
        <f t="shared" si="1"/>
        <v>NES12</v>
      </c>
      <c r="D27" s="214">
        <f t="shared" si="2"/>
        <v>0</v>
      </c>
      <c r="E27" s="214">
        <f t="shared" si="3"/>
        <v>0</v>
      </c>
      <c r="F27" s="214">
        <f t="shared" si="4"/>
        <v>0</v>
      </c>
      <c r="G27" s="214">
        <f t="shared" si="5"/>
        <v>0</v>
      </c>
      <c r="H27" s="214">
        <f t="shared" si="6"/>
        <v>0</v>
      </c>
      <c r="I27" s="214">
        <f t="shared" si="7"/>
        <v>0</v>
      </c>
      <c r="J27" s="214">
        <f t="shared" si="8"/>
        <v>0</v>
      </c>
      <c r="M27" s="214">
        <f>IFERROR(INDEX('Wastewater '!$I$218:$CL$234,MATCH(Adjustment_WWW!$A27,'Wastewater '!$I$218:$I$234,0),MATCH(Adjustment_WWW!M$3&amp;RIGHT(Adjustment_WWW!$B27,2),'Wastewater '!$I$218:$CL$218,0)),"")</f>
        <v>0</v>
      </c>
      <c r="N27" s="214">
        <f>IFERROR(INDEX('Wastewater '!$I$218:$CL$234,MATCH(Adjustment_WWW!$A27,'Wastewater '!$I$218:$I$234,0),MATCH(Adjustment_WWW!N$3&amp;RIGHT(Adjustment_WWW!$B27,2),'Wastewater '!$I$218:$CL$218,0)),"")</f>
        <v>0</v>
      </c>
      <c r="O27" s="214">
        <f>IFERROR(INDEX('Wastewater '!$I$218:$CL$234,MATCH(Adjustment_WWW!$A27,'Wastewater '!$I$218:$I$234,0),MATCH(Adjustment_WWW!O$3&amp;RIGHT(Adjustment_WWW!$B27,2),'Wastewater '!$I$218:$CL$218,0)),"")</f>
        <v>0</v>
      </c>
      <c r="P27" s="214">
        <f>IFERROR(INDEX('Wastewater '!$I$218:$CL$234,MATCH(Adjustment_WWW!$A27,'Wastewater '!$I$218:$I$234,0),MATCH(Adjustment_WWW!P$3&amp;RIGHT(Adjustment_WWW!$B27,2),'Wastewater '!$I$218:$CL$218,0)),"")</f>
        <v>0</v>
      </c>
      <c r="Q27" s="214">
        <f>IFERROR(INDEX('Wastewater '!$I$218:$CL$234,MATCH(Adjustment_WWW!$A27,'Wastewater '!$I$218:$I$234,0),MATCH(Adjustment_WWW!Q$3&amp;RIGHT(Adjustment_WWW!$B27,2),'Wastewater '!$I$218:$CL$218,0)),"")</f>
        <v>0</v>
      </c>
      <c r="R27" s="214" t="str">
        <f>IFERROR(INDEX('Wastewater '!$I$218:$CL$234,MATCH(Adjustment_WWW!$A27,'Wastewater '!$I$218:$I$234,0),MATCH(Adjustment_WWW!R$3&amp;RIGHT(Adjustment_WWW!$B27,2),'Wastewater '!$I$218:$CL$218,0)),"")</f>
        <v/>
      </c>
      <c r="S27" s="214" t="str">
        <f>IFERROR(INDEX('Wastewater '!$I$218:$CL$234,MATCH(Adjustment_WWW!$A27,'Wastewater '!$I$218:$I$234,0),MATCH(Adjustment_WWW!S$3&amp;RIGHT(Adjustment_WWW!$B27,2),'Wastewater '!$I$218:$CL$218,0)),"")</f>
        <v/>
      </c>
      <c r="T27" s="214" t="str">
        <f>IFERROR(INDEX('Wastewater '!$I$218:$CL$234,MATCH(Adjustment_WWW!$A27,'Wastewater '!$I$218:$I$234,0),MATCH(Adjustment_WWW!T$3&amp;RIGHT(Adjustment_WWW!$B27,2),'Wastewater '!$I$218:$CL$218,0)),"")</f>
        <v/>
      </c>
      <c r="U27" s="214" t="str">
        <f>IFERROR(INDEX('Wastewater '!$I$218:$CL$234,MATCH(Adjustment_WWW!$A27,'Wastewater '!$I$218:$I$234,0),MATCH(Adjustment_WWW!U$3&amp;RIGHT(Adjustment_WWW!$B27,2),'Wastewater '!$I$218:$CL$218,0)),"")</f>
        <v/>
      </c>
      <c r="V27" s="214" t="str">
        <f>IFERROR(INDEX('Wastewater '!$I$218:$CL$234,MATCH(Adjustment_WWW!$A27,'Wastewater '!$I$218:$I$234,0),MATCH(Adjustment_WWW!V$3&amp;RIGHT(Adjustment_WWW!$B27,2),'Wastewater '!$I$218:$CL$218,0)),"")</f>
        <v/>
      </c>
      <c r="W27" s="214">
        <f>IFERROR(INDEX('Wastewater '!$I$218:$CL$234,MATCH(Adjustment_WWW!$A27,'Wastewater '!$I$218:$I$234,0),MATCH(Adjustment_WWW!W$3&amp;RIGHT(Adjustment_WWW!$B27,2),'Wastewater '!$I$218:$CL$218,0)),"")</f>
        <v>0</v>
      </c>
    </row>
    <row r="28" spans="1:23">
      <c r="A28" s="214" t="s">
        <v>63</v>
      </c>
      <c r="B28" s="214" t="s">
        <v>462</v>
      </c>
      <c r="C28" s="214" t="str">
        <f t="shared" si="1"/>
        <v>NES13</v>
      </c>
      <c r="D28" s="214">
        <f t="shared" si="2"/>
        <v>0</v>
      </c>
      <c r="E28" s="214">
        <f t="shared" si="3"/>
        <v>0</v>
      </c>
      <c r="F28" s="214">
        <f t="shared" si="4"/>
        <v>0</v>
      </c>
      <c r="G28" s="214">
        <f t="shared" si="5"/>
        <v>0</v>
      </c>
      <c r="H28" s="214">
        <f t="shared" si="6"/>
        <v>0</v>
      </c>
      <c r="I28" s="214">
        <f t="shared" si="7"/>
        <v>0</v>
      </c>
      <c r="J28" s="214">
        <f t="shared" si="8"/>
        <v>0</v>
      </c>
      <c r="M28" s="214">
        <f>IFERROR(INDEX('Wastewater '!$I$218:$CL$234,MATCH(Adjustment_WWW!$A28,'Wastewater '!$I$218:$I$234,0),MATCH(Adjustment_WWW!M$3&amp;RIGHT(Adjustment_WWW!$B28,2),'Wastewater '!$I$218:$CL$218,0)),"")</f>
        <v>0</v>
      </c>
      <c r="N28" s="214">
        <f>IFERROR(INDEX('Wastewater '!$I$218:$CL$234,MATCH(Adjustment_WWW!$A28,'Wastewater '!$I$218:$I$234,0),MATCH(Adjustment_WWW!N$3&amp;RIGHT(Adjustment_WWW!$B28,2),'Wastewater '!$I$218:$CL$218,0)),"")</f>
        <v>0</v>
      </c>
      <c r="O28" s="214">
        <f>IFERROR(INDEX('Wastewater '!$I$218:$CL$234,MATCH(Adjustment_WWW!$A28,'Wastewater '!$I$218:$I$234,0),MATCH(Adjustment_WWW!O$3&amp;RIGHT(Adjustment_WWW!$B28,2),'Wastewater '!$I$218:$CL$218,0)),"")</f>
        <v>0</v>
      </c>
      <c r="P28" s="214">
        <f>IFERROR(INDEX('Wastewater '!$I$218:$CL$234,MATCH(Adjustment_WWW!$A28,'Wastewater '!$I$218:$I$234,0),MATCH(Adjustment_WWW!P$3&amp;RIGHT(Adjustment_WWW!$B28,2),'Wastewater '!$I$218:$CL$218,0)),"")</f>
        <v>0</v>
      </c>
      <c r="Q28" s="214">
        <f>IFERROR(INDEX('Wastewater '!$I$218:$CL$234,MATCH(Adjustment_WWW!$A28,'Wastewater '!$I$218:$I$234,0),MATCH(Adjustment_WWW!Q$3&amp;RIGHT(Adjustment_WWW!$B28,2),'Wastewater '!$I$218:$CL$218,0)),"")</f>
        <v>0</v>
      </c>
      <c r="R28" s="214" t="str">
        <f>IFERROR(INDEX('Wastewater '!$I$218:$CL$234,MATCH(Adjustment_WWW!$A28,'Wastewater '!$I$218:$I$234,0),MATCH(Adjustment_WWW!R$3&amp;RIGHT(Adjustment_WWW!$B28,2),'Wastewater '!$I$218:$CL$218,0)),"")</f>
        <v/>
      </c>
      <c r="S28" s="214" t="str">
        <f>IFERROR(INDEX('Wastewater '!$I$218:$CL$234,MATCH(Adjustment_WWW!$A28,'Wastewater '!$I$218:$I$234,0),MATCH(Adjustment_WWW!S$3&amp;RIGHT(Adjustment_WWW!$B28,2),'Wastewater '!$I$218:$CL$218,0)),"")</f>
        <v/>
      </c>
      <c r="T28" s="214" t="str">
        <f>IFERROR(INDEX('Wastewater '!$I$218:$CL$234,MATCH(Adjustment_WWW!$A28,'Wastewater '!$I$218:$I$234,0),MATCH(Adjustment_WWW!T$3&amp;RIGHT(Adjustment_WWW!$B28,2),'Wastewater '!$I$218:$CL$218,0)),"")</f>
        <v/>
      </c>
      <c r="U28" s="214" t="str">
        <f>IFERROR(INDEX('Wastewater '!$I$218:$CL$234,MATCH(Adjustment_WWW!$A28,'Wastewater '!$I$218:$I$234,0),MATCH(Adjustment_WWW!U$3&amp;RIGHT(Adjustment_WWW!$B28,2),'Wastewater '!$I$218:$CL$218,0)),"")</f>
        <v/>
      </c>
      <c r="V28" s="214" t="str">
        <f>IFERROR(INDEX('Wastewater '!$I$218:$CL$234,MATCH(Adjustment_WWW!$A28,'Wastewater '!$I$218:$I$234,0),MATCH(Adjustment_WWW!V$3&amp;RIGHT(Adjustment_WWW!$B28,2),'Wastewater '!$I$218:$CL$218,0)),"")</f>
        <v/>
      </c>
      <c r="W28" s="214">
        <f>IFERROR(INDEX('Wastewater '!$I$218:$CL$234,MATCH(Adjustment_WWW!$A28,'Wastewater '!$I$218:$I$234,0),MATCH(Adjustment_WWW!W$3&amp;RIGHT(Adjustment_WWW!$B28,2),'Wastewater '!$I$218:$CL$218,0)),"")</f>
        <v>0</v>
      </c>
    </row>
    <row r="29" spans="1:23">
      <c r="A29" s="214" t="s">
        <v>63</v>
      </c>
      <c r="B29" s="214" t="s">
        <v>463</v>
      </c>
      <c r="C29" s="214" t="str">
        <f t="shared" si="1"/>
        <v>NES14</v>
      </c>
      <c r="D29" s="214">
        <f t="shared" si="2"/>
        <v>0</v>
      </c>
      <c r="E29" s="214">
        <f t="shared" si="3"/>
        <v>0</v>
      </c>
      <c r="F29" s="214">
        <f t="shared" si="4"/>
        <v>0</v>
      </c>
      <c r="G29" s="214">
        <f t="shared" si="5"/>
        <v>0</v>
      </c>
      <c r="H29" s="214">
        <f t="shared" si="6"/>
        <v>0</v>
      </c>
      <c r="I29" s="214">
        <f t="shared" si="7"/>
        <v>0</v>
      </c>
      <c r="J29" s="214">
        <f t="shared" si="8"/>
        <v>0</v>
      </c>
      <c r="M29" s="214">
        <f>IFERROR(INDEX('Wastewater '!$I$218:$CL$234,MATCH(Adjustment_WWW!$A29,'Wastewater '!$I$218:$I$234,0),MATCH(Adjustment_WWW!M$3&amp;RIGHT(Adjustment_WWW!$B29,2),'Wastewater '!$I$218:$CL$218,0)),"")</f>
        <v>0</v>
      </c>
      <c r="N29" s="214">
        <f>IFERROR(INDEX('Wastewater '!$I$218:$CL$234,MATCH(Adjustment_WWW!$A29,'Wastewater '!$I$218:$I$234,0),MATCH(Adjustment_WWW!N$3&amp;RIGHT(Adjustment_WWW!$B29,2),'Wastewater '!$I$218:$CL$218,0)),"")</f>
        <v>0</v>
      </c>
      <c r="O29" s="214">
        <f>IFERROR(INDEX('Wastewater '!$I$218:$CL$234,MATCH(Adjustment_WWW!$A29,'Wastewater '!$I$218:$I$234,0),MATCH(Adjustment_WWW!O$3&amp;RIGHT(Adjustment_WWW!$B29,2),'Wastewater '!$I$218:$CL$218,0)),"")</f>
        <v>0</v>
      </c>
      <c r="P29" s="214">
        <f>IFERROR(INDEX('Wastewater '!$I$218:$CL$234,MATCH(Adjustment_WWW!$A29,'Wastewater '!$I$218:$I$234,0),MATCH(Adjustment_WWW!P$3&amp;RIGHT(Adjustment_WWW!$B29,2),'Wastewater '!$I$218:$CL$218,0)),"")</f>
        <v>0</v>
      </c>
      <c r="Q29" s="214">
        <f>IFERROR(INDEX('Wastewater '!$I$218:$CL$234,MATCH(Adjustment_WWW!$A29,'Wastewater '!$I$218:$I$234,0),MATCH(Adjustment_WWW!Q$3&amp;RIGHT(Adjustment_WWW!$B29,2),'Wastewater '!$I$218:$CL$218,0)),"")</f>
        <v>0</v>
      </c>
      <c r="R29" s="214" t="str">
        <f>IFERROR(INDEX('Wastewater '!$I$218:$CL$234,MATCH(Adjustment_WWW!$A29,'Wastewater '!$I$218:$I$234,0),MATCH(Adjustment_WWW!R$3&amp;RIGHT(Adjustment_WWW!$B29,2),'Wastewater '!$I$218:$CL$218,0)),"")</f>
        <v/>
      </c>
      <c r="S29" s="214" t="str">
        <f>IFERROR(INDEX('Wastewater '!$I$218:$CL$234,MATCH(Adjustment_WWW!$A29,'Wastewater '!$I$218:$I$234,0),MATCH(Adjustment_WWW!S$3&amp;RIGHT(Adjustment_WWW!$B29,2),'Wastewater '!$I$218:$CL$218,0)),"")</f>
        <v/>
      </c>
      <c r="T29" s="214" t="str">
        <f>IFERROR(INDEX('Wastewater '!$I$218:$CL$234,MATCH(Adjustment_WWW!$A29,'Wastewater '!$I$218:$I$234,0),MATCH(Adjustment_WWW!T$3&amp;RIGHT(Adjustment_WWW!$B29,2),'Wastewater '!$I$218:$CL$218,0)),"")</f>
        <v/>
      </c>
      <c r="U29" s="214" t="str">
        <f>IFERROR(INDEX('Wastewater '!$I$218:$CL$234,MATCH(Adjustment_WWW!$A29,'Wastewater '!$I$218:$I$234,0),MATCH(Adjustment_WWW!U$3&amp;RIGHT(Adjustment_WWW!$B29,2),'Wastewater '!$I$218:$CL$218,0)),"")</f>
        <v/>
      </c>
      <c r="V29" s="214" t="str">
        <f>IFERROR(INDEX('Wastewater '!$I$218:$CL$234,MATCH(Adjustment_WWW!$A29,'Wastewater '!$I$218:$I$234,0),MATCH(Adjustment_WWW!V$3&amp;RIGHT(Adjustment_WWW!$B29,2),'Wastewater '!$I$218:$CL$218,0)),"")</f>
        <v/>
      </c>
      <c r="W29" s="214">
        <f>IFERROR(INDEX('Wastewater '!$I$218:$CL$234,MATCH(Adjustment_WWW!$A29,'Wastewater '!$I$218:$I$234,0),MATCH(Adjustment_WWW!W$3&amp;RIGHT(Adjustment_WWW!$B29,2),'Wastewater '!$I$218:$CL$218,0)),"")</f>
        <v>0</v>
      </c>
    </row>
    <row r="30" spans="1:23">
      <c r="A30" s="214" t="s">
        <v>63</v>
      </c>
      <c r="B30" s="214" t="s">
        <v>464</v>
      </c>
      <c r="C30" s="214" t="str">
        <f t="shared" si="1"/>
        <v>NES15</v>
      </c>
      <c r="D30" s="214">
        <f t="shared" si="2"/>
        <v>0</v>
      </c>
      <c r="E30" s="214">
        <f t="shared" si="3"/>
        <v>0</v>
      </c>
      <c r="F30" s="214">
        <f t="shared" si="4"/>
        <v>0</v>
      </c>
      <c r="G30" s="214">
        <f t="shared" si="5"/>
        <v>0</v>
      </c>
      <c r="H30" s="214">
        <f t="shared" si="6"/>
        <v>0</v>
      </c>
      <c r="I30" s="214">
        <f t="shared" si="7"/>
        <v>0</v>
      </c>
      <c r="J30" s="214">
        <f t="shared" si="8"/>
        <v>0</v>
      </c>
      <c r="M30" s="214">
        <f>IFERROR(INDEX('Wastewater '!$I$218:$CL$234,MATCH(Adjustment_WWW!$A30,'Wastewater '!$I$218:$I$234,0),MATCH(Adjustment_WWW!M$3&amp;RIGHT(Adjustment_WWW!$B30,2),'Wastewater '!$I$218:$CL$218,0)),"")</f>
        <v>0</v>
      </c>
      <c r="N30" s="214">
        <f>IFERROR(INDEX('Wastewater '!$I$218:$CL$234,MATCH(Adjustment_WWW!$A30,'Wastewater '!$I$218:$I$234,0),MATCH(Adjustment_WWW!N$3&amp;RIGHT(Adjustment_WWW!$B30,2),'Wastewater '!$I$218:$CL$218,0)),"")</f>
        <v>0</v>
      </c>
      <c r="O30" s="214">
        <f>IFERROR(INDEX('Wastewater '!$I$218:$CL$234,MATCH(Adjustment_WWW!$A30,'Wastewater '!$I$218:$I$234,0),MATCH(Adjustment_WWW!O$3&amp;RIGHT(Adjustment_WWW!$B30,2),'Wastewater '!$I$218:$CL$218,0)),"")</f>
        <v>0</v>
      </c>
      <c r="P30" s="214">
        <f>IFERROR(INDEX('Wastewater '!$I$218:$CL$234,MATCH(Adjustment_WWW!$A30,'Wastewater '!$I$218:$I$234,0),MATCH(Adjustment_WWW!P$3&amp;RIGHT(Adjustment_WWW!$B30,2),'Wastewater '!$I$218:$CL$218,0)),"")</f>
        <v>0</v>
      </c>
      <c r="Q30" s="214">
        <f>IFERROR(INDEX('Wastewater '!$I$218:$CL$234,MATCH(Adjustment_WWW!$A30,'Wastewater '!$I$218:$I$234,0),MATCH(Adjustment_WWW!Q$3&amp;RIGHT(Adjustment_WWW!$B30,2),'Wastewater '!$I$218:$CL$218,0)),"")</f>
        <v>0</v>
      </c>
      <c r="R30" s="214" t="str">
        <f>IFERROR(INDEX('Wastewater '!$I$218:$CL$234,MATCH(Adjustment_WWW!$A30,'Wastewater '!$I$218:$I$234,0),MATCH(Adjustment_WWW!R$3&amp;RIGHT(Adjustment_WWW!$B30,2),'Wastewater '!$I$218:$CL$218,0)),"")</f>
        <v/>
      </c>
      <c r="S30" s="214" t="str">
        <f>IFERROR(INDEX('Wastewater '!$I$218:$CL$234,MATCH(Adjustment_WWW!$A30,'Wastewater '!$I$218:$I$234,0),MATCH(Adjustment_WWW!S$3&amp;RIGHT(Adjustment_WWW!$B30,2),'Wastewater '!$I$218:$CL$218,0)),"")</f>
        <v/>
      </c>
      <c r="T30" s="214" t="str">
        <f>IFERROR(INDEX('Wastewater '!$I$218:$CL$234,MATCH(Adjustment_WWW!$A30,'Wastewater '!$I$218:$I$234,0),MATCH(Adjustment_WWW!T$3&amp;RIGHT(Adjustment_WWW!$B30,2),'Wastewater '!$I$218:$CL$218,0)),"")</f>
        <v/>
      </c>
      <c r="U30" s="214" t="str">
        <f>IFERROR(INDEX('Wastewater '!$I$218:$CL$234,MATCH(Adjustment_WWW!$A30,'Wastewater '!$I$218:$I$234,0),MATCH(Adjustment_WWW!U$3&amp;RIGHT(Adjustment_WWW!$B30,2),'Wastewater '!$I$218:$CL$218,0)),"")</f>
        <v/>
      </c>
      <c r="V30" s="214" t="str">
        <f>IFERROR(INDEX('Wastewater '!$I$218:$CL$234,MATCH(Adjustment_WWW!$A30,'Wastewater '!$I$218:$I$234,0),MATCH(Adjustment_WWW!V$3&amp;RIGHT(Adjustment_WWW!$B30,2),'Wastewater '!$I$218:$CL$218,0)),"")</f>
        <v/>
      </c>
      <c r="W30" s="214">
        <f>IFERROR(INDEX('Wastewater '!$I$218:$CL$234,MATCH(Adjustment_WWW!$A30,'Wastewater '!$I$218:$I$234,0),MATCH(Adjustment_WWW!W$3&amp;RIGHT(Adjustment_WWW!$B30,2),'Wastewater '!$I$218:$CL$218,0)),"")</f>
        <v>0</v>
      </c>
    </row>
    <row r="31" spans="1:23">
      <c r="A31" s="214" t="s">
        <v>63</v>
      </c>
      <c r="B31" s="214" t="s">
        <v>465</v>
      </c>
      <c r="C31" s="214" t="str">
        <f t="shared" si="1"/>
        <v>NES16</v>
      </c>
      <c r="D31" s="214">
        <f t="shared" si="2"/>
        <v>0</v>
      </c>
      <c r="E31" s="214">
        <f t="shared" si="3"/>
        <v>0</v>
      </c>
      <c r="F31" s="214">
        <f t="shared" si="4"/>
        <v>0</v>
      </c>
      <c r="G31" s="214">
        <f t="shared" si="5"/>
        <v>0</v>
      </c>
      <c r="H31" s="214">
        <f t="shared" si="6"/>
        <v>0</v>
      </c>
      <c r="I31" s="214">
        <f t="shared" si="7"/>
        <v>0</v>
      </c>
      <c r="J31" s="214">
        <f t="shared" si="8"/>
        <v>0</v>
      </c>
      <c r="M31" s="214">
        <f>IFERROR(INDEX('Wastewater '!$I$218:$CL$234,MATCH(Adjustment_WWW!$A31,'Wastewater '!$I$218:$I$234,0),MATCH(Adjustment_WWW!M$3&amp;RIGHT(Adjustment_WWW!$B31,2),'Wastewater '!$I$218:$CL$218,0)),"")</f>
        <v>0</v>
      </c>
      <c r="N31" s="214">
        <f>IFERROR(INDEX('Wastewater '!$I$218:$CL$234,MATCH(Adjustment_WWW!$A31,'Wastewater '!$I$218:$I$234,0),MATCH(Adjustment_WWW!N$3&amp;RIGHT(Adjustment_WWW!$B31,2),'Wastewater '!$I$218:$CL$218,0)),"")</f>
        <v>0</v>
      </c>
      <c r="O31" s="214">
        <f>IFERROR(INDEX('Wastewater '!$I$218:$CL$234,MATCH(Adjustment_WWW!$A31,'Wastewater '!$I$218:$I$234,0),MATCH(Adjustment_WWW!O$3&amp;RIGHT(Adjustment_WWW!$B31,2),'Wastewater '!$I$218:$CL$218,0)),"")</f>
        <v>0</v>
      </c>
      <c r="P31" s="214">
        <f>IFERROR(INDEX('Wastewater '!$I$218:$CL$234,MATCH(Adjustment_WWW!$A31,'Wastewater '!$I$218:$I$234,0),MATCH(Adjustment_WWW!P$3&amp;RIGHT(Adjustment_WWW!$B31,2),'Wastewater '!$I$218:$CL$218,0)),"")</f>
        <v>0</v>
      </c>
      <c r="Q31" s="214">
        <f>IFERROR(INDEX('Wastewater '!$I$218:$CL$234,MATCH(Adjustment_WWW!$A31,'Wastewater '!$I$218:$I$234,0),MATCH(Adjustment_WWW!Q$3&amp;RIGHT(Adjustment_WWW!$B31,2),'Wastewater '!$I$218:$CL$218,0)),"")</f>
        <v>0</v>
      </c>
      <c r="R31" s="214" t="str">
        <f>IFERROR(INDEX('Wastewater '!$I$218:$CL$234,MATCH(Adjustment_WWW!$A31,'Wastewater '!$I$218:$I$234,0),MATCH(Adjustment_WWW!R$3&amp;RIGHT(Adjustment_WWW!$B31,2),'Wastewater '!$I$218:$CL$218,0)),"")</f>
        <v/>
      </c>
      <c r="S31" s="214" t="str">
        <f>IFERROR(INDEX('Wastewater '!$I$218:$CL$234,MATCH(Adjustment_WWW!$A31,'Wastewater '!$I$218:$I$234,0),MATCH(Adjustment_WWW!S$3&amp;RIGHT(Adjustment_WWW!$B31,2),'Wastewater '!$I$218:$CL$218,0)),"")</f>
        <v/>
      </c>
      <c r="T31" s="214" t="str">
        <f>IFERROR(INDEX('Wastewater '!$I$218:$CL$234,MATCH(Adjustment_WWW!$A31,'Wastewater '!$I$218:$I$234,0),MATCH(Adjustment_WWW!T$3&amp;RIGHT(Adjustment_WWW!$B31,2),'Wastewater '!$I$218:$CL$218,0)),"")</f>
        <v/>
      </c>
      <c r="U31" s="214" t="str">
        <f>IFERROR(INDEX('Wastewater '!$I$218:$CL$234,MATCH(Adjustment_WWW!$A31,'Wastewater '!$I$218:$I$234,0),MATCH(Adjustment_WWW!U$3&amp;RIGHT(Adjustment_WWW!$B31,2),'Wastewater '!$I$218:$CL$218,0)),"")</f>
        <v/>
      </c>
      <c r="V31" s="214" t="str">
        <f>IFERROR(INDEX('Wastewater '!$I$218:$CL$234,MATCH(Adjustment_WWW!$A31,'Wastewater '!$I$218:$I$234,0),MATCH(Adjustment_WWW!V$3&amp;RIGHT(Adjustment_WWW!$B31,2),'Wastewater '!$I$218:$CL$218,0)),"")</f>
        <v/>
      </c>
      <c r="W31" s="214">
        <f>IFERROR(INDEX('Wastewater '!$I$218:$CL$234,MATCH(Adjustment_WWW!$A31,'Wastewater '!$I$218:$I$234,0),MATCH(Adjustment_WWW!W$3&amp;RIGHT(Adjustment_WWW!$B31,2),'Wastewater '!$I$218:$CL$218,0)),"")</f>
        <v>0</v>
      </c>
    </row>
    <row r="32" spans="1:23">
      <c r="A32" s="214" t="s">
        <v>63</v>
      </c>
      <c r="B32" s="214" t="s">
        <v>466</v>
      </c>
      <c r="C32" s="214" t="str">
        <f t="shared" si="1"/>
        <v>NES17</v>
      </c>
      <c r="D32" s="214">
        <f t="shared" si="2"/>
        <v>0</v>
      </c>
      <c r="E32" s="214">
        <f t="shared" si="3"/>
        <v>0</v>
      </c>
      <c r="F32" s="214">
        <f t="shared" si="4"/>
        <v>0</v>
      </c>
      <c r="G32" s="214">
        <f t="shared" si="5"/>
        <v>0</v>
      </c>
      <c r="H32" s="214">
        <f t="shared" si="6"/>
        <v>0</v>
      </c>
      <c r="I32" s="214">
        <f t="shared" si="7"/>
        <v>0</v>
      </c>
      <c r="J32" s="214">
        <f t="shared" si="8"/>
        <v>0</v>
      </c>
      <c r="M32" s="214">
        <f>IFERROR(INDEX('Wastewater '!$I$218:$CL$234,MATCH(Adjustment_WWW!$A32,'Wastewater '!$I$218:$I$234,0),MATCH(Adjustment_WWW!M$3&amp;RIGHT(Adjustment_WWW!$B32,2),'Wastewater '!$I$218:$CL$218,0)),"")</f>
        <v>0</v>
      </c>
      <c r="N32" s="214">
        <f>IFERROR(INDEX('Wastewater '!$I$218:$CL$234,MATCH(Adjustment_WWW!$A32,'Wastewater '!$I$218:$I$234,0),MATCH(Adjustment_WWW!N$3&amp;RIGHT(Adjustment_WWW!$B32,2),'Wastewater '!$I$218:$CL$218,0)),"")</f>
        <v>0</v>
      </c>
      <c r="O32" s="214">
        <f>IFERROR(INDEX('Wastewater '!$I$218:$CL$234,MATCH(Adjustment_WWW!$A32,'Wastewater '!$I$218:$I$234,0),MATCH(Adjustment_WWW!O$3&amp;RIGHT(Adjustment_WWW!$B32,2),'Wastewater '!$I$218:$CL$218,0)),"")</f>
        <v>0</v>
      </c>
      <c r="P32" s="214">
        <f>IFERROR(INDEX('Wastewater '!$I$218:$CL$234,MATCH(Adjustment_WWW!$A32,'Wastewater '!$I$218:$I$234,0),MATCH(Adjustment_WWW!P$3&amp;RIGHT(Adjustment_WWW!$B32,2),'Wastewater '!$I$218:$CL$218,0)),"")</f>
        <v>0</v>
      </c>
      <c r="Q32" s="214">
        <f>IFERROR(INDEX('Wastewater '!$I$218:$CL$234,MATCH(Adjustment_WWW!$A32,'Wastewater '!$I$218:$I$234,0),MATCH(Adjustment_WWW!Q$3&amp;RIGHT(Adjustment_WWW!$B32,2),'Wastewater '!$I$218:$CL$218,0)),"")</f>
        <v>0</v>
      </c>
      <c r="R32" s="214" t="str">
        <f>IFERROR(INDEX('Wastewater '!$I$218:$CL$234,MATCH(Adjustment_WWW!$A32,'Wastewater '!$I$218:$I$234,0),MATCH(Adjustment_WWW!R$3&amp;RIGHT(Adjustment_WWW!$B32,2),'Wastewater '!$I$218:$CL$218,0)),"")</f>
        <v/>
      </c>
      <c r="S32" s="214" t="str">
        <f>IFERROR(INDEX('Wastewater '!$I$218:$CL$234,MATCH(Adjustment_WWW!$A32,'Wastewater '!$I$218:$I$234,0),MATCH(Adjustment_WWW!S$3&amp;RIGHT(Adjustment_WWW!$B32,2),'Wastewater '!$I$218:$CL$218,0)),"")</f>
        <v/>
      </c>
      <c r="T32" s="214" t="str">
        <f>IFERROR(INDEX('Wastewater '!$I$218:$CL$234,MATCH(Adjustment_WWW!$A32,'Wastewater '!$I$218:$I$234,0),MATCH(Adjustment_WWW!T$3&amp;RIGHT(Adjustment_WWW!$B32,2),'Wastewater '!$I$218:$CL$218,0)),"")</f>
        <v/>
      </c>
      <c r="U32" s="214" t="str">
        <f>IFERROR(INDEX('Wastewater '!$I$218:$CL$234,MATCH(Adjustment_WWW!$A32,'Wastewater '!$I$218:$I$234,0),MATCH(Adjustment_WWW!U$3&amp;RIGHT(Adjustment_WWW!$B32,2),'Wastewater '!$I$218:$CL$218,0)),"")</f>
        <v/>
      </c>
      <c r="V32" s="214" t="str">
        <f>IFERROR(INDEX('Wastewater '!$I$218:$CL$234,MATCH(Adjustment_WWW!$A32,'Wastewater '!$I$218:$I$234,0),MATCH(Adjustment_WWW!V$3&amp;RIGHT(Adjustment_WWW!$B32,2),'Wastewater '!$I$218:$CL$218,0)),"")</f>
        <v/>
      </c>
      <c r="W32" s="214">
        <f>IFERROR(INDEX('Wastewater '!$I$218:$CL$234,MATCH(Adjustment_WWW!$A32,'Wastewater '!$I$218:$I$234,0),MATCH(Adjustment_WWW!W$3&amp;RIGHT(Adjustment_WWW!$B32,2),'Wastewater '!$I$218:$CL$218,0)),"")</f>
        <v>0</v>
      </c>
    </row>
    <row r="33" spans="1:23">
      <c r="A33" s="214" t="s">
        <v>63</v>
      </c>
      <c r="B33" s="214" t="s">
        <v>467</v>
      </c>
      <c r="C33" s="214" t="str">
        <f t="shared" si="1"/>
        <v>NES18</v>
      </c>
      <c r="D33" s="214">
        <f t="shared" si="2"/>
        <v>0</v>
      </c>
      <c r="E33" s="214">
        <f t="shared" si="3"/>
        <v>0</v>
      </c>
      <c r="F33" s="214">
        <f t="shared" si="4"/>
        <v>0</v>
      </c>
      <c r="G33" s="214">
        <f t="shared" si="5"/>
        <v>0</v>
      </c>
      <c r="H33" s="214">
        <f t="shared" si="6"/>
        <v>0</v>
      </c>
      <c r="I33" s="214">
        <f t="shared" si="7"/>
        <v>0</v>
      </c>
      <c r="J33" s="214">
        <f t="shared" si="8"/>
        <v>0</v>
      </c>
      <c r="M33" s="214" t="str">
        <f>IFERROR(INDEX('Wastewater '!$I$218:$CL$234,MATCH(Adjustment_WWW!$A33,'Wastewater '!$I$218:$I$234,0),MATCH(Adjustment_WWW!M$3&amp;RIGHT(Adjustment_WWW!$B33,2),'Wastewater '!$I$218:$CL$218,0)),"")</f>
        <v/>
      </c>
      <c r="N33" s="214" t="str">
        <f>IFERROR(INDEX('Wastewater '!$I$218:$CL$234,MATCH(Adjustment_WWW!$A33,'Wastewater '!$I$218:$I$234,0),MATCH(Adjustment_WWW!N$3&amp;RIGHT(Adjustment_WWW!$B33,2),'Wastewater '!$I$218:$CL$218,0)),"")</f>
        <v/>
      </c>
      <c r="O33" s="214">
        <f>IFERROR(INDEX('Wastewater '!$I$218:$CL$234,MATCH(Adjustment_WWW!$A33,'Wastewater '!$I$218:$I$234,0),MATCH(Adjustment_WWW!O$3&amp;RIGHT(Adjustment_WWW!$B33,2),'Wastewater '!$I$218:$CL$218,0)),"")</f>
        <v>0</v>
      </c>
      <c r="P33" s="214">
        <f>IFERROR(INDEX('Wastewater '!$I$218:$CL$234,MATCH(Adjustment_WWW!$A33,'Wastewater '!$I$218:$I$234,0),MATCH(Adjustment_WWW!P$3&amp;RIGHT(Adjustment_WWW!$B33,2),'Wastewater '!$I$218:$CL$218,0)),"")</f>
        <v>0</v>
      </c>
      <c r="Q33" s="214">
        <f>IFERROR(INDEX('Wastewater '!$I$218:$CL$234,MATCH(Adjustment_WWW!$A33,'Wastewater '!$I$218:$I$234,0),MATCH(Adjustment_WWW!Q$3&amp;RIGHT(Adjustment_WWW!$B33,2),'Wastewater '!$I$218:$CL$218,0)),"")</f>
        <v>0</v>
      </c>
      <c r="R33" s="214">
        <f>IFERROR(INDEX('Wastewater '!$I$218:$CL$234,MATCH(Adjustment_WWW!$A33,'Wastewater '!$I$218:$I$234,0),MATCH(Adjustment_WWW!R$3&amp;RIGHT(Adjustment_WWW!$B33,2),'Wastewater '!$I$218:$CL$218,0)),"")</f>
        <v>0</v>
      </c>
      <c r="S33" s="214">
        <f>IFERROR(INDEX('Wastewater '!$I$218:$CL$234,MATCH(Adjustment_WWW!$A33,'Wastewater '!$I$218:$I$234,0),MATCH(Adjustment_WWW!S$3&amp;RIGHT(Adjustment_WWW!$B33,2),'Wastewater '!$I$218:$CL$218,0)),"")</f>
        <v>0</v>
      </c>
      <c r="T33" s="214">
        <f>IFERROR(INDEX('Wastewater '!$I$218:$CL$234,MATCH(Adjustment_WWW!$A33,'Wastewater '!$I$218:$I$234,0),MATCH(Adjustment_WWW!T$3&amp;RIGHT(Adjustment_WWW!$B33,2),'Wastewater '!$I$218:$CL$218,0)),"")</f>
        <v>0</v>
      </c>
      <c r="U33" s="214">
        <f>IFERROR(INDEX('Wastewater '!$I$218:$CL$234,MATCH(Adjustment_WWW!$A33,'Wastewater '!$I$218:$I$234,0),MATCH(Adjustment_WWW!U$3&amp;RIGHT(Adjustment_WWW!$B33,2),'Wastewater '!$I$218:$CL$218,0)),"")</f>
        <v>0</v>
      </c>
      <c r="V33" s="214">
        <f>IFERROR(INDEX('Wastewater '!$I$218:$CL$234,MATCH(Adjustment_WWW!$A33,'Wastewater '!$I$218:$I$234,0),MATCH(Adjustment_WWW!V$3&amp;RIGHT(Adjustment_WWW!$B33,2),'Wastewater '!$I$218:$CL$218,0)),"")</f>
        <v>0</v>
      </c>
      <c r="W33" s="214">
        <f>IFERROR(INDEX('Wastewater '!$I$218:$CL$234,MATCH(Adjustment_WWW!$A33,'Wastewater '!$I$218:$I$234,0),MATCH(Adjustment_WWW!W$3&amp;RIGHT(Adjustment_WWW!$B33,2),'Wastewater '!$I$218:$CL$218,0)),"")</f>
        <v>0</v>
      </c>
    </row>
    <row r="34" spans="1:23">
      <c r="A34" s="214" t="s">
        <v>63</v>
      </c>
      <c r="B34" s="214" t="s">
        <v>468</v>
      </c>
      <c r="C34" s="214" t="str">
        <f t="shared" si="1"/>
        <v>NES19</v>
      </c>
      <c r="D34" s="214">
        <f t="shared" si="2"/>
        <v>0</v>
      </c>
      <c r="E34" s="214">
        <f t="shared" si="3"/>
        <v>0</v>
      </c>
      <c r="F34" s="214">
        <f t="shared" si="4"/>
        <v>0</v>
      </c>
      <c r="G34" s="214">
        <f t="shared" si="5"/>
        <v>0</v>
      </c>
      <c r="H34" s="214">
        <f t="shared" si="6"/>
        <v>0</v>
      </c>
      <c r="I34" s="214">
        <f t="shared" si="7"/>
        <v>0</v>
      </c>
      <c r="J34" s="214">
        <f t="shared" si="8"/>
        <v>0</v>
      </c>
      <c r="M34" s="214" t="str">
        <f>IFERROR(INDEX('Wastewater '!$I$218:$CL$234,MATCH(Adjustment_WWW!$A34,'Wastewater '!$I$218:$I$234,0),MATCH(Adjustment_WWW!M$3&amp;RIGHT(Adjustment_WWW!$B34,2),'Wastewater '!$I$218:$CL$218,0)),"")</f>
        <v/>
      </c>
      <c r="N34" s="214" t="str">
        <f>IFERROR(INDEX('Wastewater '!$I$218:$CL$234,MATCH(Adjustment_WWW!$A34,'Wastewater '!$I$218:$I$234,0),MATCH(Adjustment_WWW!N$3&amp;RIGHT(Adjustment_WWW!$B34,2),'Wastewater '!$I$218:$CL$218,0)),"")</f>
        <v/>
      </c>
      <c r="O34" s="214">
        <f>IFERROR(INDEX('Wastewater '!$I$218:$CL$234,MATCH(Adjustment_WWW!$A34,'Wastewater '!$I$218:$I$234,0),MATCH(Adjustment_WWW!O$3&amp;RIGHT(Adjustment_WWW!$B34,2),'Wastewater '!$I$218:$CL$218,0)),"")</f>
        <v>0</v>
      </c>
      <c r="P34" s="214">
        <f>IFERROR(INDEX('Wastewater '!$I$218:$CL$234,MATCH(Adjustment_WWW!$A34,'Wastewater '!$I$218:$I$234,0),MATCH(Adjustment_WWW!P$3&amp;RIGHT(Adjustment_WWW!$B34,2),'Wastewater '!$I$218:$CL$218,0)),"")</f>
        <v>0</v>
      </c>
      <c r="Q34" s="214">
        <f>IFERROR(INDEX('Wastewater '!$I$218:$CL$234,MATCH(Adjustment_WWW!$A34,'Wastewater '!$I$218:$I$234,0),MATCH(Adjustment_WWW!Q$3&amp;RIGHT(Adjustment_WWW!$B34,2),'Wastewater '!$I$218:$CL$218,0)),"")</f>
        <v>0</v>
      </c>
      <c r="R34" s="214">
        <f>IFERROR(INDEX('Wastewater '!$I$218:$CL$234,MATCH(Adjustment_WWW!$A34,'Wastewater '!$I$218:$I$234,0),MATCH(Adjustment_WWW!R$3&amp;RIGHT(Adjustment_WWW!$B34,2),'Wastewater '!$I$218:$CL$218,0)),"")</f>
        <v>0</v>
      </c>
      <c r="S34" s="214">
        <f>IFERROR(INDEX('Wastewater '!$I$218:$CL$234,MATCH(Adjustment_WWW!$A34,'Wastewater '!$I$218:$I$234,0),MATCH(Adjustment_WWW!S$3&amp;RIGHT(Adjustment_WWW!$B34,2),'Wastewater '!$I$218:$CL$218,0)),"")</f>
        <v>0</v>
      </c>
      <c r="T34" s="214">
        <f>IFERROR(INDEX('Wastewater '!$I$218:$CL$234,MATCH(Adjustment_WWW!$A34,'Wastewater '!$I$218:$I$234,0),MATCH(Adjustment_WWW!T$3&amp;RIGHT(Adjustment_WWW!$B34,2),'Wastewater '!$I$218:$CL$218,0)),"")</f>
        <v>0</v>
      </c>
      <c r="U34" s="214">
        <f>IFERROR(INDEX('Wastewater '!$I$218:$CL$234,MATCH(Adjustment_WWW!$A34,'Wastewater '!$I$218:$I$234,0),MATCH(Adjustment_WWW!U$3&amp;RIGHT(Adjustment_WWW!$B34,2),'Wastewater '!$I$218:$CL$218,0)),"")</f>
        <v>0</v>
      </c>
      <c r="V34" s="214">
        <f>IFERROR(INDEX('Wastewater '!$I$218:$CL$234,MATCH(Adjustment_WWW!$A34,'Wastewater '!$I$218:$I$234,0),MATCH(Adjustment_WWW!V$3&amp;RIGHT(Adjustment_WWW!$B34,2),'Wastewater '!$I$218:$CL$218,0)),"")</f>
        <v>0</v>
      </c>
      <c r="W34" s="214">
        <f>IFERROR(INDEX('Wastewater '!$I$218:$CL$234,MATCH(Adjustment_WWW!$A34,'Wastewater '!$I$218:$I$234,0),MATCH(Adjustment_WWW!W$3&amp;RIGHT(Adjustment_WWW!$B34,2),'Wastewater '!$I$218:$CL$218,0)),"")</f>
        <v>0</v>
      </c>
    </row>
    <row r="35" spans="1:23">
      <c r="A35" s="214" t="s">
        <v>63</v>
      </c>
      <c r="B35" s="214" t="s">
        <v>469</v>
      </c>
      <c r="C35" s="214" t="str">
        <f t="shared" si="1"/>
        <v>NES20</v>
      </c>
      <c r="D35" s="214">
        <f t="shared" si="2"/>
        <v>0</v>
      </c>
      <c r="E35" s="214">
        <f t="shared" si="3"/>
        <v>0</v>
      </c>
      <c r="F35" s="214">
        <f t="shared" si="4"/>
        <v>0</v>
      </c>
      <c r="G35" s="214">
        <f t="shared" si="5"/>
        <v>0</v>
      </c>
      <c r="H35" s="214">
        <f t="shared" si="6"/>
        <v>0</v>
      </c>
      <c r="I35" s="214">
        <f t="shared" si="7"/>
        <v>0</v>
      </c>
      <c r="J35" s="214">
        <f t="shared" si="8"/>
        <v>0</v>
      </c>
      <c r="M35" s="214" t="str">
        <f>IFERROR(INDEX('Wastewater '!$I$218:$CL$234,MATCH(Adjustment_WWW!$A35,'Wastewater '!$I$218:$I$234,0),MATCH(Adjustment_WWW!M$3&amp;RIGHT(Adjustment_WWW!$B35,2),'Wastewater '!$I$218:$CL$218,0)),"")</f>
        <v/>
      </c>
      <c r="N35" s="214" t="str">
        <f>IFERROR(INDEX('Wastewater '!$I$218:$CL$234,MATCH(Adjustment_WWW!$A35,'Wastewater '!$I$218:$I$234,0),MATCH(Adjustment_WWW!N$3&amp;RIGHT(Adjustment_WWW!$B35,2),'Wastewater '!$I$218:$CL$218,0)),"")</f>
        <v/>
      </c>
      <c r="O35" s="214">
        <f>IFERROR(INDEX('Wastewater '!$I$218:$CL$234,MATCH(Adjustment_WWW!$A35,'Wastewater '!$I$218:$I$234,0),MATCH(Adjustment_WWW!O$3&amp;RIGHT(Adjustment_WWW!$B35,2),'Wastewater '!$I$218:$CL$218,0)),"")</f>
        <v>0</v>
      </c>
      <c r="P35" s="214">
        <f>IFERROR(INDEX('Wastewater '!$I$218:$CL$234,MATCH(Adjustment_WWW!$A35,'Wastewater '!$I$218:$I$234,0),MATCH(Adjustment_WWW!P$3&amp;RIGHT(Adjustment_WWW!$B35,2),'Wastewater '!$I$218:$CL$218,0)),"")</f>
        <v>0</v>
      </c>
      <c r="Q35" s="214">
        <f>IFERROR(INDEX('Wastewater '!$I$218:$CL$234,MATCH(Adjustment_WWW!$A35,'Wastewater '!$I$218:$I$234,0),MATCH(Adjustment_WWW!Q$3&amp;RIGHT(Adjustment_WWW!$B35,2),'Wastewater '!$I$218:$CL$218,0)),"")</f>
        <v>0</v>
      </c>
      <c r="R35" s="214">
        <f>IFERROR(INDEX('Wastewater '!$I$218:$CL$234,MATCH(Adjustment_WWW!$A35,'Wastewater '!$I$218:$I$234,0),MATCH(Adjustment_WWW!R$3&amp;RIGHT(Adjustment_WWW!$B35,2),'Wastewater '!$I$218:$CL$218,0)),"")</f>
        <v>0</v>
      </c>
      <c r="S35" s="214">
        <f>IFERROR(INDEX('Wastewater '!$I$218:$CL$234,MATCH(Adjustment_WWW!$A35,'Wastewater '!$I$218:$I$234,0),MATCH(Adjustment_WWW!S$3&amp;RIGHT(Adjustment_WWW!$B35,2),'Wastewater '!$I$218:$CL$218,0)),"")</f>
        <v>0</v>
      </c>
      <c r="T35" s="214">
        <f>IFERROR(INDEX('Wastewater '!$I$218:$CL$234,MATCH(Adjustment_WWW!$A35,'Wastewater '!$I$218:$I$234,0),MATCH(Adjustment_WWW!T$3&amp;RIGHT(Adjustment_WWW!$B35,2),'Wastewater '!$I$218:$CL$218,0)),"")</f>
        <v>0</v>
      </c>
      <c r="U35" s="214">
        <f>IFERROR(INDEX('Wastewater '!$I$218:$CL$234,MATCH(Adjustment_WWW!$A35,'Wastewater '!$I$218:$I$234,0),MATCH(Adjustment_WWW!U$3&amp;RIGHT(Adjustment_WWW!$B35,2),'Wastewater '!$I$218:$CL$218,0)),"")</f>
        <v>0</v>
      </c>
      <c r="V35" s="214">
        <f>IFERROR(INDEX('Wastewater '!$I$218:$CL$234,MATCH(Adjustment_WWW!$A35,'Wastewater '!$I$218:$I$234,0),MATCH(Adjustment_WWW!V$3&amp;RIGHT(Adjustment_WWW!$B35,2),'Wastewater '!$I$218:$CL$218,0)),"")</f>
        <v>0</v>
      </c>
      <c r="W35" s="214">
        <f>IFERROR(INDEX('Wastewater '!$I$218:$CL$234,MATCH(Adjustment_WWW!$A35,'Wastewater '!$I$218:$I$234,0),MATCH(Adjustment_WWW!W$3&amp;RIGHT(Adjustment_WWW!$B35,2),'Wastewater '!$I$218:$CL$218,0)),"")</f>
        <v>0</v>
      </c>
    </row>
    <row r="36" spans="1:23">
      <c r="A36" s="214" t="s">
        <v>63</v>
      </c>
      <c r="B36" s="214" t="s">
        <v>470</v>
      </c>
      <c r="C36" s="214" t="str">
        <f t="shared" si="1"/>
        <v>NES21</v>
      </c>
      <c r="D36" s="214">
        <f t="shared" si="2"/>
        <v>-0.73199999999999998</v>
      </c>
      <c r="E36" s="214">
        <f t="shared" si="3"/>
        <v>-0.82699999999999996</v>
      </c>
      <c r="F36" s="214">
        <f t="shared" si="4"/>
        <v>-2.1999999999999999E-2</v>
      </c>
      <c r="G36" s="214">
        <f t="shared" si="5"/>
        <v>-0.22600000000000001</v>
      </c>
      <c r="H36" s="214">
        <f t="shared" si="6"/>
        <v>0</v>
      </c>
      <c r="I36" s="214">
        <f t="shared" si="7"/>
        <v>-0.248</v>
      </c>
      <c r="J36" s="214">
        <f t="shared" si="8"/>
        <v>-1.8069999999999999</v>
      </c>
      <c r="M36" s="214" t="str">
        <f>IFERROR(INDEX('Wastewater '!$I$218:$CL$234,MATCH(Adjustment_WWW!$A36,'Wastewater '!$I$218:$I$234,0),MATCH(Adjustment_WWW!M$3&amp;RIGHT(Adjustment_WWW!$B36,2),'Wastewater '!$I$218:$CL$218,0)),"")</f>
        <v/>
      </c>
      <c r="N36" s="214" t="str">
        <f>IFERROR(INDEX('Wastewater '!$I$218:$CL$234,MATCH(Adjustment_WWW!$A36,'Wastewater '!$I$218:$I$234,0),MATCH(Adjustment_WWW!N$3&amp;RIGHT(Adjustment_WWW!$B36,2),'Wastewater '!$I$218:$CL$218,0)),"")</f>
        <v/>
      </c>
      <c r="O36" s="214">
        <f>IFERROR(INDEX('Wastewater '!$I$218:$CL$234,MATCH(Adjustment_WWW!$A36,'Wastewater '!$I$218:$I$234,0),MATCH(Adjustment_WWW!O$3&amp;RIGHT(Adjustment_WWW!$B36,2),'Wastewater '!$I$218:$CL$218,0)),"")</f>
        <v>-2.1999999999999999E-2</v>
      </c>
      <c r="P36" s="214">
        <f>IFERROR(INDEX('Wastewater '!$I$218:$CL$234,MATCH(Adjustment_WWW!$A36,'Wastewater '!$I$218:$I$234,0),MATCH(Adjustment_WWW!P$3&amp;RIGHT(Adjustment_WWW!$B36,2),'Wastewater '!$I$218:$CL$218,0)),"")</f>
        <v>-0.22600000000000001</v>
      </c>
      <c r="Q36" s="214">
        <f>IFERROR(INDEX('Wastewater '!$I$218:$CL$234,MATCH(Adjustment_WWW!$A36,'Wastewater '!$I$218:$I$234,0),MATCH(Adjustment_WWW!Q$3&amp;RIGHT(Adjustment_WWW!$B36,2),'Wastewater '!$I$218:$CL$218,0)),"")</f>
        <v>0</v>
      </c>
      <c r="R36" s="214">
        <f>IFERROR(INDEX('Wastewater '!$I$218:$CL$234,MATCH(Adjustment_WWW!$A36,'Wastewater '!$I$218:$I$234,0),MATCH(Adjustment_WWW!R$3&amp;RIGHT(Adjustment_WWW!$B36,2),'Wastewater '!$I$218:$CL$218,0)),"")</f>
        <v>-0.64600000000000002</v>
      </c>
      <c r="S36" s="214">
        <f>IFERROR(INDEX('Wastewater '!$I$218:$CL$234,MATCH(Adjustment_WWW!$A36,'Wastewater '!$I$218:$I$234,0),MATCH(Adjustment_WWW!S$3&amp;RIGHT(Adjustment_WWW!$B36,2),'Wastewater '!$I$218:$CL$218,0)),"")</f>
        <v>-8.4000000000000005E-2</v>
      </c>
      <c r="T36" s="214">
        <f>IFERROR(INDEX('Wastewater '!$I$218:$CL$234,MATCH(Adjustment_WWW!$A36,'Wastewater '!$I$218:$I$234,0),MATCH(Adjustment_WWW!T$3&amp;RIGHT(Adjustment_WWW!$B36,2),'Wastewater '!$I$218:$CL$218,0)),"")</f>
        <v>-2E-3</v>
      </c>
      <c r="U36" s="214">
        <f>IFERROR(INDEX('Wastewater '!$I$218:$CL$234,MATCH(Adjustment_WWW!$A36,'Wastewater '!$I$218:$I$234,0),MATCH(Adjustment_WWW!U$3&amp;RIGHT(Adjustment_WWW!$B36,2),'Wastewater '!$I$218:$CL$218,0)),"")</f>
        <v>-0.82699999999999996</v>
      </c>
      <c r="V36" s="214">
        <f>IFERROR(INDEX('Wastewater '!$I$218:$CL$234,MATCH(Adjustment_WWW!$A36,'Wastewater '!$I$218:$I$234,0),MATCH(Adjustment_WWW!V$3&amp;RIGHT(Adjustment_WWW!$B36,2),'Wastewater '!$I$218:$CL$218,0)),"")</f>
        <v>0</v>
      </c>
      <c r="W36" s="214">
        <f>IFERROR(INDEX('Wastewater '!$I$218:$CL$234,MATCH(Adjustment_WWW!$A36,'Wastewater '!$I$218:$I$234,0),MATCH(Adjustment_WWW!W$3&amp;RIGHT(Adjustment_WWW!$B36,2),'Wastewater '!$I$218:$CL$218,0)),"")</f>
        <v>-1.8069999999999999</v>
      </c>
    </row>
    <row r="37" spans="1:23">
      <c r="A37" s="214" t="s">
        <v>63</v>
      </c>
      <c r="B37" s="214" t="s">
        <v>580</v>
      </c>
      <c r="C37" s="214" t="str">
        <f t="shared" ref="C37" si="23">A37&amp;RIGHT(B37,2)</f>
        <v>NES22</v>
      </c>
      <c r="D37" s="214">
        <f t="shared" ref="D37" si="24">IF($B37&lt;"2017-18",M37,R37+S37+T37)</f>
        <v>0</v>
      </c>
      <c r="E37" s="214">
        <f t="shared" ref="E37" si="25">IF($B37&lt;"2017-18",N37,U37+V37)</f>
        <v>0</v>
      </c>
      <c r="F37" s="214">
        <f t="shared" ref="F37" si="26">O37</f>
        <v>0</v>
      </c>
      <c r="G37" s="214">
        <f t="shared" ref="G37" si="27">P37</f>
        <v>0</v>
      </c>
      <c r="H37" s="214">
        <f t="shared" ref="H37" si="28">Q37</f>
        <v>0</v>
      </c>
      <c r="I37" s="214">
        <f t="shared" si="7"/>
        <v>0</v>
      </c>
      <c r="J37" s="214">
        <f t="shared" ref="J37" si="29">W37</f>
        <v>0</v>
      </c>
      <c r="M37" s="214" t="str">
        <f>IFERROR(INDEX('Wastewater '!$I$218:$CL$234,MATCH(Adjustment_WWW!$A37,'Wastewater '!$I$218:$I$234,0),MATCH(Adjustment_WWW!M$3&amp;RIGHT(Adjustment_WWW!$B37,2),'Wastewater '!$I$218:$CL$218,0)),"")</f>
        <v/>
      </c>
      <c r="N37" s="214" t="str">
        <f>IFERROR(INDEX('Wastewater '!$I$218:$CL$234,MATCH(Adjustment_WWW!$A37,'Wastewater '!$I$218:$I$234,0),MATCH(Adjustment_WWW!N$3&amp;RIGHT(Adjustment_WWW!$B37,2),'Wastewater '!$I$218:$CL$218,0)),"")</f>
        <v/>
      </c>
      <c r="O37" s="214">
        <f>IFERROR(INDEX('Wastewater '!$I$218:$CL$234,MATCH(Adjustment_WWW!$A37,'Wastewater '!$I$218:$I$234,0),MATCH(Adjustment_WWW!O$3&amp;RIGHT(Adjustment_WWW!$B37,2),'Wastewater '!$I$218:$CL$218,0)),"")</f>
        <v>0</v>
      </c>
      <c r="P37" s="214">
        <f>IFERROR(INDEX('Wastewater '!$I$218:$CL$234,MATCH(Adjustment_WWW!$A37,'Wastewater '!$I$218:$I$234,0),MATCH(Adjustment_WWW!P$3&amp;RIGHT(Adjustment_WWW!$B37,2),'Wastewater '!$I$218:$CL$218,0)),"")</f>
        <v>0</v>
      </c>
      <c r="Q37" s="214">
        <f>IFERROR(INDEX('Wastewater '!$I$218:$CL$234,MATCH(Adjustment_WWW!$A37,'Wastewater '!$I$218:$I$234,0),MATCH(Adjustment_WWW!Q$3&amp;RIGHT(Adjustment_WWW!$B37,2),'Wastewater '!$I$218:$CL$218,0)),"")</f>
        <v>0</v>
      </c>
      <c r="R37" s="214">
        <f>IFERROR(INDEX('Wastewater '!$I$218:$CL$234,MATCH(Adjustment_WWW!$A37,'Wastewater '!$I$218:$I$234,0),MATCH(Adjustment_WWW!R$3&amp;RIGHT(Adjustment_WWW!$B37,2),'Wastewater '!$I$218:$CL$218,0)),"")</f>
        <v>0</v>
      </c>
      <c r="S37" s="214">
        <f>IFERROR(INDEX('Wastewater '!$I$218:$CL$234,MATCH(Adjustment_WWW!$A37,'Wastewater '!$I$218:$I$234,0),MATCH(Adjustment_WWW!S$3&amp;RIGHT(Adjustment_WWW!$B37,2),'Wastewater '!$I$218:$CL$218,0)),"")</f>
        <v>0</v>
      </c>
      <c r="T37" s="214">
        <f>IFERROR(INDEX('Wastewater '!$I$218:$CL$234,MATCH(Adjustment_WWW!$A37,'Wastewater '!$I$218:$I$234,0),MATCH(Adjustment_WWW!T$3&amp;RIGHT(Adjustment_WWW!$B37,2),'Wastewater '!$I$218:$CL$218,0)),"")</f>
        <v>0</v>
      </c>
      <c r="U37" s="214">
        <f>IFERROR(INDEX('Wastewater '!$I$218:$CL$234,MATCH(Adjustment_WWW!$A37,'Wastewater '!$I$218:$I$234,0),MATCH(Adjustment_WWW!U$3&amp;RIGHT(Adjustment_WWW!$B37,2),'Wastewater '!$I$218:$CL$218,0)),"")</f>
        <v>0</v>
      </c>
      <c r="V37" s="214">
        <f>IFERROR(INDEX('Wastewater '!$I$218:$CL$234,MATCH(Adjustment_WWW!$A37,'Wastewater '!$I$218:$I$234,0),MATCH(Adjustment_WWW!V$3&amp;RIGHT(Adjustment_WWW!$B37,2),'Wastewater '!$I$218:$CL$218,0)),"")</f>
        <v>0</v>
      </c>
      <c r="W37" s="214">
        <f>IFERROR(INDEX('Wastewater '!$I$218:$CL$234,MATCH(Adjustment_WWW!$A37,'Wastewater '!$I$218:$I$234,0),MATCH(Adjustment_WWW!W$3&amp;RIGHT(Adjustment_WWW!$B37,2),'Wastewater '!$I$218:$CL$218,0)),"")</f>
        <v>0</v>
      </c>
    </row>
    <row r="38" spans="1:23">
      <c r="A38" s="214" t="s">
        <v>98</v>
      </c>
      <c r="B38" s="214" t="s">
        <v>461</v>
      </c>
      <c r="C38" s="214" t="str">
        <f t="shared" si="1"/>
        <v>NWT12</v>
      </c>
      <c r="D38" s="214">
        <f t="shared" si="2"/>
        <v>0</v>
      </c>
      <c r="E38" s="214">
        <f t="shared" si="3"/>
        <v>0</v>
      </c>
      <c r="F38" s="214">
        <f t="shared" si="4"/>
        <v>0</v>
      </c>
      <c r="G38" s="214">
        <f t="shared" si="5"/>
        <v>0</v>
      </c>
      <c r="H38" s="214">
        <f t="shared" si="6"/>
        <v>0</v>
      </c>
      <c r="I38" s="214">
        <f t="shared" si="7"/>
        <v>0</v>
      </c>
      <c r="J38" s="214">
        <f t="shared" si="8"/>
        <v>0</v>
      </c>
      <c r="M38" s="214">
        <f>IFERROR(INDEX('Wastewater '!$I$218:$CL$234,MATCH(Adjustment_WWW!$A38,'Wastewater '!$I$218:$I$234,0),MATCH(Adjustment_WWW!M$3&amp;RIGHT(Adjustment_WWW!$B38,2),'Wastewater '!$I$218:$CL$218,0)),"")</f>
        <v>0</v>
      </c>
      <c r="N38" s="214">
        <f>IFERROR(INDEX('Wastewater '!$I$218:$CL$234,MATCH(Adjustment_WWW!$A38,'Wastewater '!$I$218:$I$234,0),MATCH(Adjustment_WWW!N$3&amp;RIGHT(Adjustment_WWW!$B38,2),'Wastewater '!$I$218:$CL$218,0)),"")</f>
        <v>0</v>
      </c>
      <c r="O38" s="214">
        <f>IFERROR(INDEX('Wastewater '!$I$218:$CL$234,MATCH(Adjustment_WWW!$A38,'Wastewater '!$I$218:$I$234,0),MATCH(Adjustment_WWW!O$3&amp;RIGHT(Adjustment_WWW!$B38,2),'Wastewater '!$I$218:$CL$218,0)),"")</f>
        <v>0</v>
      </c>
      <c r="P38" s="214">
        <f>IFERROR(INDEX('Wastewater '!$I$218:$CL$234,MATCH(Adjustment_WWW!$A38,'Wastewater '!$I$218:$I$234,0),MATCH(Adjustment_WWW!P$3&amp;RIGHT(Adjustment_WWW!$B38,2),'Wastewater '!$I$218:$CL$218,0)),"")</f>
        <v>0</v>
      </c>
      <c r="Q38" s="214">
        <f>IFERROR(INDEX('Wastewater '!$I$218:$CL$234,MATCH(Adjustment_WWW!$A38,'Wastewater '!$I$218:$I$234,0),MATCH(Adjustment_WWW!Q$3&amp;RIGHT(Adjustment_WWW!$B38,2),'Wastewater '!$I$218:$CL$218,0)),"")</f>
        <v>0</v>
      </c>
      <c r="R38" s="214" t="str">
        <f>IFERROR(INDEX('Wastewater '!$I$218:$CL$234,MATCH(Adjustment_WWW!$A38,'Wastewater '!$I$218:$I$234,0),MATCH(Adjustment_WWW!R$3&amp;RIGHT(Adjustment_WWW!$B38,2),'Wastewater '!$I$218:$CL$218,0)),"")</f>
        <v/>
      </c>
      <c r="S38" s="214" t="str">
        <f>IFERROR(INDEX('Wastewater '!$I$218:$CL$234,MATCH(Adjustment_WWW!$A38,'Wastewater '!$I$218:$I$234,0),MATCH(Adjustment_WWW!S$3&amp;RIGHT(Adjustment_WWW!$B38,2),'Wastewater '!$I$218:$CL$218,0)),"")</f>
        <v/>
      </c>
      <c r="T38" s="214" t="str">
        <f>IFERROR(INDEX('Wastewater '!$I$218:$CL$234,MATCH(Adjustment_WWW!$A38,'Wastewater '!$I$218:$I$234,0),MATCH(Adjustment_WWW!T$3&amp;RIGHT(Adjustment_WWW!$B38,2),'Wastewater '!$I$218:$CL$218,0)),"")</f>
        <v/>
      </c>
      <c r="U38" s="214" t="str">
        <f>IFERROR(INDEX('Wastewater '!$I$218:$CL$234,MATCH(Adjustment_WWW!$A38,'Wastewater '!$I$218:$I$234,0),MATCH(Adjustment_WWW!U$3&amp;RIGHT(Adjustment_WWW!$B38,2),'Wastewater '!$I$218:$CL$218,0)),"")</f>
        <v/>
      </c>
      <c r="V38" s="214" t="str">
        <f>IFERROR(INDEX('Wastewater '!$I$218:$CL$234,MATCH(Adjustment_WWW!$A38,'Wastewater '!$I$218:$I$234,0),MATCH(Adjustment_WWW!V$3&amp;RIGHT(Adjustment_WWW!$B38,2),'Wastewater '!$I$218:$CL$218,0)),"")</f>
        <v/>
      </c>
      <c r="W38" s="214">
        <f>IFERROR(INDEX('Wastewater '!$I$218:$CL$234,MATCH(Adjustment_WWW!$A38,'Wastewater '!$I$218:$I$234,0),MATCH(Adjustment_WWW!W$3&amp;RIGHT(Adjustment_WWW!$B38,2),'Wastewater '!$I$218:$CL$218,0)),"")</f>
        <v>0</v>
      </c>
    </row>
    <row r="39" spans="1:23">
      <c r="A39" s="214" t="s">
        <v>98</v>
      </c>
      <c r="B39" s="214" t="s">
        <v>462</v>
      </c>
      <c r="C39" s="214" t="str">
        <f t="shared" si="1"/>
        <v>NWT13</v>
      </c>
      <c r="D39" s="214">
        <f t="shared" si="2"/>
        <v>0</v>
      </c>
      <c r="E39" s="214">
        <f t="shared" si="3"/>
        <v>0</v>
      </c>
      <c r="F39" s="214">
        <f t="shared" si="4"/>
        <v>0</v>
      </c>
      <c r="G39" s="214">
        <f t="shared" si="5"/>
        <v>0</v>
      </c>
      <c r="H39" s="214">
        <f t="shared" si="6"/>
        <v>0</v>
      </c>
      <c r="I39" s="214">
        <f t="shared" si="7"/>
        <v>0</v>
      </c>
      <c r="J39" s="214">
        <f t="shared" si="8"/>
        <v>0</v>
      </c>
      <c r="M39" s="214">
        <f>IFERROR(INDEX('Wastewater '!$I$218:$CL$234,MATCH(Adjustment_WWW!$A39,'Wastewater '!$I$218:$I$234,0),MATCH(Adjustment_WWW!M$3&amp;RIGHT(Adjustment_WWW!$B39,2),'Wastewater '!$I$218:$CL$218,0)),"")</f>
        <v>0</v>
      </c>
      <c r="N39" s="214">
        <f>IFERROR(INDEX('Wastewater '!$I$218:$CL$234,MATCH(Adjustment_WWW!$A39,'Wastewater '!$I$218:$I$234,0),MATCH(Adjustment_WWW!N$3&amp;RIGHT(Adjustment_WWW!$B39,2),'Wastewater '!$I$218:$CL$218,0)),"")</f>
        <v>0</v>
      </c>
      <c r="O39" s="214">
        <f>IFERROR(INDEX('Wastewater '!$I$218:$CL$234,MATCH(Adjustment_WWW!$A39,'Wastewater '!$I$218:$I$234,0),MATCH(Adjustment_WWW!O$3&amp;RIGHT(Adjustment_WWW!$B39,2),'Wastewater '!$I$218:$CL$218,0)),"")</f>
        <v>0</v>
      </c>
      <c r="P39" s="214">
        <f>IFERROR(INDEX('Wastewater '!$I$218:$CL$234,MATCH(Adjustment_WWW!$A39,'Wastewater '!$I$218:$I$234,0),MATCH(Adjustment_WWW!P$3&amp;RIGHT(Adjustment_WWW!$B39,2),'Wastewater '!$I$218:$CL$218,0)),"")</f>
        <v>0</v>
      </c>
      <c r="Q39" s="214">
        <f>IFERROR(INDEX('Wastewater '!$I$218:$CL$234,MATCH(Adjustment_WWW!$A39,'Wastewater '!$I$218:$I$234,0),MATCH(Adjustment_WWW!Q$3&amp;RIGHT(Adjustment_WWW!$B39,2),'Wastewater '!$I$218:$CL$218,0)),"")</f>
        <v>0</v>
      </c>
      <c r="R39" s="214" t="str">
        <f>IFERROR(INDEX('Wastewater '!$I$218:$CL$234,MATCH(Adjustment_WWW!$A39,'Wastewater '!$I$218:$I$234,0),MATCH(Adjustment_WWW!R$3&amp;RIGHT(Adjustment_WWW!$B39,2),'Wastewater '!$I$218:$CL$218,0)),"")</f>
        <v/>
      </c>
      <c r="S39" s="214" t="str">
        <f>IFERROR(INDEX('Wastewater '!$I$218:$CL$234,MATCH(Adjustment_WWW!$A39,'Wastewater '!$I$218:$I$234,0),MATCH(Adjustment_WWW!S$3&amp;RIGHT(Adjustment_WWW!$B39,2),'Wastewater '!$I$218:$CL$218,0)),"")</f>
        <v/>
      </c>
      <c r="T39" s="214" t="str">
        <f>IFERROR(INDEX('Wastewater '!$I$218:$CL$234,MATCH(Adjustment_WWW!$A39,'Wastewater '!$I$218:$I$234,0),MATCH(Adjustment_WWW!T$3&amp;RIGHT(Adjustment_WWW!$B39,2),'Wastewater '!$I$218:$CL$218,0)),"")</f>
        <v/>
      </c>
      <c r="U39" s="214" t="str">
        <f>IFERROR(INDEX('Wastewater '!$I$218:$CL$234,MATCH(Adjustment_WWW!$A39,'Wastewater '!$I$218:$I$234,0),MATCH(Adjustment_WWW!U$3&amp;RIGHT(Adjustment_WWW!$B39,2),'Wastewater '!$I$218:$CL$218,0)),"")</f>
        <v/>
      </c>
      <c r="V39" s="214" t="str">
        <f>IFERROR(INDEX('Wastewater '!$I$218:$CL$234,MATCH(Adjustment_WWW!$A39,'Wastewater '!$I$218:$I$234,0),MATCH(Adjustment_WWW!V$3&amp;RIGHT(Adjustment_WWW!$B39,2),'Wastewater '!$I$218:$CL$218,0)),"")</f>
        <v/>
      </c>
      <c r="W39" s="214">
        <f>IFERROR(INDEX('Wastewater '!$I$218:$CL$234,MATCH(Adjustment_WWW!$A39,'Wastewater '!$I$218:$I$234,0),MATCH(Adjustment_WWW!W$3&amp;RIGHT(Adjustment_WWW!$B39,2),'Wastewater '!$I$218:$CL$218,0)),"")</f>
        <v>0</v>
      </c>
    </row>
    <row r="40" spans="1:23">
      <c r="A40" s="214" t="s">
        <v>98</v>
      </c>
      <c r="B40" s="214" t="s">
        <v>463</v>
      </c>
      <c r="C40" s="214" t="str">
        <f t="shared" si="1"/>
        <v>NWT14</v>
      </c>
      <c r="D40" s="214">
        <f t="shared" si="2"/>
        <v>0</v>
      </c>
      <c r="E40" s="214">
        <f t="shared" si="3"/>
        <v>0</v>
      </c>
      <c r="F40" s="214">
        <f t="shared" si="4"/>
        <v>0</v>
      </c>
      <c r="G40" s="214">
        <f t="shared" si="5"/>
        <v>0</v>
      </c>
      <c r="H40" s="214">
        <f t="shared" si="6"/>
        <v>0</v>
      </c>
      <c r="I40" s="214">
        <f t="shared" si="7"/>
        <v>0</v>
      </c>
      <c r="J40" s="214">
        <f t="shared" si="8"/>
        <v>0</v>
      </c>
      <c r="M40" s="214">
        <f>IFERROR(INDEX('Wastewater '!$I$218:$CL$234,MATCH(Adjustment_WWW!$A40,'Wastewater '!$I$218:$I$234,0),MATCH(Adjustment_WWW!M$3&amp;RIGHT(Adjustment_WWW!$B40,2),'Wastewater '!$I$218:$CL$218,0)),"")</f>
        <v>0</v>
      </c>
      <c r="N40" s="214">
        <f>IFERROR(INDEX('Wastewater '!$I$218:$CL$234,MATCH(Adjustment_WWW!$A40,'Wastewater '!$I$218:$I$234,0),MATCH(Adjustment_WWW!N$3&amp;RIGHT(Adjustment_WWW!$B40,2),'Wastewater '!$I$218:$CL$218,0)),"")</f>
        <v>0</v>
      </c>
      <c r="O40" s="214">
        <f>IFERROR(INDEX('Wastewater '!$I$218:$CL$234,MATCH(Adjustment_WWW!$A40,'Wastewater '!$I$218:$I$234,0),MATCH(Adjustment_WWW!O$3&amp;RIGHT(Adjustment_WWW!$B40,2),'Wastewater '!$I$218:$CL$218,0)),"")</f>
        <v>0</v>
      </c>
      <c r="P40" s="214">
        <f>IFERROR(INDEX('Wastewater '!$I$218:$CL$234,MATCH(Adjustment_WWW!$A40,'Wastewater '!$I$218:$I$234,0),MATCH(Adjustment_WWW!P$3&amp;RIGHT(Adjustment_WWW!$B40,2),'Wastewater '!$I$218:$CL$218,0)),"")</f>
        <v>0</v>
      </c>
      <c r="Q40" s="214">
        <f>IFERROR(INDEX('Wastewater '!$I$218:$CL$234,MATCH(Adjustment_WWW!$A40,'Wastewater '!$I$218:$I$234,0),MATCH(Adjustment_WWW!Q$3&amp;RIGHT(Adjustment_WWW!$B40,2),'Wastewater '!$I$218:$CL$218,0)),"")</f>
        <v>0</v>
      </c>
      <c r="R40" s="214" t="str">
        <f>IFERROR(INDEX('Wastewater '!$I$218:$CL$234,MATCH(Adjustment_WWW!$A40,'Wastewater '!$I$218:$I$234,0),MATCH(Adjustment_WWW!R$3&amp;RIGHT(Adjustment_WWW!$B40,2),'Wastewater '!$I$218:$CL$218,0)),"")</f>
        <v/>
      </c>
      <c r="S40" s="214" t="str">
        <f>IFERROR(INDEX('Wastewater '!$I$218:$CL$234,MATCH(Adjustment_WWW!$A40,'Wastewater '!$I$218:$I$234,0),MATCH(Adjustment_WWW!S$3&amp;RIGHT(Adjustment_WWW!$B40,2),'Wastewater '!$I$218:$CL$218,0)),"")</f>
        <v/>
      </c>
      <c r="T40" s="214" t="str">
        <f>IFERROR(INDEX('Wastewater '!$I$218:$CL$234,MATCH(Adjustment_WWW!$A40,'Wastewater '!$I$218:$I$234,0),MATCH(Adjustment_WWW!T$3&amp;RIGHT(Adjustment_WWW!$B40,2),'Wastewater '!$I$218:$CL$218,0)),"")</f>
        <v/>
      </c>
      <c r="U40" s="214" t="str">
        <f>IFERROR(INDEX('Wastewater '!$I$218:$CL$234,MATCH(Adjustment_WWW!$A40,'Wastewater '!$I$218:$I$234,0),MATCH(Adjustment_WWW!U$3&amp;RIGHT(Adjustment_WWW!$B40,2),'Wastewater '!$I$218:$CL$218,0)),"")</f>
        <v/>
      </c>
      <c r="V40" s="214" t="str">
        <f>IFERROR(INDEX('Wastewater '!$I$218:$CL$234,MATCH(Adjustment_WWW!$A40,'Wastewater '!$I$218:$I$234,0),MATCH(Adjustment_WWW!V$3&amp;RIGHT(Adjustment_WWW!$B40,2),'Wastewater '!$I$218:$CL$218,0)),"")</f>
        <v/>
      </c>
      <c r="W40" s="214">
        <f>IFERROR(INDEX('Wastewater '!$I$218:$CL$234,MATCH(Adjustment_WWW!$A40,'Wastewater '!$I$218:$I$234,0),MATCH(Adjustment_WWW!W$3&amp;RIGHT(Adjustment_WWW!$B40,2),'Wastewater '!$I$218:$CL$218,0)),"")</f>
        <v>0</v>
      </c>
    </row>
    <row r="41" spans="1:23">
      <c r="A41" s="214" t="s">
        <v>98</v>
      </c>
      <c r="B41" s="214" t="s">
        <v>464</v>
      </c>
      <c r="C41" s="214" t="str">
        <f t="shared" si="1"/>
        <v>NWT15</v>
      </c>
      <c r="D41" s="214">
        <f t="shared" si="2"/>
        <v>0</v>
      </c>
      <c r="E41" s="214">
        <f t="shared" si="3"/>
        <v>0</v>
      </c>
      <c r="F41" s="214">
        <f t="shared" si="4"/>
        <v>0</v>
      </c>
      <c r="G41" s="214">
        <f t="shared" si="5"/>
        <v>0</v>
      </c>
      <c r="H41" s="214">
        <f t="shared" si="6"/>
        <v>0</v>
      </c>
      <c r="I41" s="214">
        <f t="shared" si="7"/>
        <v>0</v>
      </c>
      <c r="J41" s="214">
        <f t="shared" si="8"/>
        <v>0</v>
      </c>
      <c r="M41" s="214">
        <f>IFERROR(INDEX('Wastewater '!$I$218:$CL$234,MATCH(Adjustment_WWW!$A41,'Wastewater '!$I$218:$I$234,0),MATCH(Adjustment_WWW!M$3&amp;RIGHT(Adjustment_WWW!$B41,2),'Wastewater '!$I$218:$CL$218,0)),"")</f>
        <v>0</v>
      </c>
      <c r="N41" s="214">
        <f>IFERROR(INDEX('Wastewater '!$I$218:$CL$234,MATCH(Adjustment_WWW!$A41,'Wastewater '!$I$218:$I$234,0),MATCH(Adjustment_WWW!N$3&amp;RIGHT(Adjustment_WWW!$B41,2),'Wastewater '!$I$218:$CL$218,0)),"")</f>
        <v>0</v>
      </c>
      <c r="O41" s="214">
        <f>IFERROR(INDEX('Wastewater '!$I$218:$CL$234,MATCH(Adjustment_WWW!$A41,'Wastewater '!$I$218:$I$234,0),MATCH(Adjustment_WWW!O$3&amp;RIGHT(Adjustment_WWW!$B41,2),'Wastewater '!$I$218:$CL$218,0)),"")</f>
        <v>0</v>
      </c>
      <c r="P41" s="214">
        <f>IFERROR(INDEX('Wastewater '!$I$218:$CL$234,MATCH(Adjustment_WWW!$A41,'Wastewater '!$I$218:$I$234,0),MATCH(Adjustment_WWW!P$3&amp;RIGHT(Adjustment_WWW!$B41,2),'Wastewater '!$I$218:$CL$218,0)),"")</f>
        <v>0</v>
      </c>
      <c r="Q41" s="214">
        <f>IFERROR(INDEX('Wastewater '!$I$218:$CL$234,MATCH(Adjustment_WWW!$A41,'Wastewater '!$I$218:$I$234,0),MATCH(Adjustment_WWW!Q$3&amp;RIGHT(Adjustment_WWW!$B41,2),'Wastewater '!$I$218:$CL$218,0)),"")</f>
        <v>0</v>
      </c>
      <c r="R41" s="214" t="str">
        <f>IFERROR(INDEX('Wastewater '!$I$218:$CL$234,MATCH(Adjustment_WWW!$A41,'Wastewater '!$I$218:$I$234,0),MATCH(Adjustment_WWW!R$3&amp;RIGHT(Adjustment_WWW!$B41,2),'Wastewater '!$I$218:$CL$218,0)),"")</f>
        <v/>
      </c>
      <c r="S41" s="214" t="str">
        <f>IFERROR(INDEX('Wastewater '!$I$218:$CL$234,MATCH(Adjustment_WWW!$A41,'Wastewater '!$I$218:$I$234,0),MATCH(Adjustment_WWW!S$3&amp;RIGHT(Adjustment_WWW!$B41,2),'Wastewater '!$I$218:$CL$218,0)),"")</f>
        <v/>
      </c>
      <c r="T41" s="214" t="str">
        <f>IFERROR(INDEX('Wastewater '!$I$218:$CL$234,MATCH(Adjustment_WWW!$A41,'Wastewater '!$I$218:$I$234,0),MATCH(Adjustment_WWW!T$3&amp;RIGHT(Adjustment_WWW!$B41,2),'Wastewater '!$I$218:$CL$218,0)),"")</f>
        <v/>
      </c>
      <c r="U41" s="214" t="str">
        <f>IFERROR(INDEX('Wastewater '!$I$218:$CL$234,MATCH(Adjustment_WWW!$A41,'Wastewater '!$I$218:$I$234,0),MATCH(Adjustment_WWW!U$3&amp;RIGHT(Adjustment_WWW!$B41,2),'Wastewater '!$I$218:$CL$218,0)),"")</f>
        <v/>
      </c>
      <c r="V41" s="214" t="str">
        <f>IFERROR(INDEX('Wastewater '!$I$218:$CL$234,MATCH(Adjustment_WWW!$A41,'Wastewater '!$I$218:$I$234,0),MATCH(Adjustment_WWW!V$3&amp;RIGHT(Adjustment_WWW!$B41,2),'Wastewater '!$I$218:$CL$218,0)),"")</f>
        <v/>
      </c>
      <c r="W41" s="214">
        <f>IFERROR(INDEX('Wastewater '!$I$218:$CL$234,MATCH(Adjustment_WWW!$A41,'Wastewater '!$I$218:$I$234,0),MATCH(Adjustment_WWW!W$3&amp;RIGHT(Adjustment_WWW!$B41,2),'Wastewater '!$I$218:$CL$218,0)),"")</f>
        <v>0</v>
      </c>
    </row>
    <row r="42" spans="1:23">
      <c r="A42" s="214" t="s">
        <v>98</v>
      </c>
      <c r="B42" s="214" t="s">
        <v>465</v>
      </c>
      <c r="C42" s="214" t="str">
        <f t="shared" si="1"/>
        <v>NWT16</v>
      </c>
      <c r="D42" s="214">
        <f t="shared" si="2"/>
        <v>-4.1722478047671752</v>
      </c>
      <c r="E42" s="214">
        <f t="shared" si="3"/>
        <v>-3.7096162275235107</v>
      </c>
      <c r="F42" s="214">
        <f t="shared" si="4"/>
        <v>-0.15866579456030491</v>
      </c>
      <c r="G42" s="214">
        <f t="shared" si="5"/>
        <v>-1.0577719637353662</v>
      </c>
      <c r="H42" s="214">
        <f t="shared" si="6"/>
        <v>-0.15866579456030491</v>
      </c>
      <c r="I42" s="214">
        <f t="shared" si="7"/>
        <v>-1.3751035528559761</v>
      </c>
      <c r="J42" s="214">
        <f t="shared" si="8"/>
        <v>-9.2569675851466631</v>
      </c>
      <c r="M42" s="214">
        <f>IFERROR(INDEX('Wastewater '!$I$218:$CL$234,MATCH(Adjustment_WWW!$A42,'Wastewater '!$I$218:$I$234,0),MATCH(Adjustment_WWW!M$3&amp;RIGHT(Adjustment_WWW!$B42,2),'Wastewater '!$I$218:$CL$218,0)),"")</f>
        <v>-4.1722478047671752</v>
      </c>
      <c r="N42" s="214">
        <f>IFERROR(INDEX('Wastewater '!$I$218:$CL$234,MATCH(Adjustment_WWW!$A42,'Wastewater '!$I$218:$I$234,0),MATCH(Adjustment_WWW!N$3&amp;RIGHT(Adjustment_WWW!$B42,2),'Wastewater '!$I$218:$CL$218,0)),"")</f>
        <v>-3.7096162275235107</v>
      </c>
      <c r="O42" s="214">
        <f>IFERROR(INDEX('Wastewater '!$I$218:$CL$234,MATCH(Adjustment_WWW!$A42,'Wastewater '!$I$218:$I$234,0),MATCH(Adjustment_WWW!O$3&amp;RIGHT(Adjustment_WWW!$B42,2),'Wastewater '!$I$218:$CL$218,0)),"")</f>
        <v>-0.15866579456030491</v>
      </c>
      <c r="P42" s="214">
        <f>IFERROR(INDEX('Wastewater '!$I$218:$CL$234,MATCH(Adjustment_WWW!$A42,'Wastewater '!$I$218:$I$234,0),MATCH(Adjustment_WWW!P$3&amp;RIGHT(Adjustment_WWW!$B42,2),'Wastewater '!$I$218:$CL$218,0)),"")</f>
        <v>-1.0577719637353662</v>
      </c>
      <c r="Q42" s="214">
        <f>IFERROR(INDEX('Wastewater '!$I$218:$CL$234,MATCH(Adjustment_WWW!$A42,'Wastewater '!$I$218:$I$234,0),MATCH(Adjustment_WWW!Q$3&amp;RIGHT(Adjustment_WWW!$B42,2),'Wastewater '!$I$218:$CL$218,0)),"")</f>
        <v>-0.15866579456030491</v>
      </c>
      <c r="R42" s="214" t="str">
        <f>IFERROR(INDEX('Wastewater '!$I$218:$CL$234,MATCH(Adjustment_WWW!$A42,'Wastewater '!$I$218:$I$234,0),MATCH(Adjustment_WWW!R$3&amp;RIGHT(Adjustment_WWW!$B42,2),'Wastewater '!$I$218:$CL$218,0)),"")</f>
        <v/>
      </c>
      <c r="S42" s="214" t="str">
        <f>IFERROR(INDEX('Wastewater '!$I$218:$CL$234,MATCH(Adjustment_WWW!$A42,'Wastewater '!$I$218:$I$234,0),MATCH(Adjustment_WWW!S$3&amp;RIGHT(Adjustment_WWW!$B42,2),'Wastewater '!$I$218:$CL$218,0)),"")</f>
        <v/>
      </c>
      <c r="T42" s="214" t="str">
        <f>IFERROR(INDEX('Wastewater '!$I$218:$CL$234,MATCH(Adjustment_WWW!$A42,'Wastewater '!$I$218:$I$234,0),MATCH(Adjustment_WWW!T$3&amp;RIGHT(Adjustment_WWW!$B42,2),'Wastewater '!$I$218:$CL$218,0)),"")</f>
        <v/>
      </c>
      <c r="U42" s="214" t="str">
        <f>IFERROR(INDEX('Wastewater '!$I$218:$CL$234,MATCH(Adjustment_WWW!$A42,'Wastewater '!$I$218:$I$234,0),MATCH(Adjustment_WWW!U$3&amp;RIGHT(Adjustment_WWW!$B42,2),'Wastewater '!$I$218:$CL$218,0)),"")</f>
        <v/>
      </c>
      <c r="V42" s="214" t="str">
        <f>IFERROR(INDEX('Wastewater '!$I$218:$CL$234,MATCH(Adjustment_WWW!$A42,'Wastewater '!$I$218:$I$234,0),MATCH(Adjustment_WWW!V$3&amp;RIGHT(Adjustment_WWW!$B42,2),'Wastewater '!$I$218:$CL$218,0)),"")</f>
        <v/>
      </c>
      <c r="W42" s="214">
        <f>IFERROR(INDEX('Wastewater '!$I$218:$CL$234,MATCH(Adjustment_WWW!$A42,'Wastewater '!$I$218:$I$234,0),MATCH(Adjustment_WWW!W$3&amp;RIGHT(Adjustment_WWW!$B42,2),'Wastewater '!$I$218:$CL$218,0)),"")</f>
        <v>-9.2569675851466631</v>
      </c>
    </row>
    <row r="43" spans="1:23">
      <c r="A43" s="214" t="s">
        <v>98</v>
      </c>
      <c r="B43" s="214" t="s">
        <v>466</v>
      </c>
      <c r="C43" s="214" t="str">
        <f t="shared" si="1"/>
        <v>NWT17</v>
      </c>
      <c r="D43" s="214">
        <f t="shared" si="2"/>
        <v>1.4373968184270982</v>
      </c>
      <c r="E43" s="214">
        <f t="shared" si="3"/>
        <v>9.1096993371160249</v>
      </c>
      <c r="F43" s="214">
        <f t="shared" si="4"/>
        <v>-2.2961440997110186E-2</v>
      </c>
      <c r="G43" s="214">
        <f t="shared" si="5"/>
        <v>-0.15307627331406809</v>
      </c>
      <c r="H43" s="214">
        <f t="shared" si="6"/>
        <v>-2.2961440997110186E-2</v>
      </c>
      <c r="I43" s="214">
        <f t="shared" si="7"/>
        <v>-0.19899915530828843</v>
      </c>
      <c r="J43" s="214">
        <f t="shared" si="8"/>
        <v>10.348097000234834</v>
      </c>
      <c r="M43" s="214">
        <f>IFERROR(INDEX('Wastewater '!$I$218:$CL$234,MATCH(Adjustment_WWW!$A43,'Wastewater '!$I$218:$I$234,0),MATCH(Adjustment_WWW!M$3&amp;RIGHT(Adjustment_WWW!$B43,2),'Wastewater '!$I$218:$CL$218,0)),"")</f>
        <v>1.4373968184270982</v>
      </c>
      <c r="N43" s="214">
        <f>IFERROR(INDEX('Wastewater '!$I$218:$CL$234,MATCH(Adjustment_WWW!$A43,'Wastewater '!$I$218:$I$234,0),MATCH(Adjustment_WWW!N$3&amp;RIGHT(Adjustment_WWW!$B43,2),'Wastewater '!$I$218:$CL$218,0)),"")</f>
        <v>9.1096993371160249</v>
      </c>
      <c r="O43" s="214">
        <f>IFERROR(INDEX('Wastewater '!$I$218:$CL$234,MATCH(Adjustment_WWW!$A43,'Wastewater '!$I$218:$I$234,0),MATCH(Adjustment_WWW!O$3&amp;RIGHT(Adjustment_WWW!$B43,2),'Wastewater '!$I$218:$CL$218,0)),"")</f>
        <v>-2.2961440997110186E-2</v>
      </c>
      <c r="P43" s="214">
        <f>IFERROR(INDEX('Wastewater '!$I$218:$CL$234,MATCH(Adjustment_WWW!$A43,'Wastewater '!$I$218:$I$234,0),MATCH(Adjustment_WWW!P$3&amp;RIGHT(Adjustment_WWW!$B43,2),'Wastewater '!$I$218:$CL$218,0)),"")</f>
        <v>-0.15307627331406809</v>
      </c>
      <c r="Q43" s="214">
        <f>IFERROR(INDEX('Wastewater '!$I$218:$CL$234,MATCH(Adjustment_WWW!$A43,'Wastewater '!$I$218:$I$234,0),MATCH(Adjustment_WWW!Q$3&amp;RIGHT(Adjustment_WWW!$B43,2),'Wastewater '!$I$218:$CL$218,0)),"")</f>
        <v>-2.2961440997110186E-2</v>
      </c>
      <c r="R43" s="214" t="str">
        <f>IFERROR(INDEX('Wastewater '!$I$218:$CL$234,MATCH(Adjustment_WWW!$A43,'Wastewater '!$I$218:$I$234,0),MATCH(Adjustment_WWW!R$3&amp;RIGHT(Adjustment_WWW!$B43,2),'Wastewater '!$I$218:$CL$218,0)),"")</f>
        <v/>
      </c>
      <c r="S43" s="214" t="str">
        <f>IFERROR(INDEX('Wastewater '!$I$218:$CL$234,MATCH(Adjustment_WWW!$A43,'Wastewater '!$I$218:$I$234,0),MATCH(Adjustment_WWW!S$3&amp;RIGHT(Adjustment_WWW!$B43,2),'Wastewater '!$I$218:$CL$218,0)),"")</f>
        <v/>
      </c>
      <c r="T43" s="214" t="str">
        <f>IFERROR(INDEX('Wastewater '!$I$218:$CL$234,MATCH(Adjustment_WWW!$A43,'Wastewater '!$I$218:$I$234,0),MATCH(Adjustment_WWW!T$3&amp;RIGHT(Adjustment_WWW!$B43,2),'Wastewater '!$I$218:$CL$218,0)),"")</f>
        <v/>
      </c>
      <c r="U43" s="214" t="str">
        <f>IFERROR(INDEX('Wastewater '!$I$218:$CL$234,MATCH(Adjustment_WWW!$A43,'Wastewater '!$I$218:$I$234,0),MATCH(Adjustment_WWW!U$3&amp;RIGHT(Adjustment_WWW!$B43,2),'Wastewater '!$I$218:$CL$218,0)),"")</f>
        <v/>
      </c>
      <c r="V43" s="214" t="str">
        <f>IFERROR(INDEX('Wastewater '!$I$218:$CL$234,MATCH(Adjustment_WWW!$A43,'Wastewater '!$I$218:$I$234,0),MATCH(Adjustment_WWW!V$3&amp;RIGHT(Adjustment_WWW!$B43,2),'Wastewater '!$I$218:$CL$218,0)),"")</f>
        <v/>
      </c>
      <c r="W43" s="214">
        <f>IFERROR(INDEX('Wastewater '!$I$218:$CL$234,MATCH(Adjustment_WWW!$A43,'Wastewater '!$I$218:$I$234,0),MATCH(Adjustment_WWW!W$3&amp;RIGHT(Adjustment_WWW!$B43,2),'Wastewater '!$I$218:$CL$218,0)),"")</f>
        <v>10.348097000234834</v>
      </c>
    </row>
    <row r="44" spans="1:23">
      <c r="A44" s="214" t="s">
        <v>98</v>
      </c>
      <c r="B44" s="214" t="s">
        <v>467</v>
      </c>
      <c r="C44" s="214" t="str">
        <f t="shared" si="1"/>
        <v>NWT18</v>
      </c>
      <c r="D44" s="214">
        <f t="shared" si="2"/>
        <v>2.6389090399999997</v>
      </c>
      <c r="E44" s="214">
        <f t="shared" si="3"/>
        <v>2.1382545999999998</v>
      </c>
      <c r="F44" s="214">
        <f t="shared" si="4"/>
        <v>-1.4207249999999999E-2</v>
      </c>
      <c r="G44" s="214">
        <f t="shared" si="5"/>
        <v>-9.4714970000000037E-2</v>
      </c>
      <c r="H44" s="214">
        <f t="shared" si="6"/>
        <v>-1.4207249999999999E-2</v>
      </c>
      <c r="I44" s="214">
        <f t="shared" si="7"/>
        <v>-0.12312947000000005</v>
      </c>
      <c r="J44" s="214">
        <f t="shared" si="8"/>
        <v>4.6540341699999992</v>
      </c>
      <c r="M44" s="214" t="str">
        <f>IFERROR(INDEX('Wastewater '!$I$218:$CL$234,MATCH(Adjustment_WWW!$A44,'Wastewater '!$I$218:$I$234,0),MATCH(Adjustment_WWW!M$3&amp;RIGHT(Adjustment_WWW!$B44,2),'Wastewater '!$I$218:$CL$218,0)),"")</f>
        <v/>
      </c>
      <c r="N44" s="214" t="str">
        <f>IFERROR(INDEX('Wastewater '!$I$218:$CL$234,MATCH(Adjustment_WWW!$A44,'Wastewater '!$I$218:$I$234,0),MATCH(Adjustment_WWW!N$3&amp;RIGHT(Adjustment_WWW!$B44,2),'Wastewater '!$I$218:$CL$218,0)),"")</f>
        <v/>
      </c>
      <c r="O44" s="214">
        <f>IFERROR(INDEX('Wastewater '!$I$218:$CL$234,MATCH(Adjustment_WWW!$A44,'Wastewater '!$I$218:$I$234,0),MATCH(Adjustment_WWW!O$3&amp;RIGHT(Adjustment_WWW!$B44,2),'Wastewater '!$I$218:$CL$218,0)),"")</f>
        <v>-1.4207249999999999E-2</v>
      </c>
      <c r="P44" s="214">
        <f>IFERROR(INDEX('Wastewater '!$I$218:$CL$234,MATCH(Adjustment_WWW!$A44,'Wastewater '!$I$218:$I$234,0),MATCH(Adjustment_WWW!P$3&amp;RIGHT(Adjustment_WWW!$B44,2),'Wastewater '!$I$218:$CL$218,0)),"")</f>
        <v>-9.4714970000000037E-2</v>
      </c>
      <c r="Q44" s="214">
        <f>IFERROR(INDEX('Wastewater '!$I$218:$CL$234,MATCH(Adjustment_WWW!$A44,'Wastewater '!$I$218:$I$234,0),MATCH(Adjustment_WWW!Q$3&amp;RIGHT(Adjustment_WWW!$B44,2),'Wastewater '!$I$218:$CL$218,0)),"")</f>
        <v>-1.4207249999999999E-2</v>
      </c>
      <c r="R44" s="214">
        <f>IFERROR(INDEX('Wastewater '!$I$218:$CL$234,MATCH(Adjustment_WWW!$A44,'Wastewater '!$I$218:$I$234,0),MATCH(Adjustment_WWW!R$3&amp;RIGHT(Adjustment_WWW!$B44,2),'Wastewater '!$I$218:$CL$218,0)),"")</f>
        <v>2.71817325</v>
      </c>
      <c r="S44" s="214">
        <f>IFERROR(INDEX('Wastewater '!$I$218:$CL$234,MATCH(Adjustment_WWW!$A44,'Wastewater '!$I$218:$I$234,0),MATCH(Adjustment_WWW!S$3&amp;RIGHT(Adjustment_WWW!$B44,2),'Wastewater '!$I$218:$CL$218,0)),"")</f>
        <v>-5.6617290000000209E-2</v>
      </c>
      <c r="T44" s="214">
        <f>IFERROR(INDEX('Wastewater '!$I$218:$CL$234,MATCH(Adjustment_WWW!$A44,'Wastewater '!$I$218:$I$234,0),MATCH(Adjustment_WWW!T$3&amp;RIGHT(Adjustment_WWW!$B44,2),'Wastewater '!$I$218:$CL$218,0)),"")</f>
        <v>-2.2646919999999997E-2</v>
      </c>
      <c r="U44" s="214">
        <f>IFERROR(INDEX('Wastewater '!$I$218:$CL$234,MATCH(Adjustment_WWW!$A44,'Wastewater '!$I$218:$I$234,0),MATCH(Adjustment_WWW!U$3&amp;RIGHT(Adjustment_WWW!$B44,2),'Wastewater '!$I$218:$CL$218,0)),"")</f>
        <v>2.1382545999999998</v>
      </c>
      <c r="V44" s="214">
        <f>IFERROR(INDEX('Wastewater '!$I$218:$CL$234,MATCH(Adjustment_WWW!$A44,'Wastewater '!$I$218:$I$234,0),MATCH(Adjustment_WWW!V$3&amp;RIGHT(Adjustment_WWW!$B44,2),'Wastewater '!$I$218:$CL$218,0)),"")</f>
        <v>0</v>
      </c>
      <c r="W44" s="214">
        <f>IFERROR(INDEX('Wastewater '!$I$218:$CL$234,MATCH(Adjustment_WWW!$A44,'Wastewater '!$I$218:$I$234,0),MATCH(Adjustment_WWW!W$3&amp;RIGHT(Adjustment_WWW!$B44,2),'Wastewater '!$I$218:$CL$218,0)),"")</f>
        <v>4.6540341699999992</v>
      </c>
    </row>
    <row r="45" spans="1:23">
      <c r="A45" s="214" t="s">
        <v>98</v>
      </c>
      <c r="B45" s="214" t="s">
        <v>468</v>
      </c>
      <c r="C45" s="214" t="str">
        <f t="shared" si="1"/>
        <v>NWT19</v>
      </c>
      <c r="D45" s="214">
        <f t="shared" si="2"/>
        <v>0.69965893716843131</v>
      </c>
      <c r="E45" s="214">
        <f t="shared" si="3"/>
        <v>1.2512395409919119</v>
      </c>
      <c r="F45" s="214">
        <f t="shared" si="4"/>
        <v>0.12601210937432983</v>
      </c>
      <c r="G45" s="214">
        <f t="shared" si="5"/>
        <v>0.50516778203805324</v>
      </c>
      <c r="H45" s="214">
        <f t="shared" si="6"/>
        <v>4.4721630427273583E-2</v>
      </c>
      <c r="I45" s="214">
        <f t="shared" si="7"/>
        <v>0.67590152183965668</v>
      </c>
      <c r="J45" s="214">
        <f t="shared" si="8"/>
        <v>2.6267999999999998</v>
      </c>
      <c r="M45" s="214" t="str">
        <f>IFERROR(INDEX('Wastewater '!$I$218:$CL$234,MATCH(Adjustment_WWW!$A45,'Wastewater '!$I$218:$I$234,0),MATCH(Adjustment_WWW!M$3&amp;RIGHT(Adjustment_WWW!$B45,2),'Wastewater '!$I$218:$CL$218,0)),"")</f>
        <v/>
      </c>
      <c r="N45" s="214" t="str">
        <f>IFERROR(INDEX('Wastewater '!$I$218:$CL$234,MATCH(Adjustment_WWW!$A45,'Wastewater '!$I$218:$I$234,0),MATCH(Adjustment_WWW!N$3&amp;RIGHT(Adjustment_WWW!$B45,2),'Wastewater '!$I$218:$CL$218,0)),"")</f>
        <v/>
      </c>
      <c r="O45" s="214">
        <f>IFERROR(INDEX('Wastewater '!$I$218:$CL$234,MATCH(Adjustment_WWW!$A45,'Wastewater '!$I$218:$I$234,0),MATCH(Adjustment_WWW!O$3&amp;RIGHT(Adjustment_WWW!$B45,2),'Wastewater '!$I$218:$CL$218,0)),"")</f>
        <v>0.12601210937432983</v>
      </c>
      <c r="P45" s="214">
        <f>IFERROR(INDEX('Wastewater '!$I$218:$CL$234,MATCH(Adjustment_WWW!$A45,'Wastewater '!$I$218:$I$234,0),MATCH(Adjustment_WWW!P$3&amp;RIGHT(Adjustment_WWW!$B45,2),'Wastewater '!$I$218:$CL$218,0)),"")</f>
        <v>0.50516778203805324</v>
      </c>
      <c r="Q45" s="214">
        <f>IFERROR(INDEX('Wastewater '!$I$218:$CL$234,MATCH(Adjustment_WWW!$A45,'Wastewater '!$I$218:$I$234,0),MATCH(Adjustment_WWW!Q$3&amp;RIGHT(Adjustment_WWW!$B45,2),'Wastewater '!$I$218:$CL$218,0)),"")</f>
        <v>4.4721630427273583E-2</v>
      </c>
      <c r="R45" s="214">
        <f>IFERROR(INDEX('Wastewater '!$I$218:$CL$234,MATCH(Adjustment_WWW!$A45,'Wastewater '!$I$218:$I$234,0),MATCH(Adjustment_WWW!R$3&amp;RIGHT(Adjustment_WWW!$B45,2),'Wastewater '!$I$218:$CL$218,0)),"")</f>
        <v>0.31589427070946308</v>
      </c>
      <c r="S45" s="214">
        <f>IFERROR(INDEX('Wastewater '!$I$218:$CL$234,MATCH(Adjustment_WWW!$A45,'Wastewater '!$I$218:$I$234,0),MATCH(Adjustment_WWW!S$3&amp;RIGHT(Adjustment_WWW!$B45,2),'Wastewater '!$I$218:$CL$218,0)),"")</f>
        <v>0.27439173654509919</v>
      </c>
      <c r="T45" s="214">
        <f>IFERROR(INDEX('Wastewater '!$I$218:$CL$234,MATCH(Adjustment_WWW!$A45,'Wastewater '!$I$218:$I$234,0),MATCH(Adjustment_WWW!T$3&amp;RIGHT(Adjustment_WWW!$B45,2),'Wastewater '!$I$218:$CL$218,0)),"")</f>
        <v>0.10937292991386907</v>
      </c>
      <c r="U45" s="214">
        <f>IFERROR(INDEX('Wastewater '!$I$218:$CL$234,MATCH(Adjustment_WWW!$A45,'Wastewater '!$I$218:$I$234,0),MATCH(Adjustment_WWW!U$3&amp;RIGHT(Adjustment_WWW!$B45,2),'Wastewater '!$I$218:$CL$218,0)),"")</f>
        <v>1.2512395409919119</v>
      </c>
      <c r="V45" s="214">
        <f>IFERROR(INDEX('Wastewater '!$I$218:$CL$234,MATCH(Adjustment_WWW!$A45,'Wastewater '!$I$218:$I$234,0),MATCH(Adjustment_WWW!V$3&amp;RIGHT(Adjustment_WWW!$B45,2),'Wastewater '!$I$218:$CL$218,0)),"")</f>
        <v>0</v>
      </c>
      <c r="W45" s="214">
        <f>IFERROR(INDEX('Wastewater '!$I$218:$CL$234,MATCH(Adjustment_WWW!$A45,'Wastewater '!$I$218:$I$234,0),MATCH(Adjustment_WWW!W$3&amp;RIGHT(Adjustment_WWW!$B45,2),'Wastewater '!$I$218:$CL$218,0)),"")</f>
        <v>2.6267999999999998</v>
      </c>
    </row>
    <row r="46" spans="1:23">
      <c r="A46" s="214" t="s">
        <v>98</v>
      </c>
      <c r="B46" s="214" t="s">
        <v>469</v>
      </c>
      <c r="C46" s="214" t="str">
        <f t="shared" si="1"/>
        <v>NWT20</v>
      </c>
      <c r="D46" s="214">
        <f t="shared" si="2"/>
        <v>0</v>
      </c>
      <c r="E46" s="214">
        <f t="shared" si="3"/>
        <v>0</v>
      </c>
      <c r="F46" s="214">
        <f t="shared" si="4"/>
        <v>0</v>
      </c>
      <c r="G46" s="214">
        <f t="shared" si="5"/>
        <v>0</v>
      </c>
      <c r="H46" s="214">
        <f t="shared" si="6"/>
        <v>0.29928246000000003</v>
      </c>
      <c r="I46" s="214">
        <f t="shared" si="7"/>
        <v>0.29928246000000003</v>
      </c>
      <c r="J46" s="214">
        <f t="shared" si="8"/>
        <v>0.29928246000000003</v>
      </c>
      <c r="M46" s="214" t="str">
        <f>IFERROR(INDEX('Wastewater '!$I$218:$CL$234,MATCH(Adjustment_WWW!$A46,'Wastewater '!$I$218:$I$234,0),MATCH(Adjustment_WWW!M$3&amp;RIGHT(Adjustment_WWW!$B46,2),'Wastewater '!$I$218:$CL$218,0)),"")</f>
        <v/>
      </c>
      <c r="N46" s="214" t="str">
        <f>IFERROR(INDEX('Wastewater '!$I$218:$CL$234,MATCH(Adjustment_WWW!$A46,'Wastewater '!$I$218:$I$234,0),MATCH(Adjustment_WWW!N$3&amp;RIGHT(Adjustment_WWW!$B46,2),'Wastewater '!$I$218:$CL$218,0)),"")</f>
        <v/>
      </c>
      <c r="O46" s="214">
        <f>IFERROR(INDEX('Wastewater '!$I$218:$CL$234,MATCH(Adjustment_WWW!$A46,'Wastewater '!$I$218:$I$234,0),MATCH(Adjustment_WWW!O$3&amp;RIGHT(Adjustment_WWW!$B46,2),'Wastewater '!$I$218:$CL$218,0)),"")</f>
        <v>0</v>
      </c>
      <c r="P46" s="214">
        <f>IFERROR(INDEX('Wastewater '!$I$218:$CL$234,MATCH(Adjustment_WWW!$A46,'Wastewater '!$I$218:$I$234,0),MATCH(Adjustment_WWW!P$3&amp;RIGHT(Adjustment_WWW!$B46,2),'Wastewater '!$I$218:$CL$218,0)),"")</f>
        <v>0</v>
      </c>
      <c r="Q46" s="214">
        <f>IFERROR(INDEX('Wastewater '!$I$218:$CL$234,MATCH(Adjustment_WWW!$A46,'Wastewater '!$I$218:$I$234,0),MATCH(Adjustment_WWW!Q$3&amp;RIGHT(Adjustment_WWW!$B46,2),'Wastewater '!$I$218:$CL$218,0)),"")</f>
        <v>0.29928246000000003</v>
      </c>
      <c r="R46" s="214">
        <f>IFERROR(INDEX('Wastewater '!$I$218:$CL$234,MATCH(Adjustment_WWW!$A46,'Wastewater '!$I$218:$I$234,0),MATCH(Adjustment_WWW!R$3&amp;RIGHT(Adjustment_WWW!$B46,2),'Wastewater '!$I$218:$CL$218,0)),"")</f>
        <v>0</v>
      </c>
      <c r="S46" s="214">
        <f>IFERROR(INDEX('Wastewater '!$I$218:$CL$234,MATCH(Adjustment_WWW!$A46,'Wastewater '!$I$218:$I$234,0),MATCH(Adjustment_WWW!S$3&amp;RIGHT(Adjustment_WWW!$B46,2),'Wastewater '!$I$218:$CL$218,0)),"")</f>
        <v>0</v>
      </c>
      <c r="T46" s="214">
        <f>IFERROR(INDEX('Wastewater '!$I$218:$CL$234,MATCH(Adjustment_WWW!$A46,'Wastewater '!$I$218:$I$234,0),MATCH(Adjustment_WWW!T$3&amp;RIGHT(Adjustment_WWW!$B46,2),'Wastewater '!$I$218:$CL$218,0)),"")</f>
        <v>0</v>
      </c>
      <c r="U46" s="214">
        <f>IFERROR(INDEX('Wastewater '!$I$218:$CL$234,MATCH(Adjustment_WWW!$A46,'Wastewater '!$I$218:$I$234,0),MATCH(Adjustment_WWW!U$3&amp;RIGHT(Adjustment_WWW!$B46,2),'Wastewater '!$I$218:$CL$218,0)),"")</f>
        <v>0</v>
      </c>
      <c r="V46" s="214">
        <f>IFERROR(INDEX('Wastewater '!$I$218:$CL$234,MATCH(Adjustment_WWW!$A46,'Wastewater '!$I$218:$I$234,0),MATCH(Adjustment_WWW!V$3&amp;RIGHT(Adjustment_WWW!$B46,2),'Wastewater '!$I$218:$CL$218,0)),"")</f>
        <v>0</v>
      </c>
      <c r="W46" s="214">
        <f>IFERROR(INDEX('Wastewater '!$I$218:$CL$234,MATCH(Adjustment_WWW!$A46,'Wastewater '!$I$218:$I$234,0),MATCH(Adjustment_WWW!W$3&amp;RIGHT(Adjustment_WWW!$B46,2),'Wastewater '!$I$218:$CL$218,0)),"")</f>
        <v>0.29928246000000003</v>
      </c>
    </row>
    <row r="47" spans="1:23">
      <c r="A47" s="214" t="s">
        <v>98</v>
      </c>
      <c r="B47" s="214" t="s">
        <v>470</v>
      </c>
      <c r="C47" s="214" t="str">
        <f t="shared" si="1"/>
        <v>NWT21</v>
      </c>
      <c r="D47" s="214">
        <f t="shared" si="2"/>
        <v>0</v>
      </c>
      <c r="E47" s="214">
        <f t="shared" si="3"/>
        <v>0</v>
      </c>
      <c r="F47" s="214">
        <f t="shared" si="4"/>
        <v>0</v>
      </c>
      <c r="G47" s="214">
        <f t="shared" si="5"/>
        <v>0</v>
      </c>
      <c r="H47" s="214">
        <f t="shared" si="6"/>
        <v>0</v>
      </c>
      <c r="I47" s="214">
        <f t="shared" si="7"/>
        <v>0</v>
      </c>
      <c r="J47" s="214">
        <f t="shared" si="8"/>
        <v>0</v>
      </c>
      <c r="M47" s="214" t="str">
        <f>IFERROR(INDEX('Wastewater '!$I$218:$CL$234,MATCH(Adjustment_WWW!$A47,'Wastewater '!$I$218:$I$234,0),MATCH(Adjustment_WWW!M$3&amp;RIGHT(Adjustment_WWW!$B47,2),'Wastewater '!$I$218:$CL$218,0)),"")</f>
        <v/>
      </c>
      <c r="N47" s="214" t="str">
        <f>IFERROR(INDEX('Wastewater '!$I$218:$CL$234,MATCH(Adjustment_WWW!$A47,'Wastewater '!$I$218:$I$234,0),MATCH(Adjustment_WWW!N$3&amp;RIGHT(Adjustment_WWW!$B47,2),'Wastewater '!$I$218:$CL$218,0)),"")</f>
        <v/>
      </c>
      <c r="O47" s="214">
        <f>IFERROR(INDEX('Wastewater '!$I$218:$CL$234,MATCH(Adjustment_WWW!$A47,'Wastewater '!$I$218:$I$234,0),MATCH(Adjustment_WWW!O$3&amp;RIGHT(Adjustment_WWW!$B47,2),'Wastewater '!$I$218:$CL$218,0)),"")</f>
        <v>0</v>
      </c>
      <c r="P47" s="214">
        <f>IFERROR(INDEX('Wastewater '!$I$218:$CL$234,MATCH(Adjustment_WWW!$A47,'Wastewater '!$I$218:$I$234,0),MATCH(Adjustment_WWW!P$3&amp;RIGHT(Adjustment_WWW!$B47,2),'Wastewater '!$I$218:$CL$218,0)),"")</f>
        <v>0</v>
      </c>
      <c r="Q47" s="214">
        <f>IFERROR(INDEX('Wastewater '!$I$218:$CL$234,MATCH(Adjustment_WWW!$A47,'Wastewater '!$I$218:$I$234,0),MATCH(Adjustment_WWW!Q$3&amp;RIGHT(Adjustment_WWW!$B47,2),'Wastewater '!$I$218:$CL$218,0)),"")</f>
        <v>0</v>
      </c>
      <c r="R47" s="214">
        <f>IFERROR(INDEX('Wastewater '!$I$218:$CL$234,MATCH(Adjustment_WWW!$A47,'Wastewater '!$I$218:$I$234,0),MATCH(Adjustment_WWW!R$3&amp;RIGHT(Adjustment_WWW!$B47,2),'Wastewater '!$I$218:$CL$218,0)),"")</f>
        <v>0</v>
      </c>
      <c r="S47" s="214">
        <f>IFERROR(INDEX('Wastewater '!$I$218:$CL$234,MATCH(Adjustment_WWW!$A47,'Wastewater '!$I$218:$I$234,0),MATCH(Adjustment_WWW!S$3&amp;RIGHT(Adjustment_WWW!$B47,2),'Wastewater '!$I$218:$CL$218,0)),"")</f>
        <v>0</v>
      </c>
      <c r="T47" s="214">
        <f>IFERROR(INDEX('Wastewater '!$I$218:$CL$234,MATCH(Adjustment_WWW!$A47,'Wastewater '!$I$218:$I$234,0),MATCH(Adjustment_WWW!T$3&amp;RIGHT(Adjustment_WWW!$B47,2),'Wastewater '!$I$218:$CL$218,0)),"")</f>
        <v>0</v>
      </c>
      <c r="U47" s="214">
        <f>IFERROR(INDEX('Wastewater '!$I$218:$CL$234,MATCH(Adjustment_WWW!$A47,'Wastewater '!$I$218:$I$234,0),MATCH(Adjustment_WWW!U$3&amp;RIGHT(Adjustment_WWW!$B47,2),'Wastewater '!$I$218:$CL$218,0)),"")</f>
        <v>0</v>
      </c>
      <c r="V47" s="214">
        <f>IFERROR(INDEX('Wastewater '!$I$218:$CL$234,MATCH(Adjustment_WWW!$A47,'Wastewater '!$I$218:$I$234,0),MATCH(Adjustment_WWW!V$3&amp;RIGHT(Adjustment_WWW!$B47,2),'Wastewater '!$I$218:$CL$218,0)),"")</f>
        <v>0</v>
      </c>
      <c r="W47" s="214">
        <f>IFERROR(INDEX('Wastewater '!$I$218:$CL$234,MATCH(Adjustment_WWW!$A47,'Wastewater '!$I$218:$I$234,0),MATCH(Adjustment_WWW!W$3&amp;RIGHT(Adjustment_WWW!$B47,2),'Wastewater '!$I$218:$CL$218,0)),"")</f>
        <v>0</v>
      </c>
    </row>
    <row r="48" spans="1:23">
      <c r="A48" s="214" t="s">
        <v>98</v>
      </c>
      <c r="B48" s="214" t="s">
        <v>580</v>
      </c>
      <c r="C48" s="214" t="str">
        <f t="shared" ref="C48" si="30">A48&amp;RIGHT(B48,2)</f>
        <v>NWT22</v>
      </c>
      <c r="D48" s="214">
        <f t="shared" ref="D48" si="31">IF($B48&lt;"2017-18",M48,R48+S48+T48)</f>
        <v>0</v>
      </c>
      <c r="E48" s="214">
        <f t="shared" ref="E48" si="32">IF($B48&lt;"2017-18",N48,U48+V48)</f>
        <v>0</v>
      </c>
      <c r="F48" s="214">
        <f t="shared" ref="F48" si="33">O48</f>
        <v>0</v>
      </c>
      <c r="G48" s="214">
        <f t="shared" ref="G48" si="34">P48</f>
        <v>0</v>
      </c>
      <c r="H48" s="214">
        <f t="shared" ref="H48" si="35">Q48</f>
        <v>0</v>
      </c>
      <c r="I48" s="214">
        <f t="shared" si="7"/>
        <v>0</v>
      </c>
      <c r="J48" s="214">
        <f t="shared" ref="J48" si="36">W48</f>
        <v>0</v>
      </c>
      <c r="M48" s="214" t="str">
        <f>IFERROR(INDEX('Wastewater '!$I$218:$CL$234,MATCH(Adjustment_WWW!$A48,'Wastewater '!$I$218:$I$234,0),MATCH(Adjustment_WWW!M$3&amp;RIGHT(Adjustment_WWW!$B48,2),'Wastewater '!$I$218:$CL$218,0)),"")</f>
        <v/>
      </c>
      <c r="N48" s="214" t="str">
        <f>IFERROR(INDEX('Wastewater '!$I$218:$CL$234,MATCH(Adjustment_WWW!$A48,'Wastewater '!$I$218:$I$234,0),MATCH(Adjustment_WWW!N$3&amp;RIGHT(Adjustment_WWW!$B48,2),'Wastewater '!$I$218:$CL$218,0)),"")</f>
        <v/>
      </c>
      <c r="O48" s="214">
        <f>IFERROR(INDEX('Wastewater '!$I$218:$CL$234,MATCH(Adjustment_WWW!$A48,'Wastewater '!$I$218:$I$234,0),MATCH(Adjustment_WWW!O$3&amp;RIGHT(Adjustment_WWW!$B48,2),'Wastewater '!$I$218:$CL$218,0)),"")</f>
        <v>0</v>
      </c>
      <c r="P48" s="214">
        <f>IFERROR(INDEX('Wastewater '!$I$218:$CL$234,MATCH(Adjustment_WWW!$A48,'Wastewater '!$I$218:$I$234,0),MATCH(Adjustment_WWW!P$3&amp;RIGHT(Adjustment_WWW!$B48,2),'Wastewater '!$I$218:$CL$218,0)),"")</f>
        <v>0</v>
      </c>
      <c r="Q48" s="214">
        <f>IFERROR(INDEX('Wastewater '!$I$218:$CL$234,MATCH(Adjustment_WWW!$A48,'Wastewater '!$I$218:$I$234,0),MATCH(Adjustment_WWW!Q$3&amp;RIGHT(Adjustment_WWW!$B48,2),'Wastewater '!$I$218:$CL$218,0)),"")</f>
        <v>0</v>
      </c>
      <c r="R48" s="214">
        <f>IFERROR(INDEX('Wastewater '!$I$218:$CL$234,MATCH(Adjustment_WWW!$A48,'Wastewater '!$I$218:$I$234,0),MATCH(Adjustment_WWW!R$3&amp;RIGHT(Adjustment_WWW!$B48,2),'Wastewater '!$I$218:$CL$218,0)),"")</f>
        <v>0</v>
      </c>
      <c r="S48" s="214">
        <f>IFERROR(INDEX('Wastewater '!$I$218:$CL$234,MATCH(Adjustment_WWW!$A48,'Wastewater '!$I$218:$I$234,0),MATCH(Adjustment_WWW!S$3&amp;RIGHT(Adjustment_WWW!$B48,2),'Wastewater '!$I$218:$CL$218,0)),"")</f>
        <v>0</v>
      </c>
      <c r="T48" s="214">
        <f>IFERROR(INDEX('Wastewater '!$I$218:$CL$234,MATCH(Adjustment_WWW!$A48,'Wastewater '!$I$218:$I$234,0),MATCH(Adjustment_WWW!T$3&amp;RIGHT(Adjustment_WWW!$B48,2),'Wastewater '!$I$218:$CL$218,0)),"")</f>
        <v>0</v>
      </c>
      <c r="U48" s="214">
        <f>IFERROR(INDEX('Wastewater '!$I$218:$CL$234,MATCH(Adjustment_WWW!$A48,'Wastewater '!$I$218:$I$234,0),MATCH(Adjustment_WWW!U$3&amp;RIGHT(Adjustment_WWW!$B48,2),'Wastewater '!$I$218:$CL$218,0)),"")</f>
        <v>0</v>
      </c>
      <c r="V48" s="214">
        <f>IFERROR(INDEX('Wastewater '!$I$218:$CL$234,MATCH(Adjustment_WWW!$A48,'Wastewater '!$I$218:$I$234,0),MATCH(Adjustment_WWW!V$3&amp;RIGHT(Adjustment_WWW!$B48,2),'Wastewater '!$I$218:$CL$218,0)),"")</f>
        <v>0</v>
      </c>
      <c r="W48" s="214">
        <f>IFERROR(INDEX('Wastewater '!$I$218:$CL$234,MATCH(Adjustment_WWW!$A48,'Wastewater '!$I$218:$I$234,0),MATCH(Adjustment_WWW!W$3&amp;RIGHT(Adjustment_WWW!$B48,2),'Wastewater '!$I$218:$CL$218,0)),"")</f>
        <v>0</v>
      </c>
    </row>
    <row r="49" spans="1:23">
      <c r="A49" s="214" t="s">
        <v>68</v>
      </c>
      <c r="B49" s="214" t="s">
        <v>461</v>
      </c>
      <c r="C49" s="214" t="str">
        <f t="shared" si="1"/>
        <v>SVT12</v>
      </c>
      <c r="D49" s="214">
        <f t="shared" si="2"/>
        <v>5.7634383663046762</v>
      </c>
      <c r="E49" s="214">
        <f t="shared" si="3"/>
        <v>1.8732432182376062</v>
      </c>
      <c r="F49" s="214">
        <f t="shared" si="4"/>
        <v>2.4436471507639987E-2</v>
      </c>
      <c r="G49" s="214">
        <f t="shared" si="5"/>
        <v>0.6947739958579604</v>
      </c>
      <c r="H49" s="214">
        <f t="shared" si="6"/>
        <v>0.32321348663723753</v>
      </c>
      <c r="I49" s="214">
        <f t="shared" si="7"/>
        <v>1.0424239540028379</v>
      </c>
      <c r="J49" s="214">
        <f t="shared" si="8"/>
        <v>8.6791055385451195</v>
      </c>
      <c r="M49" s="214">
        <f>IFERROR(INDEX('Wastewater '!$I$218:$CL$234,MATCH(Adjustment_WWW!$A49,'Wastewater '!$I$218:$I$234,0),MATCH(Adjustment_WWW!M$3&amp;RIGHT(Adjustment_WWW!$B49,2),'Wastewater '!$I$218:$CL$218,0)),"")</f>
        <v>5.7634383663046762</v>
      </c>
      <c r="N49" s="214">
        <f>IFERROR(INDEX('Wastewater '!$I$218:$CL$234,MATCH(Adjustment_WWW!$A49,'Wastewater '!$I$218:$I$234,0),MATCH(Adjustment_WWW!N$3&amp;RIGHT(Adjustment_WWW!$B49,2),'Wastewater '!$I$218:$CL$218,0)),"")</f>
        <v>1.8732432182376062</v>
      </c>
      <c r="O49" s="214">
        <f>IFERROR(INDEX('Wastewater '!$I$218:$CL$234,MATCH(Adjustment_WWW!$A49,'Wastewater '!$I$218:$I$234,0),MATCH(Adjustment_WWW!O$3&amp;RIGHT(Adjustment_WWW!$B49,2),'Wastewater '!$I$218:$CL$218,0)),"")</f>
        <v>2.4436471507639987E-2</v>
      </c>
      <c r="P49" s="214">
        <f>IFERROR(INDEX('Wastewater '!$I$218:$CL$234,MATCH(Adjustment_WWW!$A49,'Wastewater '!$I$218:$I$234,0),MATCH(Adjustment_WWW!P$3&amp;RIGHT(Adjustment_WWW!$B49,2),'Wastewater '!$I$218:$CL$218,0)),"")</f>
        <v>0.6947739958579604</v>
      </c>
      <c r="Q49" s="214">
        <f>IFERROR(INDEX('Wastewater '!$I$218:$CL$234,MATCH(Adjustment_WWW!$A49,'Wastewater '!$I$218:$I$234,0),MATCH(Adjustment_WWW!Q$3&amp;RIGHT(Adjustment_WWW!$B49,2),'Wastewater '!$I$218:$CL$218,0)),"")</f>
        <v>0.32321348663723753</v>
      </c>
      <c r="R49" s="214" t="str">
        <f>IFERROR(INDEX('Wastewater '!$I$218:$CL$234,MATCH(Adjustment_WWW!$A49,'Wastewater '!$I$218:$I$234,0),MATCH(Adjustment_WWW!R$3&amp;RIGHT(Adjustment_WWW!$B49,2),'Wastewater '!$I$218:$CL$218,0)),"")</f>
        <v/>
      </c>
      <c r="S49" s="214" t="str">
        <f>IFERROR(INDEX('Wastewater '!$I$218:$CL$234,MATCH(Adjustment_WWW!$A49,'Wastewater '!$I$218:$I$234,0),MATCH(Adjustment_WWW!S$3&amp;RIGHT(Adjustment_WWW!$B49,2),'Wastewater '!$I$218:$CL$218,0)),"")</f>
        <v/>
      </c>
      <c r="T49" s="214" t="str">
        <f>IFERROR(INDEX('Wastewater '!$I$218:$CL$234,MATCH(Adjustment_WWW!$A49,'Wastewater '!$I$218:$I$234,0),MATCH(Adjustment_WWW!T$3&amp;RIGHT(Adjustment_WWW!$B49,2),'Wastewater '!$I$218:$CL$218,0)),"")</f>
        <v/>
      </c>
      <c r="U49" s="214" t="str">
        <f>IFERROR(INDEX('Wastewater '!$I$218:$CL$234,MATCH(Adjustment_WWW!$A49,'Wastewater '!$I$218:$I$234,0),MATCH(Adjustment_WWW!U$3&amp;RIGHT(Adjustment_WWW!$B49,2),'Wastewater '!$I$218:$CL$218,0)),"")</f>
        <v/>
      </c>
      <c r="V49" s="214" t="str">
        <f>IFERROR(INDEX('Wastewater '!$I$218:$CL$234,MATCH(Adjustment_WWW!$A49,'Wastewater '!$I$218:$I$234,0),MATCH(Adjustment_WWW!V$3&amp;RIGHT(Adjustment_WWW!$B49,2),'Wastewater '!$I$218:$CL$218,0)),"")</f>
        <v/>
      </c>
      <c r="W49" s="214">
        <f>IFERROR(INDEX('Wastewater '!$I$218:$CL$234,MATCH(Adjustment_WWW!$A49,'Wastewater '!$I$218:$I$234,0),MATCH(Adjustment_WWW!W$3&amp;RIGHT(Adjustment_WWW!$B49,2),'Wastewater '!$I$218:$CL$218,0)),"")</f>
        <v>8.6791055385451195</v>
      </c>
    </row>
    <row r="50" spans="1:23">
      <c r="A50" s="214" t="s">
        <v>68</v>
      </c>
      <c r="B50" s="214" t="s">
        <v>462</v>
      </c>
      <c r="C50" s="214" t="str">
        <f t="shared" si="1"/>
        <v>SVT13</v>
      </c>
      <c r="D50" s="214">
        <f t="shared" si="2"/>
        <v>0</v>
      </c>
      <c r="E50" s="214">
        <f t="shared" si="3"/>
        <v>0</v>
      </c>
      <c r="F50" s="214">
        <f t="shared" si="4"/>
        <v>0</v>
      </c>
      <c r="G50" s="214">
        <f t="shared" si="5"/>
        <v>0</v>
      </c>
      <c r="H50" s="214">
        <f t="shared" si="6"/>
        <v>0</v>
      </c>
      <c r="I50" s="214">
        <f t="shared" si="7"/>
        <v>0</v>
      </c>
      <c r="J50" s="214">
        <f t="shared" si="8"/>
        <v>0</v>
      </c>
      <c r="M50" s="214">
        <f>IFERROR(INDEX('Wastewater '!$I$218:$CL$234,MATCH(Adjustment_WWW!$A50,'Wastewater '!$I$218:$I$234,0),MATCH(Adjustment_WWW!M$3&amp;RIGHT(Adjustment_WWW!$B50,2),'Wastewater '!$I$218:$CL$218,0)),"")</f>
        <v>0</v>
      </c>
      <c r="N50" s="214">
        <f>IFERROR(INDEX('Wastewater '!$I$218:$CL$234,MATCH(Adjustment_WWW!$A50,'Wastewater '!$I$218:$I$234,0),MATCH(Adjustment_WWW!N$3&amp;RIGHT(Adjustment_WWW!$B50,2),'Wastewater '!$I$218:$CL$218,0)),"")</f>
        <v>0</v>
      </c>
      <c r="O50" s="214">
        <f>IFERROR(INDEX('Wastewater '!$I$218:$CL$234,MATCH(Adjustment_WWW!$A50,'Wastewater '!$I$218:$I$234,0),MATCH(Adjustment_WWW!O$3&amp;RIGHT(Adjustment_WWW!$B50,2),'Wastewater '!$I$218:$CL$218,0)),"")</f>
        <v>0</v>
      </c>
      <c r="P50" s="214">
        <f>IFERROR(INDEX('Wastewater '!$I$218:$CL$234,MATCH(Adjustment_WWW!$A50,'Wastewater '!$I$218:$I$234,0),MATCH(Adjustment_WWW!P$3&amp;RIGHT(Adjustment_WWW!$B50,2),'Wastewater '!$I$218:$CL$218,0)),"")</f>
        <v>0</v>
      </c>
      <c r="Q50" s="214">
        <f>IFERROR(INDEX('Wastewater '!$I$218:$CL$234,MATCH(Adjustment_WWW!$A50,'Wastewater '!$I$218:$I$234,0),MATCH(Adjustment_WWW!Q$3&amp;RIGHT(Adjustment_WWW!$B50,2),'Wastewater '!$I$218:$CL$218,0)),"")</f>
        <v>0</v>
      </c>
      <c r="R50" s="214" t="str">
        <f>IFERROR(INDEX('Wastewater '!$I$218:$CL$234,MATCH(Adjustment_WWW!$A50,'Wastewater '!$I$218:$I$234,0),MATCH(Adjustment_WWW!R$3&amp;RIGHT(Adjustment_WWW!$B50,2),'Wastewater '!$I$218:$CL$218,0)),"")</f>
        <v/>
      </c>
      <c r="S50" s="214" t="str">
        <f>IFERROR(INDEX('Wastewater '!$I$218:$CL$234,MATCH(Adjustment_WWW!$A50,'Wastewater '!$I$218:$I$234,0),MATCH(Adjustment_WWW!S$3&amp;RIGHT(Adjustment_WWW!$B50,2),'Wastewater '!$I$218:$CL$218,0)),"")</f>
        <v/>
      </c>
      <c r="T50" s="214" t="str">
        <f>IFERROR(INDEX('Wastewater '!$I$218:$CL$234,MATCH(Adjustment_WWW!$A50,'Wastewater '!$I$218:$I$234,0),MATCH(Adjustment_WWW!T$3&amp;RIGHT(Adjustment_WWW!$B50,2),'Wastewater '!$I$218:$CL$218,0)),"")</f>
        <v/>
      </c>
      <c r="U50" s="214" t="str">
        <f>IFERROR(INDEX('Wastewater '!$I$218:$CL$234,MATCH(Adjustment_WWW!$A50,'Wastewater '!$I$218:$I$234,0),MATCH(Adjustment_WWW!U$3&amp;RIGHT(Adjustment_WWW!$B50,2),'Wastewater '!$I$218:$CL$218,0)),"")</f>
        <v/>
      </c>
      <c r="V50" s="214" t="str">
        <f>IFERROR(INDEX('Wastewater '!$I$218:$CL$234,MATCH(Adjustment_WWW!$A50,'Wastewater '!$I$218:$I$234,0),MATCH(Adjustment_WWW!V$3&amp;RIGHT(Adjustment_WWW!$B50,2),'Wastewater '!$I$218:$CL$218,0)),"")</f>
        <v/>
      </c>
      <c r="W50" s="214">
        <f>IFERROR(INDEX('Wastewater '!$I$218:$CL$234,MATCH(Adjustment_WWW!$A50,'Wastewater '!$I$218:$I$234,0),MATCH(Adjustment_WWW!W$3&amp;RIGHT(Adjustment_WWW!$B50,2),'Wastewater '!$I$218:$CL$218,0)),"")</f>
        <v>0</v>
      </c>
    </row>
    <row r="51" spans="1:23">
      <c r="A51" s="214" t="s">
        <v>68</v>
      </c>
      <c r="B51" s="214" t="s">
        <v>463</v>
      </c>
      <c r="C51" s="214" t="str">
        <f t="shared" si="1"/>
        <v>SVT14</v>
      </c>
      <c r="D51" s="214">
        <f t="shared" si="2"/>
        <v>0</v>
      </c>
      <c r="E51" s="214">
        <f t="shared" si="3"/>
        <v>0</v>
      </c>
      <c r="F51" s="214">
        <f t="shared" si="4"/>
        <v>0</v>
      </c>
      <c r="G51" s="214">
        <f t="shared" si="5"/>
        <v>0</v>
      </c>
      <c r="H51" s="214">
        <f t="shared" si="6"/>
        <v>0</v>
      </c>
      <c r="I51" s="214">
        <f t="shared" si="7"/>
        <v>0</v>
      </c>
      <c r="J51" s="214">
        <f t="shared" si="8"/>
        <v>0</v>
      </c>
      <c r="M51" s="214">
        <f>IFERROR(INDEX('Wastewater '!$I$218:$CL$234,MATCH(Adjustment_WWW!$A51,'Wastewater '!$I$218:$I$234,0),MATCH(Adjustment_WWW!M$3&amp;RIGHT(Adjustment_WWW!$B51,2),'Wastewater '!$I$218:$CL$218,0)),"")</f>
        <v>0</v>
      </c>
      <c r="N51" s="214">
        <f>IFERROR(INDEX('Wastewater '!$I$218:$CL$234,MATCH(Adjustment_WWW!$A51,'Wastewater '!$I$218:$I$234,0),MATCH(Adjustment_WWW!N$3&amp;RIGHT(Adjustment_WWW!$B51,2),'Wastewater '!$I$218:$CL$218,0)),"")</f>
        <v>0</v>
      </c>
      <c r="O51" s="214">
        <f>IFERROR(INDEX('Wastewater '!$I$218:$CL$234,MATCH(Adjustment_WWW!$A51,'Wastewater '!$I$218:$I$234,0),MATCH(Adjustment_WWW!O$3&amp;RIGHT(Adjustment_WWW!$B51,2),'Wastewater '!$I$218:$CL$218,0)),"")</f>
        <v>0</v>
      </c>
      <c r="P51" s="214">
        <f>IFERROR(INDEX('Wastewater '!$I$218:$CL$234,MATCH(Adjustment_WWW!$A51,'Wastewater '!$I$218:$I$234,0),MATCH(Adjustment_WWW!P$3&amp;RIGHT(Adjustment_WWW!$B51,2),'Wastewater '!$I$218:$CL$218,0)),"")</f>
        <v>0</v>
      </c>
      <c r="Q51" s="214">
        <f>IFERROR(INDEX('Wastewater '!$I$218:$CL$234,MATCH(Adjustment_WWW!$A51,'Wastewater '!$I$218:$I$234,0),MATCH(Adjustment_WWW!Q$3&amp;RIGHT(Adjustment_WWW!$B51,2),'Wastewater '!$I$218:$CL$218,0)),"")</f>
        <v>0</v>
      </c>
      <c r="R51" s="214" t="str">
        <f>IFERROR(INDEX('Wastewater '!$I$218:$CL$234,MATCH(Adjustment_WWW!$A51,'Wastewater '!$I$218:$I$234,0),MATCH(Adjustment_WWW!R$3&amp;RIGHT(Adjustment_WWW!$B51,2),'Wastewater '!$I$218:$CL$218,0)),"")</f>
        <v/>
      </c>
      <c r="S51" s="214" t="str">
        <f>IFERROR(INDEX('Wastewater '!$I$218:$CL$234,MATCH(Adjustment_WWW!$A51,'Wastewater '!$I$218:$I$234,0),MATCH(Adjustment_WWW!S$3&amp;RIGHT(Adjustment_WWW!$B51,2),'Wastewater '!$I$218:$CL$218,0)),"")</f>
        <v/>
      </c>
      <c r="T51" s="214" t="str">
        <f>IFERROR(INDEX('Wastewater '!$I$218:$CL$234,MATCH(Adjustment_WWW!$A51,'Wastewater '!$I$218:$I$234,0),MATCH(Adjustment_WWW!T$3&amp;RIGHT(Adjustment_WWW!$B51,2),'Wastewater '!$I$218:$CL$218,0)),"")</f>
        <v/>
      </c>
      <c r="U51" s="214" t="str">
        <f>IFERROR(INDEX('Wastewater '!$I$218:$CL$234,MATCH(Adjustment_WWW!$A51,'Wastewater '!$I$218:$I$234,0),MATCH(Adjustment_WWW!U$3&amp;RIGHT(Adjustment_WWW!$B51,2),'Wastewater '!$I$218:$CL$218,0)),"")</f>
        <v/>
      </c>
      <c r="V51" s="214" t="str">
        <f>IFERROR(INDEX('Wastewater '!$I$218:$CL$234,MATCH(Adjustment_WWW!$A51,'Wastewater '!$I$218:$I$234,0),MATCH(Adjustment_WWW!V$3&amp;RIGHT(Adjustment_WWW!$B51,2),'Wastewater '!$I$218:$CL$218,0)),"")</f>
        <v/>
      </c>
      <c r="W51" s="214">
        <f>IFERROR(INDEX('Wastewater '!$I$218:$CL$234,MATCH(Adjustment_WWW!$A51,'Wastewater '!$I$218:$I$234,0),MATCH(Adjustment_WWW!W$3&amp;RIGHT(Adjustment_WWW!$B51,2),'Wastewater '!$I$218:$CL$218,0)),"")</f>
        <v>0</v>
      </c>
    </row>
    <row r="52" spans="1:23">
      <c r="A52" s="214" t="s">
        <v>68</v>
      </c>
      <c r="B52" s="214" t="s">
        <v>464</v>
      </c>
      <c r="C52" s="214" t="str">
        <f t="shared" si="1"/>
        <v>SVT15</v>
      </c>
      <c r="D52" s="214">
        <f t="shared" si="2"/>
        <v>2</v>
      </c>
      <c r="E52" s="214">
        <f t="shared" si="3"/>
        <v>5.7</v>
      </c>
      <c r="F52" s="214">
        <f t="shared" si="4"/>
        <v>2.9305454500319145E-2</v>
      </c>
      <c r="G52" s="214">
        <f t="shared" si="5"/>
        <v>2.6706945454996811</v>
      </c>
      <c r="H52" s="214">
        <f t="shared" si="6"/>
        <v>0.2</v>
      </c>
      <c r="I52" s="214">
        <f t="shared" si="7"/>
        <v>2.9000000000000004</v>
      </c>
      <c r="J52" s="214">
        <f t="shared" si="8"/>
        <v>10.6</v>
      </c>
      <c r="M52" s="214">
        <f>IFERROR(INDEX('Wastewater '!$I$218:$CL$234,MATCH(Adjustment_WWW!$A52,'Wastewater '!$I$218:$I$234,0),MATCH(Adjustment_WWW!M$3&amp;RIGHT(Adjustment_WWW!$B52,2),'Wastewater '!$I$218:$CL$218,0)),"")</f>
        <v>2</v>
      </c>
      <c r="N52" s="214">
        <f>IFERROR(INDEX('Wastewater '!$I$218:$CL$234,MATCH(Adjustment_WWW!$A52,'Wastewater '!$I$218:$I$234,0),MATCH(Adjustment_WWW!N$3&amp;RIGHT(Adjustment_WWW!$B52,2),'Wastewater '!$I$218:$CL$218,0)),"")</f>
        <v>5.7</v>
      </c>
      <c r="O52" s="214">
        <f>IFERROR(INDEX('Wastewater '!$I$218:$CL$234,MATCH(Adjustment_WWW!$A52,'Wastewater '!$I$218:$I$234,0),MATCH(Adjustment_WWW!O$3&amp;RIGHT(Adjustment_WWW!$B52,2),'Wastewater '!$I$218:$CL$218,0)),"")</f>
        <v>2.9305454500319145E-2</v>
      </c>
      <c r="P52" s="214">
        <f>IFERROR(INDEX('Wastewater '!$I$218:$CL$234,MATCH(Adjustment_WWW!$A52,'Wastewater '!$I$218:$I$234,0),MATCH(Adjustment_WWW!P$3&amp;RIGHT(Adjustment_WWW!$B52,2),'Wastewater '!$I$218:$CL$218,0)),"")</f>
        <v>2.6706945454996811</v>
      </c>
      <c r="Q52" s="214">
        <f>IFERROR(INDEX('Wastewater '!$I$218:$CL$234,MATCH(Adjustment_WWW!$A52,'Wastewater '!$I$218:$I$234,0),MATCH(Adjustment_WWW!Q$3&amp;RIGHT(Adjustment_WWW!$B52,2),'Wastewater '!$I$218:$CL$218,0)),"")</f>
        <v>0.2</v>
      </c>
      <c r="R52" s="214" t="str">
        <f>IFERROR(INDEX('Wastewater '!$I$218:$CL$234,MATCH(Adjustment_WWW!$A52,'Wastewater '!$I$218:$I$234,0),MATCH(Adjustment_WWW!R$3&amp;RIGHT(Adjustment_WWW!$B52,2),'Wastewater '!$I$218:$CL$218,0)),"")</f>
        <v/>
      </c>
      <c r="S52" s="214" t="str">
        <f>IFERROR(INDEX('Wastewater '!$I$218:$CL$234,MATCH(Adjustment_WWW!$A52,'Wastewater '!$I$218:$I$234,0),MATCH(Adjustment_WWW!S$3&amp;RIGHT(Adjustment_WWW!$B52,2),'Wastewater '!$I$218:$CL$218,0)),"")</f>
        <v/>
      </c>
      <c r="T52" s="214" t="str">
        <f>IFERROR(INDEX('Wastewater '!$I$218:$CL$234,MATCH(Adjustment_WWW!$A52,'Wastewater '!$I$218:$I$234,0),MATCH(Adjustment_WWW!T$3&amp;RIGHT(Adjustment_WWW!$B52,2),'Wastewater '!$I$218:$CL$218,0)),"")</f>
        <v/>
      </c>
      <c r="U52" s="214" t="str">
        <f>IFERROR(INDEX('Wastewater '!$I$218:$CL$234,MATCH(Adjustment_WWW!$A52,'Wastewater '!$I$218:$I$234,0),MATCH(Adjustment_WWW!U$3&amp;RIGHT(Adjustment_WWW!$B52,2),'Wastewater '!$I$218:$CL$218,0)),"")</f>
        <v/>
      </c>
      <c r="V52" s="214" t="str">
        <f>IFERROR(INDEX('Wastewater '!$I$218:$CL$234,MATCH(Adjustment_WWW!$A52,'Wastewater '!$I$218:$I$234,0),MATCH(Adjustment_WWW!V$3&amp;RIGHT(Adjustment_WWW!$B52,2),'Wastewater '!$I$218:$CL$218,0)),"")</f>
        <v/>
      </c>
      <c r="W52" s="214">
        <f>IFERROR(INDEX('Wastewater '!$I$218:$CL$234,MATCH(Adjustment_WWW!$A52,'Wastewater '!$I$218:$I$234,0),MATCH(Adjustment_WWW!W$3&amp;RIGHT(Adjustment_WWW!$B52,2),'Wastewater '!$I$218:$CL$218,0)),"")</f>
        <v>10.6</v>
      </c>
    </row>
    <row r="53" spans="1:23">
      <c r="A53" s="214" t="s">
        <v>68</v>
      </c>
      <c r="B53" s="214" t="s">
        <v>465</v>
      </c>
      <c r="C53" s="214" t="str">
        <f t="shared" si="1"/>
        <v>SVT16</v>
      </c>
      <c r="D53" s="214">
        <f t="shared" si="2"/>
        <v>-9.2734220710075296E-2</v>
      </c>
      <c r="E53" s="214">
        <f t="shared" si="3"/>
        <v>-0.13844915835295871</v>
      </c>
      <c r="F53" s="214">
        <f t="shared" si="4"/>
        <v>-2.8331322062504664E-2</v>
      </c>
      <c r="G53" s="214">
        <f t="shared" si="5"/>
        <v>-4.8489138793418873E-2</v>
      </c>
      <c r="H53" s="214">
        <f t="shared" si="6"/>
        <v>-3.2098659235428484E-2</v>
      </c>
      <c r="I53" s="214">
        <f t="shared" si="7"/>
        <v>-0.10891912009135202</v>
      </c>
      <c r="J53" s="214">
        <f t="shared" si="8"/>
        <v>-0.34010249915438601</v>
      </c>
      <c r="M53" s="214">
        <f>IFERROR(INDEX('Wastewater '!$I$218:$CL$234,MATCH(Adjustment_WWW!$A53,'Wastewater '!$I$218:$I$234,0),MATCH(Adjustment_WWW!M$3&amp;RIGHT(Adjustment_WWW!$B53,2),'Wastewater '!$I$218:$CL$218,0)),"")</f>
        <v>-9.2734220710075296E-2</v>
      </c>
      <c r="N53" s="214">
        <f>IFERROR(INDEX('Wastewater '!$I$218:$CL$234,MATCH(Adjustment_WWW!$A53,'Wastewater '!$I$218:$I$234,0),MATCH(Adjustment_WWW!N$3&amp;RIGHT(Adjustment_WWW!$B53,2),'Wastewater '!$I$218:$CL$218,0)),"")</f>
        <v>-0.13844915835295871</v>
      </c>
      <c r="O53" s="214">
        <f>IFERROR(INDEX('Wastewater '!$I$218:$CL$234,MATCH(Adjustment_WWW!$A53,'Wastewater '!$I$218:$I$234,0),MATCH(Adjustment_WWW!O$3&amp;RIGHT(Adjustment_WWW!$B53,2),'Wastewater '!$I$218:$CL$218,0)),"")</f>
        <v>-2.8331322062504664E-2</v>
      </c>
      <c r="P53" s="214">
        <f>IFERROR(INDEX('Wastewater '!$I$218:$CL$234,MATCH(Adjustment_WWW!$A53,'Wastewater '!$I$218:$I$234,0),MATCH(Adjustment_WWW!P$3&amp;RIGHT(Adjustment_WWW!$B53,2),'Wastewater '!$I$218:$CL$218,0)),"")</f>
        <v>-4.8489138793418873E-2</v>
      </c>
      <c r="Q53" s="214">
        <f>IFERROR(INDEX('Wastewater '!$I$218:$CL$234,MATCH(Adjustment_WWW!$A53,'Wastewater '!$I$218:$I$234,0),MATCH(Adjustment_WWW!Q$3&amp;RIGHT(Adjustment_WWW!$B53,2),'Wastewater '!$I$218:$CL$218,0)),"")</f>
        <v>-3.2098659235428484E-2</v>
      </c>
      <c r="R53" s="214" t="str">
        <f>IFERROR(INDEX('Wastewater '!$I$218:$CL$234,MATCH(Adjustment_WWW!$A53,'Wastewater '!$I$218:$I$234,0),MATCH(Adjustment_WWW!R$3&amp;RIGHT(Adjustment_WWW!$B53,2),'Wastewater '!$I$218:$CL$218,0)),"")</f>
        <v/>
      </c>
      <c r="S53" s="214" t="str">
        <f>IFERROR(INDEX('Wastewater '!$I$218:$CL$234,MATCH(Adjustment_WWW!$A53,'Wastewater '!$I$218:$I$234,0),MATCH(Adjustment_WWW!S$3&amp;RIGHT(Adjustment_WWW!$B53,2),'Wastewater '!$I$218:$CL$218,0)),"")</f>
        <v/>
      </c>
      <c r="T53" s="214" t="str">
        <f>IFERROR(INDEX('Wastewater '!$I$218:$CL$234,MATCH(Adjustment_WWW!$A53,'Wastewater '!$I$218:$I$234,0),MATCH(Adjustment_WWW!T$3&amp;RIGHT(Adjustment_WWW!$B53,2),'Wastewater '!$I$218:$CL$218,0)),"")</f>
        <v/>
      </c>
      <c r="U53" s="214" t="str">
        <f>IFERROR(INDEX('Wastewater '!$I$218:$CL$234,MATCH(Adjustment_WWW!$A53,'Wastewater '!$I$218:$I$234,0),MATCH(Adjustment_WWW!U$3&amp;RIGHT(Adjustment_WWW!$B53,2),'Wastewater '!$I$218:$CL$218,0)),"")</f>
        <v/>
      </c>
      <c r="V53" s="214" t="str">
        <f>IFERROR(INDEX('Wastewater '!$I$218:$CL$234,MATCH(Adjustment_WWW!$A53,'Wastewater '!$I$218:$I$234,0),MATCH(Adjustment_WWW!V$3&amp;RIGHT(Adjustment_WWW!$B53,2),'Wastewater '!$I$218:$CL$218,0)),"")</f>
        <v/>
      </c>
      <c r="W53" s="214">
        <f>IFERROR(INDEX('Wastewater '!$I$218:$CL$234,MATCH(Adjustment_WWW!$A53,'Wastewater '!$I$218:$I$234,0),MATCH(Adjustment_WWW!W$3&amp;RIGHT(Adjustment_WWW!$B53,2),'Wastewater '!$I$218:$CL$218,0)),"")</f>
        <v>-0.34010249915438601</v>
      </c>
    </row>
    <row r="54" spans="1:23">
      <c r="A54" s="214" t="s">
        <v>68</v>
      </c>
      <c r="B54" s="214" t="s">
        <v>466</v>
      </c>
      <c r="C54" s="214" t="str">
        <f t="shared" si="1"/>
        <v>SVT17</v>
      </c>
      <c r="D54" s="214">
        <f t="shared" si="2"/>
        <v>0</v>
      </c>
      <c r="E54" s="214">
        <f t="shared" si="3"/>
        <v>0</v>
      </c>
      <c r="F54" s="214">
        <f t="shared" si="4"/>
        <v>0</v>
      </c>
      <c r="G54" s="214">
        <f t="shared" si="5"/>
        <v>0</v>
      </c>
      <c r="H54" s="214">
        <f t="shared" si="6"/>
        <v>0</v>
      </c>
      <c r="I54" s="214">
        <f t="shared" si="7"/>
        <v>0</v>
      </c>
      <c r="J54" s="214">
        <f t="shared" si="8"/>
        <v>0</v>
      </c>
      <c r="M54" s="214">
        <f>IFERROR(INDEX('Wastewater '!$I$218:$CL$234,MATCH(Adjustment_WWW!$A54,'Wastewater '!$I$218:$I$234,0),MATCH(Adjustment_WWW!M$3&amp;RIGHT(Adjustment_WWW!$B54,2),'Wastewater '!$I$218:$CL$218,0)),"")</f>
        <v>0</v>
      </c>
      <c r="N54" s="214">
        <f>IFERROR(INDEX('Wastewater '!$I$218:$CL$234,MATCH(Adjustment_WWW!$A54,'Wastewater '!$I$218:$I$234,0),MATCH(Adjustment_WWW!N$3&amp;RIGHT(Adjustment_WWW!$B54,2),'Wastewater '!$I$218:$CL$218,0)),"")</f>
        <v>0</v>
      </c>
      <c r="O54" s="214">
        <f>IFERROR(INDEX('Wastewater '!$I$218:$CL$234,MATCH(Adjustment_WWW!$A54,'Wastewater '!$I$218:$I$234,0),MATCH(Adjustment_WWW!O$3&amp;RIGHT(Adjustment_WWW!$B54,2),'Wastewater '!$I$218:$CL$218,0)),"")</f>
        <v>0</v>
      </c>
      <c r="P54" s="214">
        <f>IFERROR(INDEX('Wastewater '!$I$218:$CL$234,MATCH(Adjustment_WWW!$A54,'Wastewater '!$I$218:$I$234,0),MATCH(Adjustment_WWW!P$3&amp;RIGHT(Adjustment_WWW!$B54,2),'Wastewater '!$I$218:$CL$218,0)),"")</f>
        <v>0</v>
      </c>
      <c r="Q54" s="214">
        <f>IFERROR(INDEX('Wastewater '!$I$218:$CL$234,MATCH(Adjustment_WWW!$A54,'Wastewater '!$I$218:$I$234,0),MATCH(Adjustment_WWW!Q$3&amp;RIGHT(Adjustment_WWW!$B54,2),'Wastewater '!$I$218:$CL$218,0)),"")</f>
        <v>0</v>
      </c>
      <c r="R54" s="214" t="str">
        <f>IFERROR(INDEX('Wastewater '!$I$218:$CL$234,MATCH(Adjustment_WWW!$A54,'Wastewater '!$I$218:$I$234,0),MATCH(Adjustment_WWW!R$3&amp;RIGHT(Adjustment_WWW!$B54,2),'Wastewater '!$I$218:$CL$218,0)),"")</f>
        <v/>
      </c>
      <c r="S54" s="214" t="str">
        <f>IFERROR(INDEX('Wastewater '!$I$218:$CL$234,MATCH(Adjustment_WWW!$A54,'Wastewater '!$I$218:$I$234,0),MATCH(Adjustment_WWW!S$3&amp;RIGHT(Adjustment_WWW!$B54,2),'Wastewater '!$I$218:$CL$218,0)),"")</f>
        <v/>
      </c>
      <c r="T54" s="214" t="str">
        <f>IFERROR(INDEX('Wastewater '!$I$218:$CL$234,MATCH(Adjustment_WWW!$A54,'Wastewater '!$I$218:$I$234,0),MATCH(Adjustment_WWW!T$3&amp;RIGHT(Adjustment_WWW!$B54,2),'Wastewater '!$I$218:$CL$218,0)),"")</f>
        <v/>
      </c>
      <c r="U54" s="214" t="str">
        <f>IFERROR(INDEX('Wastewater '!$I$218:$CL$234,MATCH(Adjustment_WWW!$A54,'Wastewater '!$I$218:$I$234,0),MATCH(Adjustment_WWW!U$3&amp;RIGHT(Adjustment_WWW!$B54,2),'Wastewater '!$I$218:$CL$218,0)),"")</f>
        <v/>
      </c>
      <c r="V54" s="214" t="str">
        <f>IFERROR(INDEX('Wastewater '!$I$218:$CL$234,MATCH(Adjustment_WWW!$A54,'Wastewater '!$I$218:$I$234,0),MATCH(Adjustment_WWW!V$3&amp;RIGHT(Adjustment_WWW!$B54,2),'Wastewater '!$I$218:$CL$218,0)),"")</f>
        <v/>
      </c>
      <c r="W54" s="214">
        <f>IFERROR(INDEX('Wastewater '!$I$218:$CL$234,MATCH(Adjustment_WWW!$A54,'Wastewater '!$I$218:$I$234,0),MATCH(Adjustment_WWW!W$3&amp;RIGHT(Adjustment_WWW!$B54,2),'Wastewater '!$I$218:$CL$218,0)),"")</f>
        <v>0</v>
      </c>
    </row>
    <row r="55" spans="1:23">
      <c r="A55" s="214" t="s">
        <v>68</v>
      </c>
      <c r="B55" s="214" t="s">
        <v>467</v>
      </c>
      <c r="C55" s="214" t="str">
        <f t="shared" si="1"/>
        <v>SVT18</v>
      </c>
      <c r="D55" s="214">
        <f t="shared" si="2"/>
        <v>0</v>
      </c>
      <c r="E55" s="214">
        <f t="shared" si="3"/>
        <v>0</v>
      </c>
      <c r="F55" s="214">
        <f t="shared" si="4"/>
        <v>0.61099999999999999</v>
      </c>
      <c r="G55" s="214">
        <f t="shared" si="5"/>
        <v>3.5110000000000001</v>
      </c>
      <c r="H55" s="214">
        <f t="shared" si="6"/>
        <v>0</v>
      </c>
      <c r="I55" s="214">
        <f t="shared" si="7"/>
        <v>4.1219999999999999</v>
      </c>
      <c r="J55" s="214">
        <f t="shared" si="8"/>
        <v>4.1219999999999999</v>
      </c>
      <c r="M55" s="214" t="str">
        <f>IFERROR(INDEX('Wastewater '!$I$218:$CL$234,MATCH(Adjustment_WWW!$A55,'Wastewater '!$I$218:$I$234,0),MATCH(Adjustment_WWW!M$3&amp;RIGHT(Adjustment_WWW!$B55,2),'Wastewater '!$I$218:$CL$218,0)),"")</f>
        <v/>
      </c>
      <c r="N55" s="214" t="str">
        <f>IFERROR(INDEX('Wastewater '!$I$218:$CL$234,MATCH(Adjustment_WWW!$A55,'Wastewater '!$I$218:$I$234,0),MATCH(Adjustment_WWW!N$3&amp;RIGHT(Adjustment_WWW!$B55,2),'Wastewater '!$I$218:$CL$218,0)),"")</f>
        <v/>
      </c>
      <c r="O55" s="214">
        <f>IFERROR(INDEX('Wastewater '!$I$218:$CL$234,MATCH(Adjustment_WWW!$A55,'Wastewater '!$I$218:$I$234,0),MATCH(Adjustment_WWW!O$3&amp;RIGHT(Adjustment_WWW!$B55,2),'Wastewater '!$I$218:$CL$218,0)),"")</f>
        <v>0.61099999999999999</v>
      </c>
      <c r="P55" s="214">
        <f>IFERROR(INDEX('Wastewater '!$I$218:$CL$234,MATCH(Adjustment_WWW!$A55,'Wastewater '!$I$218:$I$234,0),MATCH(Adjustment_WWW!P$3&amp;RIGHT(Adjustment_WWW!$B55,2),'Wastewater '!$I$218:$CL$218,0)),"")</f>
        <v>3.5110000000000001</v>
      </c>
      <c r="Q55" s="214">
        <f>IFERROR(INDEX('Wastewater '!$I$218:$CL$234,MATCH(Adjustment_WWW!$A55,'Wastewater '!$I$218:$I$234,0),MATCH(Adjustment_WWW!Q$3&amp;RIGHT(Adjustment_WWW!$B55,2),'Wastewater '!$I$218:$CL$218,0)),"")</f>
        <v>0</v>
      </c>
      <c r="R55" s="214">
        <f>IFERROR(INDEX('Wastewater '!$I$218:$CL$234,MATCH(Adjustment_WWW!$A55,'Wastewater '!$I$218:$I$234,0),MATCH(Adjustment_WWW!R$3&amp;RIGHT(Adjustment_WWW!$B55,2),'Wastewater '!$I$218:$CL$218,0)),"")</f>
        <v>0</v>
      </c>
      <c r="S55" s="214">
        <f>IFERROR(INDEX('Wastewater '!$I$218:$CL$234,MATCH(Adjustment_WWW!$A55,'Wastewater '!$I$218:$I$234,0),MATCH(Adjustment_WWW!S$3&amp;RIGHT(Adjustment_WWW!$B55,2),'Wastewater '!$I$218:$CL$218,0)),"")</f>
        <v>0</v>
      </c>
      <c r="T55" s="214">
        <f>IFERROR(INDEX('Wastewater '!$I$218:$CL$234,MATCH(Adjustment_WWW!$A55,'Wastewater '!$I$218:$I$234,0),MATCH(Adjustment_WWW!T$3&amp;RIGHT(Adjustment_WWW!$B55,2),'Wastewater '!$I$218:$CL$218,0)),"")</f>
        <v>0</v>
      </c>
      <c r="U55" s="214">
        <f>IFERROR(INDEX('Wastewater '!$I$218:$CL$234,MATCH(Adjustment_WWW!$A55,'Wastewater '!$I$218:$I$234,0),MATCH(Adjustment_WWW!U$3&amp;RIGHT(Adjustment_WWW!$B55,2),'Wastewater '!$I$218:$CL$218,0)),"")</f>
        <v>0</v>
      </c>
      <c r="V55" s="214">
        <f>IFERROR(INDEX('Wastewater '!$I$218:$CL$234,MATCH(Adjustment_WWW!$A55,'Wastewater '!$I$218:$I$234,0),MATCH(Adjustment_WWW!V$3&amp;RIGHT(Adjustment_WWW!$B55,2),'Wastewater '!$I$218:$CL$218,0)),"")</f>
        <v>0</v>
      </c>
      <c r="W55" s="214">
        <f>IFERROR(INDEX('Wastewater '!$I$218:$CL$234,MATCH(Adjustment_WWW!$A55,'Wastewater '!$I$218:$I$234,0),MATCH(Adjustment_WWW!W$3&amp;RIGHT(Adjustment_WWW!$B55,2),'Wastewater '!$I$218:$CL$218,0)),"")</f>
        <v>4.1219999999999999</v>
      </c>
    </row>
    <row r="56" spans="1:23">
      <c r="A56" s="214" t="s">
        <v>68</v>
      </c>
      <c r="B56" s="214" t="s">
        <v>468</v>
      </c>
      <c r="C56" s="214" t="str">
        <f t="shared" si="1"/>
        <v>SVT19</v>
      </c>
      <c r="D56" s="214">
        <f t="shared" si="2"/>
        <v>0.57499999999999996</v>
      </c>
      <c r="E56" s="214">
        <f t="shared" si="3"/>
        <v>2.0550000000000002</v>
      </c>
      <c r="F56" s="214">
        <f t="shared" si="4"/>
        <v>0.374</v>
      </c>
      <c r="G56" s="214">
        <f t="shared" si="5"/>
        <v>0.47799999999999998</v>
      </c>
      <c r="H56" s="214">
        <f t="shared" si="6"/>
        <v>0</v>
      </c>
      <c r="I56" s="214">
        <f t="shared" si="7"/>
        <v>0.85199999999999998</v>
      </c>
      <c r="J56" s="214">
        <f t="shared" si="8"/>
        <v>3.4820000000000002</v>
      </c>
      <c r="M56" s="214" t="str">
        <f>IFERROR(INDEX('Wastewater '!$I$218:$CL$234,MATCH(Adjustment_WWW!$A56,'Wastewater '!$I$218:$I$234,0),MATCH(Adjustment_WWW!M$3&amp;RIGHT(Adjustment_WWW!$B56,2),'Wastewater '!$I$218:$CL$218,0)),"")</f>
        <v/>
      </c>
      <c r="N56" s="214" t="str">
        <f>IFERROR(INDEX('Wastewater '!$I$218:$CL$234,MATCH(Adjustment_WWW!$A56,'Wastewater '!$I$218:$I$234,0),MATCH(Adjustment_WWW!N$3&amp;RIGHT(Adjustment_WWW!$B56,2),'Wastewater '!$I$218:$CL$218,0)),"")</f>
        <v/>
      </c>
      <c r="O56" s="214">
        <f>IFERROR(INDEX('Wastewater '!$I$218:$CL$234,MATCH(Adjustment_WWW!$A56,'Wastewater '!$I$218:$I$234,0),MATCH(Adjustment_WWW!O$3&amp;RIGHT(Adjustment_WWW!$B56,2),'Wastewater '!$I$218:$CL$218,0)),"")</f>
        <v>0.374</v>
      </c>
      <c r="P56" s="214">
        <f>IFERROR(INDEX('Wastewater '!$I$218:$CL$234,MATCH(Adjustment_WWW!$A56,'Wastewater '!$I$218:$I$234,0),MATCH(Adjustment_WWW!P$3&amp;RIGHT(Adjustment_WWW!$B56,2),'Wastewater '!$I$218:$CL$218,0)),"")</f>
        <v>0.47799999999999998</v>
      </c>
      <c r="Q56" s="214">
        <f>IFERROR(INDEX('Wastewater '!$I$218:$CL$234,MATCH(Adjustment_WWW!$A56,'Wastewater '!$I$218:$I$234,0),MATCH(Adjustment_WWW!Q$3&amp;RIGHT(Adjustment_WWW!$B56,2),'Wastewater '!$I$218:$CL$218,0)),"")</f>
        <v>0</v>
      </c>
      <c r="R56" s="214">
        <f>IFERROR(INDEX('Wastewater '!$I$218:$CL$234,MATCH(Adjustment_WWW!$A56,'Wastewater '!$I$218:$I$234,0),MATCH(Adjustment_WWW!R$3&amp;RIGHT(Adjustment_WWW!$B56,2),'Wastewater '!$I$218:$CL$218,0)),"")</f>
        <v>0.38900000000000001</v>
      </c>
      <c r="S56" s="214">
        <f>IFERROR(INDEX('Wastewater '!$I$218:$CL$234,MATCH(Adjustment_WWW!$A56,'Wastewater '!$I$218:$I$234,0),MATCH(Adjustment_WWW!S$3&amp;RIGHT(Adjustment_WWW!$B56,2),'Wastewater '!$I$218:$CL$218,0)),"")</f>
        <v>0.112</v>
      </c>
      <c r="T56" s="214">
        <f>IFERROR(INDEX('Wastewater '!$I$218:$CL$234,MATCH(Adjustment_WWW!$A56,'Wastewater '!$I$218:$I$234,0),MATCH(Adjustment_WWW!T$3&amp;RIGHT(Adjustment_WWW!$B56,2),'Wastewater '!$I$218:$CL$218,0)),"")</f>
        <v>7.3999999999999996E-2</v>
      </c>
      <c r="U56" s="214">
        <f>IFERROR(INDEX('Wastewater '!$I$218:$CL$234,MATCH(Adjustment_WWW!$A56,'Wastewater '!$I$218:$I$234,0),MATCH(Adjustment_WWW!U$3&amp;RIGHT(Adjustment_WWW!$B56,2),'Wastewater '!$I$218:$CL$218,0)),"")</f>
        <v>1.978</v>
      </c>
      <c r="V56" s="214">
        <f>IFERROR(INDEX('Wastewater '!$I$218:$CL$234,MATCH(Adjustment_WWW!$A56,'Wastewater '!$I$218:$I$234,0),MATCH(Adjustment_WWW!V$3&amp;RIGHT(Adjustment_WWW!$B56,2),'Wastewater '!$I$218:$CL$218,0)),"")</f>
        <v>7.6999999999999999E-2</v>
      </c>
      <c r="W56" s="214">
        <f>IFERROR(INDEX('Wastewater '!$I$218:$CL$234,MATCH(Adjustment_WWW!$A56,'Wastewater '!$I$218:$I$234,0),MATCH(Adjustment_WWW!W$3&amp;RIGHT(Adjustment_WWW!$B56,2),'Wastewater '!$I$218:$CL$218,0)),"")</f>
        <v>3.4820000000000002</v>
      </c>
    </row>
    <row r="57" spans="1:23">
      <c r="A57" s="214" t="s">
        <v>68</v>
      </c>
      <c r="B57" s="214" t="s">
        <v>469</v>
      </c>
      <c r="C57" s="214" t="str">
        <f t="shared" si="1"/>
        <v>SVT20</v>
      </c>
      <c r="D57" s="214">
        <f t="shared" si="2"/>
        <v>0</v>
      </c>
      <c r="E57" s="214">
        <f t="shared" si="3"/>
        <v>0</v>
      </c>
      <c r="F57" s="214">
        <f t="shared" si="4"/>
        <v>0</v>
      </c>
      <c r="G57" s="214">
        <f t="shared" si="5"/>
        <v>0</v>
      </c>
      <c r="H57" s="214">
        <f t="shared" si="6"/>
        <v>0</v>
      </c>
      <c r="I57" s="214">
        <f t="shared" si="7"/>
        <v>0</v>
      </c>
      <c r="J57" s="214">
        <f t="shared" si="8"/>
        <v>0</v>
      </c>
      <c r="M57" s="214" t="str">
        <f>IFERROR(INDEX('Wastewater '!$I$218:$CL$234,MATCH(Adjustment_WWW!$A57,'Wastewater '!$I$218:$I$234,0),MATCH(Adjustment_WWW!M$3&amp;RIGHT(Adjustment_WWW!$B57,2),'Wastewater '!$I$218:$CL$218,0)),"")</f>
        <v/>
      </c>
      <c r="N57" s="214" t="str">
        <f>IFERROR(INDEX('Wastewater '!$I$218:$CL$234,MATCH(Adjustment_WWW!$A57,'Wastewater '!$I$218:$I$234,0),MATCH(Adjustment_WWW!N$3&amp;RIGHT(Adjustment_WWW!$B57,2),'Wastewater '!$I$218:$CL$218,0)),"")</f>
        <v/>
      </c>
      <c r="O57" s="214">
        <f>IFERROR(INDEX('Wastewater '!$I$218:$CL$234,MATCH(Adjustment_WWW!$A57,'Wastewater '!$I$218:$I$234,0),MATCH(Adjustment_WWW!O$3&amp;RIGHT(Adjustment_WWW!$B57,2),'Wastewater '!$I$218:$CL$218,0)),"")</f>
        <v>0</v>
      </c>
      <c r="P57" s="214">
        <f>IFERROR(INDEX('Wastewater '!$I$218:$CL$234,MATCH(Adjustment_WWW!$A57,'Wastewater '!$I$218:$I$234,0),MATCH(Adjustment_WWW!P$3&amp;RIGHT(Adjustment_WWW!$B57,2),'Wastewater '!$I$218:$CL$218,0)),"")</f>
        <v>0</v>
      </c>
      <c r="Q57" s="214">
        <f>IFERROR(INDEX('Wastewater '!$I$218:$CL$234,MATCH(Adjustment_WWW!$A57,'Wastewater '!$I$218:$I$234,0),MATCH(Adjustment_WWW!Q$3&amp;RIGHT(Adjustment_WWW!$B57,2),'Wastewater '!$I$218:$CL$218,0)),"")</f>
        <v>0</v>
      </c>
      <c r="R57" s="214">
        <f>IFERROR(INDEX('Wastewater '!$I$218:$CL$234,MATCH(Adjustment_WWW!$A57,'Wastewater '!$I$218:$I$234,0),MATCH(Adjustment_WWW!R$3&amp;RIGHT(Adjustment_WWW!$B57,2),'Wastewater '!$I$218:$CL$218,0)),"")</f>
        <v>0</v>
      </c>
      <c r="S57" s="214">
        <f>IFERROR(INDEX('Wastewater '!$I$218:$CL$234,MATCH(Adjustment_WWW!$A57,'Wastewater '!$I$218:$I$234,0),MATCH(Adjustment_WWW!S$3&amp;RIGHT(Adjustment_WWW!$B57,2),'Wastewater '!$I$218:$CL$218,0)),"")</f>
        <v>0</v>
      </c>
      <c r="T57" s="214">
        <f>IFERROR(INDEX('Wastewater '!$I$218:$CL$234,MATCH(Adjustment_WWW!$A57,'Wastewater '!$I$218:$I$234,0),MATCH(Adjustment_WWW!T$3&amp;RIGHT(Adjustment_WWW!$B57,2),'Wastewater '!$I$218:$CL$218,0)),"")</f>
        <v>0</v>
      </c>
      <c r="U57" s="214">
        <f>IFERROR(INDEX('Wastewater '!$I$218:$CL$234,MATCH(Adjustment_WWW!$A57,'Wastewater '!$I$218:$I$234,0),MATCH(Adjustment_WWW!U$3&amp;RIGHT(Adjustment_WWW!$B57,2),'Wastewater '!$I$218:$CL$218,0)),"")</f>
        <v>0</v>
      </c>
      <c r="V57" s="214">
        <f>IFERROR(INDEX('Wastewater '!$I$218:$CL$234,MATCH(Adjustment_WWW!$A57,'Wastewater '!$I$218:$I$234,0),MATCH(Adjustment_WWW!V$3&amp;RIGHT(Adjustment_WWW!$B57,2),'Wastewater '!$I$218:$CL$218,0)),"")</f>
        <v>0</v>
      </c>
      <c r="W57" s="214">
        <f>IFERROR(INDEX('Wastewater '!$I$218:$CL$234,MATCH(Adjustment_WWW!$A57,'Wastewater '!$I$218:$I$234,0),MATCH(Adjustment_WWW!W$3&amp;RIGHT(Adjustment_WWW!$B57,2),'Wastewater '!$I$218:$CL$218,0)),"")</f>
        <v>0</v>
      </c>
    </row>
    <row r="58" spans="1:23">
      <c r="A58" s="214" t="s">
        <v>68</v>
      </c>
      <c r="B58" s="214" t="s">
        <v>470</v>
      </c>
      <c r="C58" s="214" t="str">
        <f t="shared" si="1"/>
        <v>SVT21</v>
      </c>
      <c r="D58" s="214">
        <f t="shared" si="2"/>
        <v>0</v>
      </c>
      <c r="E58" s="214">
        <f t="shared" si="3"/>
        <v>0</v>
      </c>
      <c r="F58" s="214">
        <f t="shared" si="4"/>
        <v>0</v>
      </c>
      <c r="G58" s="214">
        <f t="shared" si="5"/>
        <v>0</v>
      </c>
      <c r="H58" s="214">
        <f t="shared" si="6"/>
        <v>0</v>
      </c>
      <c r="I58" s="214">
        <f t="shared" si="7"/>
        <v>0</v>
      </c>
      <c r="J58" s="214">
        <f t="shared" si="8"/>
        <v>0</v>
      </c>
      <c r="M58" s="214" t="str">
        <f>IFERROR(INDEX('Wastewater '!$I$218:$CL$234,MATCH(Adjustment_WWW!$A58,'Wastewater '!$I$218:$I$234,0),MATCH(Adjustment_WWW!M$3&amp;RIGHT(Adjustment_WWW!$B58,2),'Wastewater '!$I$218:$CL$218,0)),"")</f>
        <v/>
      </c>
      <c r="N58" s="214" t="str">
        <f>IFERROR(INDEX('Wastewater '!$I$218:$CL$234,MATCH(Adjustment_WWW!$A58,'Wastewater '!$I$218:$I$234,0),MATCH(Adjustment_WWW!N$3&amp;RIGHT(Adjustment_WWW!$B58,2),'Wastewater '!$I$218:$CL$218,0)),"")</f>
        <v/>
      </c>
      <c r="O58" s="214">
        <f>IFERROR(INDEX('Wastewater '!$I$218:$CL$234,MATCH(Adjustment_WWW!$A58,'Wastewater '!$I$218:$I$234,0),MATCH(Adjustment_WWW!O$3&amp;RIGHT(Adjustment_WWW!$B58,2),'Wastewater '!$I$218:$CL$218,0)),"")</f>
        <v>0</v>
      </c>
      <c r="P58" s="214">
        <f>IFERROR(INDEX('Wastewater '!$I$218:$CL$234,MATCH(Adjustment_WWW!$A58,'Wastewater '!$I$218:$I$234,0),MATCH(Adjustment_WWW!P$3&amp;RIGHT(Adjustment_WWW!$B58,2),'Wastewater '!$I$218:$CL$218,0)),"")</f>
        <v>0</v>
      </c>
      <c r="Q58" s="214">
        <f>IFERROR(INDEX('Wastewater '!$I$218:$CL$234,MATCH(Adjustment_WWW!$A58,'Wastewater '!$I$218:$I$234,0),MATCH(Adjustment_WWW!Q$3&amp;RIGHT(Adjustment_WWW!$B58,2),'Wastewater '!$I$218:$CL$218,0)),"")</f>
        <v>0</v>
      </c>
      <c r="R58" s="214">
        <f>IFERROR(INDEX('Wastewater '!$I$218:$CL$234,MATCH(Adjustment_WWW!$A58,'Wastewater '!$I$218:$I$234,0),MATCH(Adjustment_WWW!R$3&amp;RIGHT(Adjustment_WWW!$B58,2),'Wastewater '!$I$218:$CL$218,0)),"")</f>
        <v>0</v>
      </c>
      <c r="S58" s="214">
        <f>IFERROR(INDEX('Wastewater '!$I$218:$CL$234,MATCH(Adjustment_WWW!$A58,'Wastewater '!$I$218:$I$234,0),MATCH(Adjustment_WWW!S$3&amp;RIGHT(Adjustment_WWW!$B58,2),'Wastewater '!$I$218:$CL$218,0)),"")</f>
        <v>0</v>
      </c>
      <c r="T58" s="214">
        <f>IFERROR(INDEX('Wastewater '!$I$218:$CL$234,MATCH(Adjustment_WWW!$A58,'Wastewater '!$I$218:$I$234,0),MATCH(Adjustment_WWW!T$3&amp;RIGHT(Adjustment_WWW!$B58,2),'Wastewater '!$I$218:$CL$218,0)),"")</f>
        <v>0</v>
      </c>
      <c r="U58" s="214">
        <f>IFERROR(INDEX('Wastewater '!$I$218:$CL$234,MATCH(Adjustment_WWW!$A58,'Wastewater '!$I$218:$I$234,0),MATCH(Adjustment_WWW!U$3&amp;RIGHT(Adjustment_WWW!$B58,2),'Wastewater '!$I$218:$CL$218,0)),"")</f>
        <v>0</v>
      </c>
      <c r="V58" s="214">
        <f>IFERROR(INDEX('Wastewater '!$I$218:$CL$234,MATCH(Adjustment_WWW!$A58,'Wastewater '!$I$218:$I$234,0),MATCH(Adjustment_WWW!V$3&amp;RIGHT(Adjustment_WWW!$B58,2),'Wastewater '!$I$218:$CL$218,0)),"")</f>
        <v>0</v>
      </c>
      <c r="W58" s="214">
        <f>IFERROR(INDEX('Wastewater '!$I$218:$CL$234,MATCH(Adjustment_WWW!$A58,'Wastewater '!$I$218:$I$234,0),MATCH(Adjustment_WWW!W$3&amp;RIGHT(Adjustment_WWW!$B58,2),'Wastewater '!$I$218:$CL$218,0)),"")</f>
        <v>0</v>
      </c>
    </row>
    <row r="59" spans="1:23">
      <c r="A59" s="214" t="s">
        <v>68</v>
      </c>
      <c r="B59" s="214" t="s">
        <v>580</v>
      </c>
      <c r="C59" s="214" t="str">
        <f t="shared" ref="C59" si="37">A59&amp;RIGHT(B59,2)</f>
        <v>SVT22</v>
      </c>
      <c r="D59" s="214">
        <f t="shared" ref="D59" si="38">IF($B59&lt;"2017-18",M59,R59+S59+T59)</f>
        <v>0</v>
      </c>
      <c r="E59" s="214">
        <f t="shared" ref="E59" si="39">IF($B59&lt;"2017-18",N59,U59+V59)</f>
        <v>0</v>
      </c>
      <c r="F59" s="214">
        <f t="shared" ref="F59" si="40">O59</f>
        <v>0</v>
      </c>
      <c r="G59" s="214">
        <f t="shared" ref="G59" si="41">P59</f>
        <v>0</v>
      </c>
      <c r="H59" s="214">
        <f t="shared" ref="H59" si="42">Q59</f>
        <v>0</v>
      </c>
      <c r="I59" s="214">
        <f t="shared" si="7"/>
        <v>0</v>
      </c>
      <c r="J59" s="214">
        <f t="shared" ref="J59" si="43">W59</f>
        <v>0</v>
      </c>
      <c r="M59" s="214" t="str">
        <f>IFERROR(INDEX('Wastewater '!$I$218:$CL$234,MATCH(Adjustment_WWW!$A59,'Wastewater '!$I$218:$I$234,0),MATCH(Adjustment_WWW!M$3&amp;RIGHT(Adjustment_WWW!$B59,2),'Wastewater '!$I$218:$CL$218,0)),"")</f>
        <v/>
      </c>
      <c r="N59" s="214" t="str">
        <f>IFERROR(INDEX('Wastewater '!$I$218:$CL$234,MATCH(Adjustment_WWW!$A59,'Wastewater '!$I$218:$I$234,0),MATCH(Adjustment_WWW!N$3&amp;RIGHT(Adjustment_WWW!$B59,2),'Wastewater '!$I$218:$CL$218,0)),"")</f>
        <v/>
      </c>
      <c r="O59" s="214">
        <f>IFERROR(INDEX('Wastewater '!$I$218:$CL$234,MATCH(Adjustment_WWW!$A59,'Wastewater '!$I$218:$I$234,0),MATCH(Adjustment_WWW!O$3&amp;RIGHT(Adjustment_WWW!$B59,2),'Wastewater '!$I$218:$CL$218,0)),"")</f>
        <v>0</v>
      </c>
      <c r="P59" s="214">
        <f>IFERROR(INDEX('Wastewater '!$I$218:$CL$234,MATCH(Adjustment_WWW!$A59,'Wastewater '!$I$218:$I$234,0),MATCH(Adjustment_WWW!P$3&amp;RIGHT(Adjustment_WWW!$B59,2),'Wastewater '!$I$218:$CL$218,0)),"")</f>
        <v>0</v>
      </c>
      <c r="Q59" s="214">
        <f>IFERROR(INDEX('Wastewater '!$I$218:$CL$234,MATCH(Adjustment_WWW!$A59,'Wastewater '!$I$218:$I$234,0),MATCH(Adjustment_WWW!Q$3&amp;RIGHT(Adjustment_WWW!$B59,2),'Wastewater '!$I$218:$CL$218,0)),"")</f>
        <v>0</v>
      </c>
      <c r="R59" s="214">
        <f>IFERROR(INDEX('Wastewater '!$I$218:$CL$234,MATCH(Adjustment_WWW!$A59,'Wastewater '!$I$218:$I$234,0),MATCH(Adjustment_WWW!R$3&amp;RIGHT(Adjustment_WWW!$B59,2),'Wastewater '!$I$218:$CL$218,0)),"")</f>
        <v>0</v>
      </c>
      <c r="S59" s="214">
        <f>IFERROR(INDEX('Wastewater '!$I$218:$CL$234,MATCH(Adjustment_WWW!$A59,'Wastewater '!$I$218:$I$234,0),MATCH(Adjustment_WWW!S$3&amp;RIGHT(Adjustment_WWW!$B59,2),'Wastewater '!$I$218:$CL$218,0)),"")</f>
        <v>0</v>
      </c>
      <c r="T59" s="214">
        <f>IFERROR(INDEX('Wastewater '!$I$218:$CL$234,MATCH(Adjustment_WWW!$A59,'Wastewater '!$I$218:$I$234,0),MATCH(Adjustment_WWW!T$3&amp;RIGHT(Adjustment_WWW!$B59,2),'Wastewater '!$I$218:$CL$218,0)),"")</f>
        <v>0</v>
      </c>
      <c r="U59" s="214">
        <f>IFERROR(INDEX('Wastewater '!$I$218:$CL$234,MATCH(Adjustment_WWW!$A59,'Wastewater '!$I$218:$I$234,0),MATCH(Adjustment_WWW!U$3&amp;RIGHT(Adjustment_WWW!$B59,2),'Wastewater '!$I$218:$CL$218,0)),"")</f>
        <v>0</v>
      </c>
      <c r="V59" s="214">
        <f>IFERROR(INDEX('Wastewater '!$I$218:$CL$234,MATCH(Adjustment_WWW!$A59,'Wastewater '!$I$218:$I$234,0),MATCH(Adjustment_WWW!V$3&amp;RIGHT(Adjustment_WWW!$B59,2),'Wastewater '!$I$218:$CL$218,0)),"")</f>
        <v>0</v>
      </c>
      <c r="W59" s="214">
        <f>IFERROR(INDEX('Wastewater '!$I$218:$CL$234,MATCH(Adjustment_WWW!$A59,'Wastewater '!$I$218:$I$234,0),MATCH(Adjustment_WWW!W$3&amp;RIGHT(Adjustment_WWW!$B59,2),'Wastewater '!$I$218:$CL$218,0)),"")</f>
        <v>0</v>
      </c>
    </row>
    <row r="60" spans="1:23">
      <c r="A60" s="214" t="s">
        <v>73</v>
      </c>
      <c r="B60" s="214" t="s">
        <v>461</v>
      </c>
      <c r="C60" s="214" t="str">
        <f t="shared" si="1"/>
        <v>SVE12</v>
      </c>
      <c r="D60" s="214">
        <f t="shared" si="2"/>
        <v>0</v>
      </c>
      <c r="E60" s="214">
        <f t="shared" si="3"/>
        <v>0</v>
      </c>
      <c r="F60" s="214">
        <f t="shared" si="4"/>
        <v>0</v>
      </c>
      <c r="G60" s="214">
        <f t="shared" si="5"/>
        <v>0</v>
      </c>
      <c r="H60" s="214">
        <f t="shared" si="6"/>
        <v>0</v>
      </c>
      <c r="I60" s="214">
        <f t="shared" si="7"/>
        <v>0</v>
      </c>
      <c r="J60" s="214">
        <f t="shared" si="8"/>
        <v>0</v>
      </c>
      <c r="M60" s="214">
        <f>IFERROR(INDEX('Wastewater '!$I$218:$CL$234,MATCH(Adjustment_WWW!$A60,'Wastewater '!$I$218:$I$234,0),MATCH(Adjustment_WWW!M$3&amp;RIGHT(Adjustment_WWW!$B60,2),'Wastewater '!$I$218:$CL$218,0)),"")</f>
        <v>0</v>
      </c>
      <c r="N60" s="214">
        <f>IFERROR(INDEX('Wastewater '!$I$218:$CL$234,MATCH(Adjustment_WWW!$A60,'Wastewater '!$I$218:$I$234,0),MATCH(Adjustment_WWW!N$3&amp;RIGHT(Adjustment_WWW!$B60,2),'Wastewater '!$I$218:$CL$218,0)),"")</f>
        <v>0</v>
      </c>
      <c r="O60" s="214">
        <f>IFERROR(INDEX('Wastewater '!$I$218:$CL$234,MATCH(Adjustment_WWW!$A60,'Wastewater '!$I$218:$I$234,0),MATCH(Adjustment_WWW!O$3&amp;RIGHT(Adjustment_WWW!$B60,2),'Wastewater '!$I$218:$CL$218,0)),"")</f>
        <v>0</v>
      </c>
      <c r="P60" s="214">
        <f>IFERROR(INDEX('Wastewater '!$I$218:$CL$234,MATCH(Adjustment_WWW!$A60,'Wastewater '!$I$218:$I$234,0),MATCH(Adjustment_WWW!P$3&amp;RIGHT(Adjustment_WWW!$B60,2),'Wastewater '!$I$218:$CL$218,0)),"")</f>
        <v>0</v>
      </c>
      <c r="Q60" s="214">
        <f>IFERROR(INDEX('Wastewater '!$I$218:$CL$234,MATCH(Adjustment_WWW!$A60,'Wastewater '!$I$218:$I$234,0),MATCH(Adjustment_WWW!Q$3&amp;RIGHT(Adjustment_WWW!$B60,2),'Wastewater '!$I$218:$CL$218,0)),"")</f>
        <v>0</v>
      </c>
      <c r="R60" s="214" t="str">
        <f>IFERROR(INDEX('Wastewater '!$I$218:$CL$234,MATCH(Adjustment_WWW!$A60,'Wastewater '!$I$218:$I$234,0),MATCH(Adjustment_WWW!R$3&amp;RIGHT(Adjustment_WWW!$B60,2),'Wastewater '!$I$218:$CL$218,0)),"")</f>
        <v/>
      </c>
      <c r="S60" s="214" t="str">
        <f>IFERROR(INDEX('Wastewater '!$I$218:$CL$234,MATCH(Adjustment_WWW!$A60,'Wastewater '!$I$218:$I$234,0),MATCH(Adjustment_WWW!S$3&amp;RIGHT(Adjustment_WWW!$B60,2),'Wastewater '!$I$218:$CL$218,0)),"")</f>
        <v/>
      </c>
      <c r="T60" s="214" t="str">
        <f>IFERROR(INDEX('Wastewater '!$I$218:$CL$234,MATCH(Adjustment_WWW!$A60,'Wastewater '!$I$218:$I$234,0),MATCH(Adjustment_WWW!T$3&amp;RIGHT(Adjustment_WWW!$B60,2),'Wastewater '!$I$218:$CL$218,0)),"")</f>
        <v/>
      </c>
      <c r="U60" s="214" t="str">
        <f>IFERROR(INDEX('Wastewater '!$I$218:$CL$234,MATCH(Adjustment_WWW!$A60,'Wastewater '!$I$218:$I$234,0),MATCH(Adjustment_WWW!U$3&amp;RIGHT(Adjustment_WWW!$B60,2),'Wastewater '!$I$218:$CL$218,0)),"")</f>
        <v/>
      </c>
      <c r="V60" s="214" t="str">
        <f>IFERROR(INDEX('Wastewater '!$I$218:$CL$234,MATCH(Adjustment_WWW!$A60,'Wastewater '!$I$218:$I$234,0),MATCH(Adjustment_WWW!V$3&amp;RIGHT(Adjustment_WWW!$B60,2),'Wastewater '!$I$218:$CL$218,0)),"")</f>
        <v/>
      </c>
      <c r="W60" s="214">
        <f>IFERROR(INDEX('Wastewater '!$I$218:$CL$234,MATCH(Adjustment_WWW!$A60,'Wastewater '!$I$218:$I$234,0),MATCH(Adjustment_WWW!W$3&amp;RIGHT(Adjustment_WWW!$B60,2),'Wastewater '!$I$218:$CL$218,0)),"")</f>
        <v>0</v>
      </c>
    </row>
    <row r="61" spans="1:23">
      <c r="A61" s="214" t="s">
        <v>73</v>
      </c>
      <c r="B61" s="214" t="s">
        <v>462</v>
      </c>
      <c r="C61" s="214" t="str">
        <f t="shared" si="1"/>
        <v>SVE13</v>
      </c>
      <c r="D61" s="214">
        <f t="shared" si="2"/>
        <v>0</v>
      </c>
      <c r="E61" s="214">
        <f t="shared" si="3"/>
        <v>0</v>
      </c>
      <c r="F61" s="214">
        <f t="shared" si="4"/>
        <v>0</v>
      </c>
      <c r="G61" s="214">
        <f t="shared" si="5"/>
        <v>0</v>
      </c>
      <c r="H61" s="214">
        <f t="shared" si="6"/>
        <v>0</v>
      </c>
      <c r="I61" s="214">
        <f t="shared" si="7"/>
        <v>0</v>
      </c>
      <c r="J61" s="214">
        <f t="shared" si="8"/>
        <v>0</v>
      </c>
      <c r="M61" s="214">
        <f>IFERROR(INDEX('Wastewater '!$I$218:$CL$234,MATCH(Adjustment_WWW!$A61,'Wastewater '!$I$218:$I$234,0),MATCH(Adjustment_WWW!M$3&amp;RIGHT(Adjustment_WWW!$B61,2),'Wastewater '!$I$218:$CL$218,0)),"")</f>
        <v>0</v>
      </c>
      <c r="N61" s="214">
        <f>IFERROR(INDEX('Wastewater '!$I$218:$CL$234,MATCH(Adjustment_WWW!$A61,'Wastewater '!$I$218:$I$234,0),MATCH(Adjustment_WWW!N$3&amp;RIGHT(Adjustment_WWW!$B61,2),'Wastewater '!$I$218:$CL$218,0)),"")</f>
        <v>0</v>
      </c>
      <c r="O61" s="214">
        <f>IFERROR(INDEX('Wastewater '!$I$218:$CL$234,MATCH(Adjustment_WWW!$A61,'Wastewater '!$I$218:$I$234,0),MATCH(Adjustment_WWW!O$3&amp;RIGHT(Adjustment_WWW!$B61,2),'Wastewater '!$I$218:$CL$218,0)),"")</f>
        <v>0</v>
      </c>
      <c r="P61" s="214">
        <f>IFERROR(INDEX('Wastewater '!$I$218:$CL$234,MATCH(Adjustment_WWW!$A61,'Wastewater '!$I$218:$I$234,0),MATCH(Adjustment_WWW!P$3&amp;RIGHT(Adjustment_WWW!$B61,2),'Wastewater '!$I$218:$CL$218,0)),"")</f>
        <v>0</v>
      </c>
      <c r="Q61" s="214">
        <f>IFERROR(INDEX('Wastewater '!$I$218:$CL$234,MATCH(Adjustment_WWW!$A61,'Wastewater '!$I$218:$I$234,0),MATCH(Adjustment_WWW!Q$3&amp;RIGHT(Adjustment_WWW!$B61,2),'Wastewater '!$I$218:$CL$218,0)),"")</f>
        <v>0</v>
      </c>
      <c r="R61" s="214" t="str">
        <f>IFERROR(INDEX('Wastewater '!$I$218:$CL$234,MATCH(Adjustment_WWW!$A61,'Wastewater '!$I$218:$I$234,0),MATCH(Adjustment_WWW!R$3&amp;RIGHT(Adjustment_WWW!$B61,2),'Wastewater '!$I$218:$CL$218,0)),"")</f>
        <v/>
      </c>
      <c r="S61" s="214" t="str">
        <f>IFERROR(INDEX('Wastewater '!$I$218:$CL$234,MATCH(Adjustment_WWW!$A61,'Wastewater '!$I$218:$I$234,0),MATCH(Adjustment_WWW!S$3&amp;RIGHT(Adjustment_WWW!$B61,2),'Wastewater '!$I$218:$CL$218,0)),"")</f>
        <v/>
      </c>
      <c r="T61" s="214" t="str">
        <f>IFERROR(INDEX('Wastewater '!$I$218:$CL$234,MATCH(Adjustment_WWW!$A61,'Wastewater '!$I$218:$I$234,0),MATCH(Adjustment_WWW!T$3&amp;RIGHT(Adjustment_WWW!$B61,2),'Wastewater '!$I$218:$CL$218,0)),"")</f>
        <v/>
      </c>
      <c r="U61" s="214" t="str">
        <f>IFERROR(INDEX('Wastewater '!$I$218:$CL$234,MATCH(Adjustment_WWW!$A61,'Wastewater '!$I$218:$I$234,0),MATCH(Adjustment_WWW!U$3&amp;RIGHT(Adjustment_WWW!$B61,2),'Wastewater '!$I$218:$CL$218,0)),"")</f>
        <v/>
      </c>
      <c r="V61" s="214" t="str">
        <f>IFERROR(INDEX('Wastewater '!$I$218:$CL$234,MATCH(Adjustment_WWW!$A61,'Wastewater '!$I$218:$I$234,0),MATCH(Adjustment_WWW!V$3&amp;RIGHT(Adjustment_WWW!$B61,2),'Wastewater '!$I$218:$CL$218,0)),"")</f>
        <v/>
      </c>
      <c r="W61" s="214">
        <f>IFERROR(INDEX('Wastewater '!$I$218:$CL$234,MATCH(Adjustment_WWW!$A61,'Wastewater '!$I$218:$I$234,0),MATCH(Adjustment_WWW!W$3&amp;RIGHT(Adjustment_WWW!$B61,2),'Wastewater '!$I$218:$CL$218,0)),"")</f>
        <v>0</v>
      </c>
    </row>
    <row r="62" spans="1:23">
      <c r="A62" s="214" t="s">
        <v>73</v>
      </c>
      <c r="B62" s="214" t="s">
        <v>463</v>
      </c>
      <c r="C62" s="214" t="str">
        <f t="shared" si="1"/>
        <v>SVE14</v>
      </c>
      <c r="D62" s="214">
        <f t="shared" si="2"/>
        <v>0</v>
      </c>
      <c r="E62" s="214">
        <f t="shared" si="3"/>
        <v>0</v>
      </c>
      <c r="F62" s="214">
        <f t="shared" si="4"/>
        <v>0</v>
      </c>
      <c r="G62" s="214">
        <f t="shared" si="5"/>
        <v>0</v>
      </c>
      <c r="H62" s="214">
        <f t="shared" si="6"/>
        <v>0</v>
      </c>
      <c r="I62" s="214">
        <f t="shared" si="7"/>
        <v>0</v>
      </c>
      <c r="J62" s="214">
        <f t="shared" si="8"/>
        <v>0</v>
      </c>
      <c r="M62" s="214">
        <f>IFERROR(INDEX('Wastewater '!$I$218:$CL$234,MATCH(Adjustment_WWW!$A62,'Wastewater '!$I$218:$I$234,0),MATCH(Adjustment_WWW!M$3&amp;RIGHT(Adjustment_WWW!$B62,2),'Wastewater '!$I$218:$CL$218,0)),"")</f>
        <v>0</v>
      </c>
      <c r="N62" s="214">
        <f>IFERROR(INDEX('Wastewater '!$I$218:$CL$234,MATCH(Adjustment_WWW!$A62,'Wastewater '!$I$218:$I$234,0),MATCH(Adjustment_WWW!N$3&amp;RIGHT(Adjustment_WWW!$B62,2),'Wastewater '!$I$218:$CL$218,0)),"")</f>
        <v>0</v>
      </c>
      <c r="O62" s="214">
        <f>IFERROR(INDEX('Wastewater '!$I$218:$CL$234,MATCH(Adjustment_WWW!$A62,'Wastewater '!$I$218:$I$234,0),MATCH(Adjustment_WWW!O$3&amp;RIGHT(Adjustment_WWW!$B62,2),'Wastewater '!$I$218:$CL$218,0)),"")</f>
        <v>0</v>
      </c>
      <c r="P62" s="214">
        <f>IFERROR(INDEX('Wastewater '!$I$218:$CL$234,MATCH(Adjustment_WWW!$A62,'Wastewater '!$I$218:$I$234,0),MATCH(Adjustment_WWW!P$3&amp;RIGHT(Adjustment_WWW!$B62,2),'Wastewater '!$I$218:$CL$218,0)),"")</f>
        <v>0</v>
      </c>
      <c r="Q62" s="214">
        <f>IFERROR(INDEX('Wastewater '!$I$218:$CL$234,MATCH(Adjustment_WWW!$A62,'Wastewater '!$I$218:$I$234,0),MATCH(Adjustment_WWW!Q$3&amp;RIGHT(Adjustment_WWW!$B62,2),'Wastewater '!$I$218:$CL$218,0)),"")</f>
        <v>0</v>
      </c>
      <c r="R62" s="214" t="str">
        <f>IFERROR(INDEX('Wastewater '!$I$218:$CL$234,MATCH(Adjustment_WWW!$A62,'Wastewater '!$I$218:$I$234,0),MATCH(Adjustment_WWW!R$3&amp;RIGHT(Adjustment_WWW!$B62,2),'Wastewater '!$I$218:$CL$218,0)),"")</f>
        <v/>
      </c>
      <c r="S62" s="214" t="str">
        <f>IFERROR(INDEX('Wastewater '!$I$218:$CL$234,MATCH(Adjustment_WWW!$A62,'Wastewater '!$I$218:$I$234,0),MATCH(Adjustment_WWW!S$3&amp;RIGHT(Adjustment_WWW!$B62,2),'Wastewater '!$I$218:$CL$218,0)),"")</f>
        <v/>
      </c>
      <c r="T62" s="214" t="str">
        <f>IFERROR(INDEX('Wastewater '!$I$218:$CL$234,MATCH(Adjustment_WWW!$A62,'Wastewater '!$I$218:$I$234,0),MATCH(Adjustment_WWW!T$3&amp;RIGHT(Adjustment_WWW!$B62,2),'Wastewater '!$I$218:$CL$218,0)),"")</f>
        <v/>
      </c>
      <c r="U62" s="214" t="str">
        <f>IFERROR(INDEX('Wastewater '!$I$218:$CL$234,MATCH(Adjustment_WWW!$A62,'Wastewater '!$I$218:$I$234,0),MATCH(Adjustment_WWW!U$3&amp;RIGHT(Adjustment_WWW!$B62,2),'Wastewater '!$I$218:$CL$218,0)),"")</f>
        <v/>
      </c>
      <c r="V62" s="214" t="str">
        <f>IFERROR(INDEX('Wastewater '!$I$218:$CL$234,MATCH(Adjustment_WWW!$A62,'Wastewater '!$I$218:$I$234,0),MATCH(Adjustment_WWW!V$3&amp;RIGHT(Adjustment_WWW!$B62,2),'Wastewater '!$I$218:$CL$218,0)),"")</f>
        <v/>
      </c>
      <c r="W62" s="214">
        <f>IFERROR(INDEX('Wastewater '!$I$218:$CL$234,MATCH(Adjustment_WWW!$A62,'Wastewater '!$I$218:$I$234,0),MATCH(Adjustment_WWW!W$3&amp;RIGHT(Adjustment_WWW!$B62,2),'Wastewater '!$I$218:$CL$218,0)),"")</f>
        <v>0</v>
      </c>
    </row>
    <row r="63" spans="1:23">
      <c r="A63" s="214" t="s">
        <v>73</v>
      </c>
      <c r="B63" s="214" t="s">
        <v>464</v>
      </c>
      <c r="C63" s="214" t="str">
        <f t="shared" si="1"/>
        <v>SVE15</v>
      </c>
      <c r="D63" s="214">
        <f t="shared" si="2"/>
        <v>0</v>
      </c>
      <c r="E63" s="214">
        <f t="shared" si="3"/>
        <v>0</v>
      </c>
      <c r="F63" s="214">
        <f t="shared" si="4"/>
        <v>0</v>
      </c>
      <c r="G63" s="214">
        <f t="shared" si="5"/>
        <v>0</v>
      </c>
      <c r="H63" s="214">
        <f t="shared" si="6"/>
        <v>0</v>
      </c>
      <c r="I63" s="214">
        <f t="shared" si="7"/>
        <v>0</v>
      </c>
      <c r="J63" s="214">
        <f t="shared" si="8"/>
        <v>0</v>
      </c>
      <c r="M63" s="214">
        <f>IFERROR(INDEX('Wastewater '!$I$218:$CL$234,MATCH(Adjustment_WWW!$A63,'Wastewater '!$I$218:$I$234,0),MATCH(Adjustment_WWW!M$3&amp;RIGHT(Adjustment_WWW!$B63,2),'Wastewater '!$I$218:$CL$218,0)),"")</f>
        <v>0</v>
      </c>
      <c r="N63" s="214">
        <f>IFERROR(INDEX('Wastewater '!$I$218:$CL$234,MATCH(Adjustment_WWW!$A63,'Wastewater '!$I$218:$I$234,0),MATCH(Adjustment_WWW!N$3&amp;RIGHT(Adjustment_WWW!$B63,2),'Wastewater '!$I$218:$CL$218,0)),"")</f>
        <v>0</v>
      </c>
      <c r="O63" s="214">
        <f>IFERROR(INDEX('Wastewater '!$I$218:$CL$234,MATCH(Adjustment_WWW!$A63,'Wastewater '!$I$218:$I$234,0),MATCH(Adjustment_WWW!O$3&amp;RIGHT(Adjustment_WWW!$B63,2),'Wastewater '!$I$218:$CL$218,0)),"")</f>
        <v>0</v>
      </c>
      <c r="P63" s="214">
        <f>IFERROR(INDEX('Wastewater '!$I$218:$CL$234,MATCH(Adjustment_WWW!$A63,'Wastewater '!$I$218:$I$234,0),MATCH(Adjustment_WWW!P$3&amp;RIGHT(Adjustment_WWW!$B63,2),'Wastewater '!$I$218:$CL$218,0)),"")</f>
        <v>0</v>
      </c>
      <c r="Q63" s="214">
        <f>IFERROR(INDEX('Wastewater '!$I$218:$CL$234,MATCH(Adjustment_WWW!$A63,'Wastewater '!$I$218:$I$234,0),MATCH(Adjustment_WWW!Q$3&amp;RIGHT(Adjustment_WWW!$B63,2),'Wastewater '!$I$218:$CL$218,0)),"")</f>
        <v>0</v>
      </c>
      <c r="R63" s="214" t="str">
        <f>IFERROR(INDEX('Wastewater '!$I$218:$CL$234,MATCH(Adjustment_WWW!$A63,'Wastewater '!$I$218:$I$234,0),MATCH(Adjustment_WWW!R$3&amp;RIGHT(Adjustment_WWW!$B63,2),'Wastewater '!$I$218:$CL$218,0)),"")</f>
        <v/>
      </c>
      <c r="S63" s="214" t="str">
        <f>IFERROR(INDEX('Wastewater '!$I$218:$CL$234,MATCH(Adjustment_WWW!$A63,'Wastewater '!$I$218:$I$234,0),MATCH(Adjustment_WWW!S$3&amp;RIGHT(Adjustment_WWW!$B63,2),'Wastewater '!$I$218:$CL$218,0)),"")</f>
        <v/>
      </c>
      <c r="T63" s="214" t="str">
        <f>IFERROR(INDEX('Wastewater '!$I$218:$CL$234,MATCH(Adjustment_WWW!$A63,'Wastewater '!$I$218:$I$234,0),MATCH(Adjustment_WWW!T$3&amp;RIGHT(Adjustment_WWW!$B63,2),'Wastewater '!$I$218:$CL$218,0)),"")</f>
        <v/>
      </c>
      <c r="U63" s="214" t="str">
        <f>IFERROR(INDEX('Wastewater '!$I$218:$CL$234,MATCH(Adjustment_WWW!$A63,'Wastewater '!$I$218:$I$234,0),MATCH(Adjustment_WWW!U$3&amp;RIGHT(Adjustment_WWW!$B63,2),'Wastewater '!$I$218:$CL$218,0)),"")</f>
        <v/>
      </c>
      <c r="V63" s="214" t="str">
        <f>IFERROR(INDEX('Wastewater '!$I$218:$CL$234,MATCH(Adjustment_WWW!$A63,'Wastewater '!$I$218:$I$234,0),MATCH(Adjustment_WWW!V$3&amp;RIGHT(Adjustment_WWW!$B63,2),'Wastewater '!$I$218:$CL$218,0)),"")</f>
        <v/>
      </c>
      <c r="W63" s="214">
        <f>IFERROR(INDEX('Wastewater '!$I$218:$CL$234,MATCH(Adjustment_WWW!$A63,'Wastewater '!$I$218:$I$234,0),MATCH(Adjustment_WWW!W$3&amp;RIGHT(Adjustment_WWW!$B63,2),'Wastewater '!$I$218:$CL$218,0)),"")</f>
        <v>0</v>
      </c>
    </row>
    <row r="64" spans="1:23">
      <c r="A64" s="214" t="s">
        <v>73</v>
      </c>
      <c r="B64" s="214" t="s">
        <v>465</v>
      </c>
      <c r="C64" s="214" t="str">
        <f t="shared" si="1"/>
        <v>SVE16</v>
      </c>
      <c r="D64" s="214">
        <f t="shared" si="2"/>
        <v>0</v>
      </c>
      <c r="E64" s="214">
        <f t="shared" si="3"/>
        <v>0</v>
      </c>
      <c r="F64" s="214">
        <f t="shared" si="4"/>
        <v>0</v>
      </c>
      <c r="G64" s="214">
        <f t="shared" si="5"/>
        <v>0</v>
      </c>
      <c r="H64" s="214">
        <f t="shared" si="6"/>
        <v>0</v>
      </c>
      <c r="I64" s="214">
        <f t="shared" si="7"/>
        <v>0</v>
      </c>
      <c r="J64" s="214">
        <f t="shared" si="8"/>
        <v>0</v>
      </c>
      <c r="M64" s="214">
        <f>IFERROR(INDEX('Wastewater '!$I$218:$CL$234,MATCH(Adjustment_WWW!$A64,'Wastewater '!$I$218:$I$234,0),MATCH(Adjustment_WWW!M$3&amp;RIGHT(Adjustment_WWW!$B64,2),'Wastewater '!$I$218:$CL$218,0)),"")</f>
        <v>0</v>
      </c>
      <c r="N64" s="214">
        <f>IFERROR(INDEX('Wastewater '!$I$218:$CL$234,MATCH(Adjustment_WWW!$A64,'Wastewater '!$I$218:$I$234,0),MATCH(Adjustment_WWW!N$3&amp;RIGHT(Adjustment_WWW!$B64,2),'Wastewater '!$I$218:$CL$218,0)),"")</f>
        <v>0</v>
      </c>
      <c r="O64" s="214">
        <f>IFERROR(INDEX('Wastewater '!$I$218:$CL$234,MATCH(Adjustment_WWW!$A64,'Wastewater '!$I$218:$I$234,0),MATCH(Adjustment_WWW!O$3&amp;RIGHT(Adjustment_WWW!$B64,2),'Wastewater '!$I$218:$CL$218,0)),"")</f>
        <v>0</v>
      </c>
      <c r="P64" s="214">
        <f>IFERROR(INDEX('Wastewater '!$I$218:$CL$234,MATCH(Adjustment_WWW!$A64,'Wastewater '!$I$218:$I$234,0),MATCH(Adjustment_WWW!P$3&amp;RIGHT(Adjustment_WWW!$B64,2),'Wastewater '!$I$218:$CL$218,0)),"")</f>
        <v>0</v>
      </c>
      <c r="Q64" s="214">
        <f>IFERROR(INDEX('Wastewater '!$I$218:$CL$234,MATCH(Adjustment_WWW!$A64,'Wastewater '!$I$218:$I$234,0),MATCH(Adjustment_WWW!Q$3&amp;RIGHT(Adjustment_WWW!$B64,2),'Wastewater '!$I$218:$CL$218,0)),"")</f>
        <v>0</v>
      </c>
      <c r="R64" s="214" t="str">
        <f>IFERROR(INDEX('Wastewater '!$I$218:$CL$234,MATCH(Adjustment_WWW!$A64,'Wastewater '!$I$218:$I$234,0),MATCH(Adjustment_WWW!R$3&amp;RIGHT(Adjustment_WWW!$B64,2),'Wastewater '!$I$218:$CL$218,0)),"")</f>
        <v/>
      </c>
      <c r="S64" s="214" t="str">
        <f>IFERROR(INDEX('Wastewater '!$I$218:$CL$234,MATCH(Adjustment_WWW!$A64,'Wastewater '!$I$218:$I$234,0),MATCH(Adjustment_WWW!S$3&amp;RIGHT(Adjustment_WWW!$B64,2),'Wastewater '!$I$218:$CL$218,0)),"")</f>
        <v/>
      </c>
      <c r="T64" s="214" t="str">
        <f>IFERROR(INDEX('Wastewater '!$I$218:$CL$234,MATCH(Adjustment_WWW!$A64,'Wastewater '!$I$218:$I$234,0),MATCH(Adjustment_WWW!T$3&amp;RIGHT(Adjustment_WWW!$B64,2),'Wastewater '!$I$218:$CL$218,0)),"")</f>
        <v/>
      </c>
      <c r="U64" s="214" t="str">
        <f>IFERROR(INDEX('Wastewater '!$I$218:$CL$234,MATCH(Adjustment_WWW!$A64,'Wastewater '!$I$218:$I$234,0),MATCH(Adjustment_WWW!U$3&amp;RIGHT(Adjustment_WWW!$B64,2),'Wastewater '!$I$218:$CL$218,0)),"")</f>
        <v/>
      </c>
      <c r="V64" s="214" t="str">
        <f>IFERROR(INDEX('Wastewater '!$I$218:$CL$234,MATCH(Adjustment_WWW!$A64,'Wastewater '!$I$218:$I$234,0),MATCH(Adjustment_WWW!V$3&amp;RIGHT(Adjustment_WWW!$B64,2),'Wastewater '!$I$218:$CL$218,0)),"")</f>
        <v/>
      </c>
      <c r="W64" s="214">
        <f>IFERROR(INDEX('Wastewater '!$I$218:$CL$234,MATCH(Adjustment_WWW!$A64,'Wastewater '!$I$218:$I$234,0),MATCH(Adjustment_WWW!W$3&amp;RIGHT(Adjustment_WWW!$B64,2),'Wastewater '!$I$218:$CL$218,0)),"")</f>
        <v>0</v>
      </c>
    </row>
    <row r="65" spans="1:23">
      <c r="A65" s="214" t="s">
        <v>73</v>
      </c>
      <c r="B65" s="214" t="s">
        <v>466</v>
      </c>
      <c r="C65" s="214" t="str">
        <f t="shared" si="1"/>
        <v>SVE17</v>
      </c>
      <c r="D65" s="214">
        <f t="shared" si="2"/>
        <v>0</v>
      </c>
      <c r="E65" s="214">
        <f t="shared" si="3"/>
        <v>0</v>
      </c>
      <c r="F65" s="214">
        <f t="shared" si="4"/>
        <v>0</v>
      </c>
      <c r="G65" s="214">
        <f t="shared" si="5"/>
        <v>0</v>
      </c>
      <c r="H65" s="214">
        <f t="shared" si="6"/>
        <v>0</v>
      </c>
      <c r="I65" s="214">
        <f t="shared" si="7"/>
        <v>0</v>
      </c>
      <c r="J65" s="214">
        <f t="shared" si="8"/>
        <v>0</v>
      </c>
      <c r="M65" s="214">
        <f>IFERROR(INDEX('Wastewater '!$I$218:$CL$234,MATCH(Adjustment_WWW!$A65,'Wastewater '!$I$218:$I$234,0),MATCH(Adjustment_WWW!M$3&amp;RIGHT(Adjustment_WWW!$B65,2),'Wastewater '!$I$218:$CL$218,0)),"")</f>
        <v>0</v>
      </c>
      <c r="N65" s="214">
        <f>IFERROR(INDEX('Wastewater '!$I$218:$CL$234,MATCH(Adjustment_WWW!$A65,'Wastewater '!$I$218:$I$234,0),MATCH(Adjustment_WWW!N$3&amp;RIGHT(Adjustment_WWW!$B65,2),'Wastewater '!$I$218:$CL$218,0)),"")</f>
        <v>0</v>
      </c>
      <c r="O65" s="214">
        <f>IFERROR(INDEX('Wastewater '!$I$218:$CL$234,MATCH(Adjustment_WWW!$A65,'Wastewater '!$I$218:$I$234,0),MATCH(Adjustment_WWW!O$3&amp;RIGHT(Adjustment_WWW!$B65,2),'Wastewater '!$I$218:$CL$218,0)),"")</f>
        <v>0</v>
      </c>
      <c r="P65" s="214">
        <f>IFERROR(INDEX('Wastewater '!$I$218:$CL$234,MATCH(Adjustment_WWW!$A65,'Wastewater '!$I$218:$I$234,0),MATCH(Adjustment_WWW!P$3&amp;RIGHT(Adjustment_WWW!$B65,2),'Wastewater '!$I$218:$CL$218,0)),"")</f>
        <v>0</v>
      </c>
      <c r="Q65" s="214">
        <f>IFERROR(INDEX('Wastewater '!$I$218:$CL$234,MATCH(Adjustment_WWW!$A65,'Wastewater '!$I$218:$I$234,0),MATCH(Adjustment_WWW!Q$3&amp;RIGHT(Adjustment_WWW!$B65,2),'Wastewater '!$I$218:$CL$218,0)),"")</f>
        <v>0</v>
      </c>
      <c r="R65" s="214" t="str">
        <f>IFERROR(INDEX('Wastewater '!$I$218:$CL$234,MATCH(Adjustment_WWW!$A65,'Wastewater '!$I$218:$I$234,0),MATCH(Adjustment_WWW!R$3&amp;RIGHT(Adjustment_WWW!$B65,2),'Wastewater '!$I$218:$CL$218,0)),"")</f>
        <v/>
      </c>
      <c r="S65" s="214" t="str">
        <f>IFERROR(INDEX('Wastewater '!$I$218:$CL$234,MATCH(Adjustment_WWW!$A65,'Wastewater '!$I$218:$I$234,0),MATCH(Adjustment_WWW!S$3&amp;RIGHT(Adjustment_WWW!$B65,2),'Wastewater '!$I$218:$CL$218,0)),"")</f>
        <v/>
      </c>
      <c r="T65" s="214" t="str">
        <f>IFERROR(INDEX('Wastewater '!$I$218:$CL$234,MATCH(Adjustment_WWW!$A65,'Wastewater '!$I$218:$I$234,0),MATCH(Adjustment_WWW!T$3&amp;RIGHT(Adjustment_WWW!$B65,2),'Wastewater '!$I$218:$CL$218,0)),"")</f>
        <v/>
      </c>
      <c r="U65" s="214" t="str">
        <f>IFERROR(INDEX('Wastewater '!$I$218:$CL$234,MATCH(Adjustment_WWW!$A65,'Wastewater '!$I$218:$I$234,0),MATCH(Adjustment_WWW!U$3&amp;RIGHT(Adjustment_WWW!$B65,2),'Wastewater '!$I$218:$CL$218,0)),"")</f>
        <v/>
      </c>
      <c r="V65" s="214" t="str">
        <f>IFERROR(INDEX('Wastewater '!$I$218:$CL$234,MATCH(Adjustment_WWW!$A65,'Wastewater '!$I$218:$I$234,0),MATCH(Adjustment_WWW!V$3&amp;RIGHT(Adjustment_WWW!$B65,2),'Wastewater '!$I$218:$CL$218,0)),"")</f>
        <v/>
      </c>
      <c r="W65" s="214">
        <f>IFERROR(INDEX('Wastewater '!$I$218:$CL$234,MATCH(Adjustment_WWW!$A65,'Wastewater '!$I$218:$I$234,0),MATCH(Adjustment_WWW!W$3&amp;RIGHT(Adjustment_WWW!$B65,2),'Wastewater '!$I$218:$CL$218,0)),"")</f>
        <v>0</v>
      </c>
    </row>
    <row r="66" spans="1:23">
      <c r="A66" s="214" t="s">
        <v>73</v>
      </c>
      <c r="B66" s="214" t="s">
        <v>467</v>
      </c>
      <c r="C66" s="214" t="str">
        <f t="shared" si="1"/>
        <v>SVE18</v>
      </c>
      <c r="D66" s="214">
        <f t="shared" si="2"/>
        <v>0</v>
      </c>
      <c r="E66" s="214">
        <f t="shared" si="3"/>
        <v>0</v>
      </c>
      <c r="F66" s="214">
        <f t="shared" si="4"/>
        <v>0</v>
      </c>
      <c r="G66" s="214">
        <f t="shared" si="5"/>
        <v>0</v>
      </c>
      <c r="H66" s="214">
        <f t="shared" si="6"/>
        <v>0</v>
      </c>
      <c r="I66" s="214">
        <f t="shared" si="7"/>
        <v>0</v>
      </c>
      <c r="J66" s="214">
        <f t="shared" si="8"/>
        <v>0</v>
      </c>
      <c r="M66" s="214" t="str">
        <f>IFERROR(INDEX('Wastewater '!$I$218:$CL$234,MATCH(Adjustment_WWW!$A66,'Wastewater '!$I$218:$I$234,0),MATCH(Adjustment_WWW!M$3&amp;RIGHT(Adjustment_WWW!$B66,2),'Wastewater '!$I$218:$CL$218,0)),"")</f>
        <v/>
      </c>
      <c r="N66" s="214" t="str">
        <f>IFERROR(INDEX('Wastewater '!$I$218:$CL$234,MATCH(Adjustment_WWW!$A66,'Wastewater '!$I$218:$I$234,0),MATCH(Adjustment_WWW!N$3&amp;RIGHT(Adjustment_WWW!$B66,2),'Wastewater '!$I$218:$CL$218,0)),"")</f>
        <v/>
      </c>
      <c r="O66" s="214">
        <f>IFERROR(INDEX('Wastewater '!$I$218:$CL$234,MATCH(Adjustment_WWW!$A66,'Wastewater '!$I$218:$I$234,0),MATCH(Adjustment_WWW!O$3&amp;RIGHT(Adjustment_WWW!$B66,2),'Wastewater '!$I$218:$CL$218,0)),"")</f>
        <v>0</v>
      </c>
      <c r="P66" s="214">
        <f>IFERROR(INDEX('Wastewater '!$I$218:$CL$234,MATCH(Adjustment_WWW!$A66,'Wastewater '!$I$218:$I$234,0),MATCH(Adjustment_WWW!P$3&amp;RIGHT(Adjustment_WWW!$B66,2),'Wastewater '!$I$218:$CL$218,0)),"")</f>
        <v>0</v>
      </c>
      <c r="Q66" s="214">
        <f>IFERROR(INDEX('Wastewater '!$I$218:$CL$234,MATCH(Adjustment_WWW!$A66,'Wastewater '!$I$218:$I$234,0),MATCH(Adjustment_WWW!Q$3&amp;RIGHT(Adjustment_WWW!$B66,2),'Wastewater '!$I$218:$CL$218,0)),"")</f>
        <v>0</v>
      </c>
      <c r="R66" s="214">
        <f>IFERROR(INDEX('Wastewater '!$I$218:$CL$234,MATCH(Adjustment_WWW!$A66,'Wastewater '!$I$218:$I$234,0),MATCH(Adjustment_WWW!R$3&amp;RIGHT(Adjustment_WWW!$B66,2),'Wastewater '!$I$218:$CL$218,0)),"")</f>
        <v>0</v>
      </c>
      <c r="S66" s="214">
        <f>IFERROR(INDEX('Wastewater '!$I$218:$CL$234,MATCH(Adjustment_WWW!$A66,'Wastewater '!$I$218:$I$234,0),MATCH(Adjustment_WWW!S$3&amp;RIGHT(Adjustment_WWW!$B66,2),'Wastewater '!$I$218:$CL$218,0)),"")</f>
        <v>0</v>
      </c>
      <c r="T66" s="214">
        <f>IFERROR(INDEX('Wastewater '!$I$218:$CL$234,MATCH(Adjustment_WWW!$A66,'Wastewater '!$I$218:$I$234,0),MATCH(Adjustment_WWW!T$3&amp;RIGHT(Adjustment_WWW!$B66,2),'Wastewater '!$I$218:$CL$218,0)),"")</f>
        <v>0</v>
      </c>
      <c r="U66" s="214">
        <f>IFERROR(INDEX('Wastewater '!$I$218:$CL$234,MATCH(Adjustment_WWW!$A66,'Wastewater '!$I$218:$I$234,0),MATCH(Adjustment_WWW!U$3&amp;RIGHT(Adjustment_WWW!$B66,2),'Wastewater '!$I$218:$CL$218,0)),"")</f>
        <v>0</v>
      </c>
      <c r="V66" s="214">
        <f>IFERROR(INDEX('Wastewater '!$I$218:$CL$234,MATCH(Adjustment_WWW!$A66,'Wastewater '!$I$218:$I$234,0),MATCH(Adjustment_WWW!V$3&amp;RIGHT(Adjustment_WWW!$B66,2),'Wastewater '!$I$218:$CL$218,0)),"")</f>
        <v>0</v>
      </c>
      <c r="W66" s="214">
        <f>IFERROR(INDEX('Wastewater '!$I$218:$CL$234,MATCH(Adjustment_WWW!$A66,'Wastewater '!$I$218:$I$234,0),MATCH(Adjustment_WWW!W$3&amp;RIGHT(Adjustment_WWW!$B66,2),'Wastewater '!$I$218:$CL$218,0)),"")</f>
        <v>0</v>
      </c>
    </row>
    <row r="67" spans="1:23">
      <c r="A67" s="214" t="s">
        <v>73</v>
      </c>
      <c r="B67" s="214" t="s">
        <v>468</v>
      </c>
      <c r="C67" s="214" t="str">
        <f t="shared" si="1"/>
        <v>SVE19</v>
      </c>
      <c r="D67" s="214">
        <f t="shared" si="2"/>
        <v>0.57499999999999996</v>
      </c>
      <c r="E67" s="214">
        <f t="shared" si="3"/>
        <v>2.0550000000000002</v>
      </c>
      <c r="F67" s="214">
        <f t="shared" si="4"/>
        <v>0.374</v>
      </c>
      <c r="G67" s="214">
        <f t="shared" si="5"/>
        <v>0.47799999999999998</v>
      </c>
      <c r="H67" s="214">
        <f t="shared" si="6"/>
        <v>0</v>
      </c>
      <c r="I67" s="214">
        <f t="shared" si="7"/>
        <v>0.85199999999999998</v>
      </c>
      <c r="J67" s="214">
        <f t="shared" si="8"/>
        <v>3.4820000000000002</v>
      </c>
      <c r="M67" s="214" t="str">
        <f>IFERROR(INDEX('Wastewater '!$I$218:$CL$234,MATCH(Adjustment_WWW!$A67,'Wastewater '!$I$218:$I$234,0),MATCH(Adjustment_WWW!M$3&amp;RIGHT(Adjustment_WWW!$B67,2),'Wastewater '!$I$218:$CL$218,0)),"")</f>
        <v/>
      </c>
      <c r="N67" s="214" t="str">
        <f>IFERROR(INDEX('Wastewater '!$I$218:$CL$234,MATCH(Adjustment_WWW!$A67,'Wastewater '!$I$218:$I$234,0),MATCH(Adjustment_WWW!N$3&amp;RIGHT(Adjustment_WWW!$B67,2),'Wastewater '!$I$218:$CL$218,0)),"")</f>
        <v/>
      </c>
      <c r="O67" s="214">
        <f>IFERROR(INDEX('Wastewater '!$I$218:$CL$234,MATCH(Adjustment_WWW!$A67,'Wastewater '!$I$218:$I$234,0),MATCH(Adjustment_WWW!O$3&amp;RIGHT(Adjustment_WWW!$B67,2),'Wastewater '!$I$218:$CL$218,0)),"")</f>
        <v>0.374</v>
      </c>
      <c r="P67" s="214">
        <f>IFERROR(INDEX('Wastewater '!$I$218:$CL$234,MATCH(Adjustment_WWW!$A67,'Wastewater '!$I$218:$I$234,0),MATCH(Adjustment_WWW!P$3&amp;RIGHT(Adjustment_WWW!$B67,2),'Wastewater '!$I$218:$CL$218,0)),"")</f>
        <v>0.47799999999999998</v>
      </c>
      <c r="Q67" s="214">
        <f>IFERROR(INDEX('Wastewater '!$I$218:$CL$234,MATCH(Adjustment_WWW!$A67,'Wastewater '!$I$218:$I$234,0),MATCH(Adjustment_WWW!Q$3&amp;RIGHT(Adjustment_WWW!$B67,2),'Wastewater '!$I$218:$CL$218,0)),"")</f>
        <v>0</v>
      </c>
      <c r="R67" s="214">
        <f>IFERROR(INDEX('Wastewater '!$I$218:$CL$234,MATCH(Adjustment_WWW!$A67,'Wastewater '!$I$218:$I$234,0),MATCH(Adjustment_WWW!R$3&amp;RIGHT(Adjustment_WWW!$B67,2),'Wastewater '!$I$218:$CL$218,0)),"")</f>
        <v>0.38900000000000001</v>
      </c>
      <c r="S67" s="214">
        <f>IFERROR(INDEX('Wastewater '!$I$218:$CL$234,MATCH(Adjustment_WWW!$A67,'Wastewater '!$I$218:$I$234,0),MATCH(Adjustment_WWW!S$3&amp;RIGHT(Adjustment_WWW!$B67,2),'Wastewater '!$I$218:$CL$218,0)),"")</f>
        <v>0.112</v>
      </c>
      <c r="T67" s="214">
        <f>IFERROR(INDEX('Wastewater '!$I$218:$CL$234,MATCH(Adjustment_WWW!$A67,'Wastewater '!$I$218:$I$234,0),MATCH(Adjustment_WWW!T$3&amp;RIGHT(Adjustment_WWW!$B67,2),'Wastewater '!$I$218:$CL$218,0)),"")</f>
        <v>7.3999999999999996E-2</v>
      </c>
      <c r="U67" s="214">
        <f>IFERROR(INDEX('Wastewater '!$I$218:$CL$234,MATCH(Adjustment_WWW!$A67,'Wastewater '!$I$218:$I$234,0),MATCH(Adjustment_WWW!U$3&amp;RIGHT(Adjustment_WWW!$B67,2),'Wastewater '!$I$218:$CL$218,0)),"")</f>
        <v>1.978</v>
      </c>
      <c r="V67" s="214">
        <f>IFERROR(INDEX('Wastewater '!$I$218:$CL$234,MATCH(Adjustment_WWW!$A67,'Wastewater '!$I$218:$I$234,0),MATCH(Adjustment_WWW!V$3&amp;RIGHT(Adjustment_WWW!$B67,2),'Wastewater '!$I$218:$CL$218,0)),"")</f>
        <v>7.6999999999999999E-2</v>
      </c>
      <c r="W67" s="214">
        <f>IFERROR(INDEX('Wastewater '!$I$218:$CL$234,MATCH(Adjustment_WWW!$A67,'Wastewater '!$I$218:$I$234,0),MATCH(Adjustment_WWW!W$3&amp;RIGHT(Adjustment_WWW!$B67,2),'Wastewater '!$I$218:$CL$218,0)),"")</f>
        <v>3.4820000000000002</v>
      </c>
    </row>
    <row r="68" spans="1:23">
      <c r="A68" s="214" t="s">
        <v>73</v>
      </c>
      <c r="B68" s="214" t="s">
        <v>469</v>
      </c>
      <c r="C68" s="214" t="str">
        <f t="shared" si="1"/>
        <v>SVE20</v>
      </c>
      <c r="D68" s="214">
        <f t="shared" si="2"/>
        <v>0</v>
      </c>
      <c r="E68" s="214">
        <f t="shared" si="3"/>
        <v>0</v>
      </c>
      <c r="F68" s="214">
        <f t="shared" si="4"/>
        <v>0</v>
      </c>
      <c r="G68" s="214">
        <f t="shared" si="5"/>
        <v>0</v>
      </c>
      <c r="H68" s="214">
        <f t="shared" si="6"/>
        <v>0</v>
      </c>
      <c r="I68" s="214">
        <f t="shared" si="7"/>
        <v>0</v>
      </c>
      <c r="J68" s="214">
        <f t="shared" si="8"/>
        <v>0</v>
      </c>
      <c r="M68" s="214" t="str">
        <f>IFERROR(INDEX('Wastewater '!$I$218:$CL$234,MATCH(Adjustment_WWW!$A68,'Wastewater '!$I$218:$I$234,0),MATCH(Adjustment_WWW!M$3&amp;RIGHT(Adjustment_WWW!$B68,2),'Wastewater '!$I$218:$CL$218,0)),"")</f>
        <v/>
      </c>
      <c r="N68" s="214" t="str">
        <f>IFERROR(INDEX('Wastewater '!$I$218:$CL$234,MATCH(Adjustment_WWW!$A68,'Wastewater '!$I$218:$I$234,0),MATCH(Adjustment_WWW!N$3&amp;RIGHT(Adjustment_WWW!$B68,2),'Wastewater '!$I$218:$CL$218,0)),"")</f>
        <v/>
      </c>
      <c r="O68" s="214">
        <f>IFERROR(INDEX('Wastewater '!$I$218:$CL$234,MATCH(Adjustment_WWW!$A68,'Wastewater '!$I$218:$I$234,0),MATCH(Adjustment_WWW!O$3&amp;RIGHT(Adjustment_WWW!$B68,2),'Wastewater '!$I$218:$CL$218,0)),"")</f>
        <v>0</v>
      </c>
      <c r="P68" s="214">
        <f>IFERROR(INDEX('Wastewater '!$I$218:$CL$234,MATCH(Adjustment_WWW!$A68,'Wastewater '!$I$218:$I$234,0),MATCH(Adjustment_WWW!P$3&amp;RIGHT(Adjustment_WWW!$B68,2),'Wastewater '!$I$218:$CL$218,0)),"")</f>
        <v>0</v>
      </c>
      <c r="Q68" s="214">
        <f>IFERROR(INDEX('Wastewater '!$I$218:$CL$234,MATCH(Adjustment_WWW!$A68,'Wastewater '!$I$218:$I$234,0),MATCH(Adjustment_WWW!Q$3&amp;RIGHT(Adjustment_WWW!$B68,2),'Wastewater '!$I$218:$CL$218,0)),"")</f>
        <v>0</v>
      </c>
      <c r="R68" s="214">
        <f>IFERROR(INDEX('Wastewater '!$I$218:$CL$234,MATCH(Adjustment_WWW!$A68,'Wastewater '!$I$218:$I$234,0),MATCH(Adjustment_WWW!R$3&amp;RIGHT(Adjustment_WWW!$B68,2),'Wastewater '!$I$218:$CL$218,0)),"")</f>
        <v>0</v>
      </c>
      <c r="S68" s="214">
        <f>IFERROR(INDEX('Wastewater '!$I$218:$CL$234,MATCH(Adjustment_WWW!$A68,'Wastewater '!$I$218:$I$234,0),MATCH(Adjustment_WWW!S$3&amp;RIGHT(Adjustment_WWW!$B68,2),'Wastewater '!$I$218:$CL$218,0)),"")</f>
        <v>0</v>
      </c>
      <c r="T68" s="214">
        <f>IFERROR(INDEX('Wastewater '!$I$218:$CL$234,MATCH(Adjustment_WWW!$A68,'Wastewater '!$I$218:$I$234,0),MATCH(Adjustment_WWW!T$3&amp;RIGHT(Adjustment_WWW!$B68,2),'Wastewater '!$I$218:$CL$218,0)),"")</f>
        <v>0</v>
      </c>
      <c r="U68" s="214">
        <f>IFERROR(INDEX('Wastewater '!$I$218:$CL$234,MATCH(Adjustment_WWW!$A68,'Wastewater '!$I$218:$I$234,0),MATCH(Adjustment_WWW!U$3&amp;RIGHT(Adjustment_WWW!$B68,2),'Wastewater '!$I$218:$CL$218,0)),"")</f>
        <v>0</v>
      </c>
      <c r="V68" s="214">
        <f>IFERROR(INDEX('Wastewater '!$I$218:$CL$234,MATCH(Adjustment_WWW!$A68,'Wastewater '!$I$218:$I$234,0),MATCH(Adjustment_WWW!V$3&amp;RIGHT(Adjustment_WWW!$B68,2),'Wastewater '!$I$218:$CL$218,0)),"")</f>
        <v>0</v>
      </c>
      <c r="W68" s="214">
        <f>IFERROR(INDEX('Wastewater '!$I$218:$CL$234,MATCH(Adjustment_WWW!$A68,'Wastewater '!$I$218:$I$234,0),MATCH(Adjustment_WWW!W$3&amp;RIGHT(Adjustment_WWW!$B68,2),'Wastewater '!$I$218:$CL$218,0)),"")</f>
        <v>0</v>
      </c>
    </row>
    <row r="69" spans="1:23">
      <c r="A69" s="214" t="s">
        <v>73</v>
      </c>
      <c r="B69" s="214" t="s">
        <v>470</v>
      </c>
      <c r="C69" s="214" t="str">
        <f t="shared" si="1"/>
        <v>SVE21</v>
      </c>
      <c r="D69" s="214">
        <f t="shared" si="2"/>
        <v>0</v>
      </c>
      <c r="E69" s="214">
        <f t="shared" si="3"/>
        <v>0</v>
      </c>
      <c r="F69" s="214">
        <f t="shared" si="4"/>
        <v>0</v>
      </c>
      <c r="G69" s="214">
        <f t="shared" si="5"/>
        <v>0</v>
      </c>
      <c r="H69" s="214">
        <f t="shared" si="6"/>
        <v>0</v>
      </c>
      <c r="I69" s="214">
        <f t="shared" si="7"/>
        <v>0</v>
      </c>
      <c r="J69" s="214">
        <f t="shared" si="8"/>
        <v>0</v>
      </c>
      <c r="M69" s="214" t="str">
        <f>IFERROR(INDEX('Wastewater '!$I$218:$CL$234,MATCH(Adjustment_WWW!$A69,'Wastewater '!$I$218:$I$234,0),MATCH(Adjustment_WWW!M$3&amp;RIGHT(Adjustment_WWW!$B69,2),'Wastewater '!$I$218:$CL$218,0)),"")</f>
        <v/>
      </c>
      <c r="N69" s="214" t="str">
        <f>IFERROR(INDEX('Wastewater '!$I$218:$CL$234,MATCH(Adjustment_WWW!$A69,'Wastewater '!$I$218:$I$234,0),MATCH(Adjustment_WWW!N$3&amp;RIGHT(Adjustment_WWW!$B69,2),'Wastewater '!$I$218:$CL$218,0)),"")</f>
        <v/>
      </c>
      <c r="O69" s="214">
        <f>IFERROR(INDEX('Wastewater '!$I$218:$CL$234,MATCH(Adjustment_WWW!$A69,'Wastewater '!$I$218:$I$234,0),MATCH(Adjustment_WWW!O$3&amp;RIGHT(Adjustment_WWW!$B69,2),'Wastewater '!$I$218:$CL$218,0)),"")</f>
        <v>0</v>
      </c>
      <c r="P69" s="214">
        <f>IFERROR(INDEX('Wastewater '!$I$218:$CL$234,MATCH(Adjustment_WWW!$A69,'Wastewater '!$I$218:$I$234,0),MATCH(Adjustment_WWW!P$3&amp;RIGHT(Adjustment_WWW!$B69,2),'Wastewater '!$I$218:$CL$218,0)),"")</f>
        <v>0</v>
      </c>
      <c r="Q69" s="214">
        <f>IFERROR(INDEX('Wastewater '!$I$218:$CL$234,MATCH(Adjustment_WWW!$A69,'Wastewater '!$I$218:$I$234,0),MATCH(Adjustment_WWW!Q$3&amp;RIGHT(Adjustment_WWW!$B69,2),'Wastewater '!$I$218:$CL$218,0)),"")</f>
        <v>0</v>
      </c>
      <c r="R69" s="214">
        <f>IFERROR(INDEX('Wastewater '!$I$218:$CL$234,MATCH(Adjustment_WWW!$A69,'Wastewater '!$I$218:$I$234,0),MATCH(Adjustment_WWW!R$3&amp;RIGHT(Adjustment_WWW!$B69,2),'Wastewater '!$I$218:$CL$218,0)),"")</f>
        <v>0</v>
      </c>
      <c r="S69" s="214">
        <f>IFERROR(INDEX('Wastewater '!$I$218:$CL$234,MATCH(Adjustment_WWW!$A69,'Wastewater '!$I$218:$I$234,0),MATCH(Adjustment_WWW!S$3&amp;RIGHT(Adjustment_WWW!$B69,2),'Wastewater '!$I$218:$CL$218,0)),"")</f>
        <v>0</v>
      </c>
      <c r="T69" s="214">
        <f>IFERROR(INDEX('Wastewater '!$I$218:$CL$234,MATCH(Adjustment_WWW!$A69,'Wastewater '!$I$218:$I$234,0),MATCH(Adjustment_WWW!T$3&amp;RIGHT(Adjustment_WWW!$B69,2),'Wastewater '!$I$218:$CL$218,0)),"")</f>
        <v>0</v>
      </c>
      <c r="U69" s="214">
        <f>IFERROR(INDEX('Wastewater '!$I$218:$CL$234,MATCH(Adjustment_WWW!$A69,'Wastewater '!$I$218:$I$234,0),MATCH(Adjustment_WWW!U$3&amp;RIGHT(Adjustment_WWW!$B69,2),'Wastewater '!$I$218:$CL$218,0)),"")</f>
        <v>0</v>
      </c>
      <c r="V69" s="214">
        <f>IFERROR(INDEX('Wastewater '!$I$218:$CL$234,MATCH(Adjustment_WWW!$A69,'Wastewater '!$I$218:$I$234,0),MATCH(Adjustment_WWW!V$3&amp;RIGHT(Adjustment_WWW!$B69,2),'Wastewater '!$I$218:$CL$218,0)),"")</f>
        <v>0</v>
      </c>
      <c r="W69" s="214">
        <f>IFERROR(INDEX('Wastewater '!$I$218:$CL$234,MATCH(Adjustment_WWW!$A69,'Wastewater '!$I$218:$I$234,0),MATCH(Adjustment_WWW!W$3&amp;RIGHT(Adjustment_WWW!$B69,2),'Wastewater '!$I$218:$CL$218,0)),"")</f>
        <v>0</v>
      </c>
    </row>
    <row r="70" spans="1:23">
      <c r="A70" s="214" t="s">
        <v>73</v>
      </c>
      <c r="B70" s="214" t="s">
        <v>580</v>
      </c>
      <c r="C70" s="214" t="str">
        <f t="shared" ref="C70" si="44">A70&amp;RIGHT(B70,2)</f>
        <v>SVE22</v>
      </c>
      <c r="D70" s="214">
        <f t="shared" ref="D70" si="45">IF($B70&lt;"2017-18",M70,R70+S70+T70)</f>
        <v>0</v>
      </c>
      <c r="E70" s="214">
        <f t="shared" ref="E70" si="46">IF($B70&lt;"2017-18",N70,U70+V70)</f>
        <v>0</v>
      </c>
      <c r="F70" s="214">
        <f t="shared" ref="F70" si="47">O70</f>
        <v>0</v>
      </c>
      <c r="G70" s="214">
        <f t="shared" ref="G70" si="48">P70</f>
        <v>0</v>
      </c>
      <c r="H70" s="214">
        <f t="shared" ref="H70" si="49">Q70</f>
        <v>0</v>
      </c>
      <c r="I70" s="214">
        <f t="shared" ref="I70:I133" si="50">SUM(F70:H70)</f>
        <v>0</v>
      </c>
      <c r="J70" s="214">
        <f t="shared" ref="J70" si="51">W70</f>
        <v>0</v>
      </c>
      <c r="M70" s="214" t="str">
        <f>IFERROR(INDEX('Wastewater '!$I$218:$CL$234,MATCH(Adjustment_WWW!$A70,'Wastewater '!$I$218:$I$234,0),MATCH(Adjustment_WWW!M$3&amp;RIGHT(Adjustment_WWW!$B70,2),'Wastewater '!$I$218:$CL$218,0)),"")</f>
        <v/>
      </c>
      <c r="N70" s="214" t="str">
        <f>IFERROR(INDEX('Wastewater '!$I$218:$CL$234,MATCH(Adjustment_WWW!$A70,'Wastewater '!$I$218:$I$234,0),MATCH(Adjustment_WWW!N$3&amp;RIGHT(Adjustment_WWW!$B70,2),'Wastewater '!$I$218:$CL$218,0)),"")</f>
        <v/>
      </c>
      <c r="O70" s="214">
        <f>IFERROR(INDEX('Wastewater '!$I$218:$CL$234,MATCH(Adjustment_WWW!$A70,'Wastewater '!$I$218:$I$234,0),MATCH(Adjustment_WWW!O$3&amp;RIGHT(Adjustment_WWW!$B70,2),'Wastewater '!$I$218:$CL$218,0)),"")</f>
        <v>0</v>
      </c>
      <c r="P70" s="214">
        <f>IFERROR(INDEX('Wastewater '!$I$218:$CL$234,MATCH(Adjustment_WWW!$A70,'Wastewater '!$I$218:$I$234,0),MATCH(Adjustment_WWW!P$3&amp;RIGHT(Adjustment_WWW!$B70,2),'Wastewater '!$I$218:$CL$218,0)),"")</f>
        <v>0</v>
      </c>
      <c r="Q70" s="214">
        <f>IFERROR(INDEX('Wastewater '!$I$218:$CL$234,MATCH(Adjustment_WWW!$A70,'Wastewater '!$I$218:$I$234,0),MATCH(Adjustment_WWW!Q$3&amp;RIGHT(Adjustment_WWW!$B70,2),'Wastewater '!$I$218:$CL$218,0)),"")</f>
        <v>0</v>
      </c>
      <c r="R70" s="214">
        <f>IFERROR(INDEX('Wastewater '!$I$218:$CL$234,MATCH(Adjustment_WWW!$A70,'Wastewater '!$I$218:$I$234,0),MATCH(Adjustment_WWW!R$3&amp;RIGHT(Adjustment_WWW!$B70,2),'Wastewater '!$I$218:$CL$218,0)),"")</f>
        <v>0</v>
      </c>
      <c r="S70" s="214">
        <f>IFERROR(INDEX('Wastewater '!$I$218:$CL$234,MATCH(Adjustment_WWW!$A70,'Wastewater '!$I$218:$I$234,0),MATCH(Adjustment_WWW!S$3&amp;RIGHT(Adjustment_WWW!$B70,2),'Wastewater '!$I$218:$CL$218,0)),"")</f>
        <v>0</v>
      </c>
      <c r="T70" s="214">
        <f>IFERROR(INDEX('Wastewater '!$I$218:$CL$234,MATCH(Adjustment_WWW!$A70,'Wastewater '!$I$218:$I$234,0),MATCH(Adjustment_WWW!T$3&amp;RIGHT(Adjustment_WWW!$B70,2),'Wastewater '!$I$218:$CL$218,0)),"")</f>
        <v>0</v>
      </c>
      <c r="U70" s="214">
        <f>IFERROR(INDEX('Wastewater '!$I$218:$CL$234,MATCH(Adjustment_WWW!$A70,'Wastewater '!$I$218:$I$234,0),MATCH(Adjustment_WWW!U$3&amp;RIGHT(Adjustment_WWW!$B70,2),'Wastewater '!$I$218:$CL$218,0)),"")</f>
        <v>0</v>
      </c>
      <c r="V70" s="214">
        <f>IFERROR(INDEX('Wastewater '!$I$218:$CL$234,MATCH(Adjustment_WWW!$A70,'Wastewater '!$I$218:$I$234,0),MATCH(Adjustment_WWW!V$3&amp;RIGHT(Adjustment_WWW!$B70,2),'Wastewater '!$I$218:$CL$218,0)),"")</f>
        <v>0</v>
      </c>
      <c r="W70" s="214">
        <f>IFERROR(INDEX('Wastewater '!$I$218:$CL$234,MATCH(Adjustment_WWW!$A70,'Wastewater '!$I$218:$I$234,0),MATCH(Adjustment_WWW!W$3&amp;RIGHT(Adjustment_WWW!$B70,2),'Wastewater '!$I$218:$CL$218,0)),"")</f>
        <v>0</v>
      </c>
    </row>
    <row r="71" spans="1:23">
      <c r="A71" s="214" t="s">
        <v>74</v>
      </c>
      <c r="B71" s="214" t="s">
        <v>461</v>
      </c>
      <c r="C71" s="214" t="str">
        <f t="shared" si="1"/>
        <v>SWT12</v>
      </c>
      <c r="D71" s="214">
        <f t="shared" si="2"/>
        <v>0</v>
      </c>
      <c r="E71" s="214">
        <f t="shared" si="3"/>
        <v>0</v>
      </c>
      <c r="F71" s="214">
        <f t="shared" si="4"/>
        <v>0</v>
      </c>
      <c r="G71" s="214">
        <f t="shared" si="5"/>
        <v>0</v>
      </c>
      <c r="H71" s="214">
        <f t="shared" si="6"/>
        <v>0</v>
      </c>
      <c r="I71" s="214">
        <f t="shared" si="50"/>
        <v>0</v>
      </c>
      <c r="J71" s="214">
        <f t="shared" si="8"/>
        <v>0</v>
      </c>
      <c r="M71" s="214">
        <f>IFERROR(INDEX('Wastewater '!$I$218:$CL$234,MATCH(Adjustment_WWW!$A71,'Wastewater '!$I$218:$I$234,0),MATCH(Adjustment_WWW!M$3&amp;RIGHT(Adjustment_WWW!$B71,2),'Wastewater '!$I$218:$CL$218,0)),"")</f>
        <v>0</v>
      </c>
      <c r="N71" s="214">
        <f>IFERROR(INDEX('Wastewater '!$I$218:$CL$234,MATCH(Adjustment_WWW!$A71,'Wastewater '!$I$218:$I$234,0),MATCH(Adjustment_WWW!N$3&amp;RIGHT(Adjustment_WWW!$B71,2),'Wastewater '!$I$218:$CL$218,0)),"")</f>
        <v>0</v>
      </c>
      <c r="O71" s="214">
        <f>IFERROR(INDEX('Wastewater '!$I$218:$CL$234,MATCH(Adjustment_WWW!$A71,'Wastewater '!$I$218:$I$234,0),MATCH(Adjustment_WWW!O$3&amp;RIGHT(Adjustment_WWW!$B71,2),'Wastewater '!$I$218:$CL$218,0)),"")</f>
        <v>0</v>
      </c>
      <c r="P71" s="214">
        <f>IFERROR(INDEX('Wastewater '!$I$218:$CL$234,MATCH(Adjustment_WWW!$A71,'Wastewater '!$I$218:$I$234,0),MATCH(Adjustment_WWW!P$3&amp;RIGHT(Adjustment_WWW!$B71,2),'Wastewater '!$I$218:$CL$218,0)),"")</f>
        <v>0</v>
      </c>
      <c r="Q71" s="214">
        <f>IFERROR(INDEX('Wastewater '!$I$218:$CL$234,MATCH(Adjustment_WWW!$A71,'Wastewater '!$I$218:$I$234,0),MATCH(Adjustment_WWW!Q$3&amp;RIGHT(Adjustment_WWW!$B71,2),'Wastewater '!$I$218:$CL$218,0)),"")</f>
        <v>0</v>
      </c>
      <c r="R71" s="214" t="str">
        <f>IFERROR(INDEX('Wastewater '!$I$218:$CL$234,MATCH(Adjustment_WWW!$A71,'Wastewater '!$I$218:$I$234,0),MATCH(Adjustment_WWW!R$3&amp;RIGHT(Adjustment_WWW!$B71,2),'Wastewater '!$I$218:$CL$218,0)),"")</f>
        <v/>
      </c>
      <c r="S71" s="214" t="str">
        <f>IFERROR(INDEX('Wastewater '!$I$218:$CL$234,MATCH(Adjustment_WWW!$A71,'Wastewater '!$I$218:$I$234,0),MATCH(Adjustment_WWW!S$3&amp;RIGHT(Adjustment_WWW!$B71,2),'Wastewater '!$I$218:$CL$218,0)),"")</f>
        <v/>
      </c>
      <c r="T71" s="214" t="str">
        <f>IFERROR(INDEX('Wastewater '!$I$218:$CL$234,MATCH(Adjustment_WWW!$A71,'Wastewater '!$I$218:$I$234,0),MATCH(Adjustment_WWW!T$3&amp;RIGHT(Adjustment_WWW!$B71,2),'Wastewater '!$I$218:$CL$218,0)),"")</f>
        <v/>
      </c>
      <c r="U71" s="214" t="str">
        <f>IFERROR(INDEX('Wastewater '!$I$218:$CL$234,MATCH(Adjustment_WWW!$A71,'Wastewater '!$I$218:$I$234,0),MATCH(Adjustment_WWW!U$3&amp;RIGHT(Adjustment_WWW!$B71,2),'Wastewater '!$I$218:$CL$218,0)),"")</f>
        <v/>
      </c>
      <c r="V71" s="214" t="str">
        <f>IFERROR(INDEX('Wastewater '!$I$218:$CL$234,MATCH(Adjustment_WWW!$A71,'Wastewater '!$I$218:$I$234,0),MATCH(Adjustment_WWW!V$3&amp;RIGHT(Adjustment_WWW!$B71,2),'Wastewater '!$I$218:$CL$218,0)),"")</f>
        <v/>
      </c>
      <c r="W71" s="214">
        <f>IFERROR(INDEX('Wastewater '!$I$218:$CL$234,MATCH(Adjustment_WWW!$A71,'Wastewater '!$I$218:$I$234,0),MATCH(Adjustment_WWW!W$3&amp;RIGHT(Adjustment_WWW!$B71,2),'Wastewater '!$I$218:$CL$218,0)),"")</f>
        <v>0</v>
      </c>
    </row>
    <row r="72" spans="1:23">
      <c r="A72" s="214" t="s">
        <v>74</v>
      </c>
      <c r="B72" s="214" t="s">
        <v>462</v>
      </c>
      <c r="C72" s="214" t="str">
        <f t="shared" si="1"/>
        <v>SWT13</v>
      </c>
      <c r="D72" s="214">
        <f t="shared" si="2"/>
        <v>0</v>
      </c>
      <c r="E72" s="214">
        <f t="shared" si="3"/>
        <v>0</v>
      </c>
      <c r="F72" s="214">
        <f t="shared" si="4"/>
        <v>0</v>
      </c>
      <c r="G72" s="214">
        <f t="shared" si="5"/>
        <v>0</v>
      </c>
      <c r="H72" s="214">
        <f t="shared" si="6"/>
        <v>0</v>
      </c>
      <c r="I72" s="214">
        <f t="shared" si="50"/>
        <v>0</v>
      </c>
      <c r="J72" s="214">
        <f t="shared" si="8"/>
        <v>0</v>
      </c>
      <c r="M72" s="214">
        <f>IFERROR(INDEX('Wastewater '!$I$218:$CL$234,MATCH(Adjustment_WWW!$A72,'Wastewater '!$I$218:$I$234,0),MATCH(Adjustment_WWW!M$3&amp;RIGHT(Adjustment_WWW!$B72,2),'Wastewater '!$I$218:$CL$218,0)),"")</f>
        <v>0</v>
      </c>
      <c r="N72" s="214">
        <f>IFERROR(INDEX('Wastewater '!$I$218:$CL$234,MATCH(Adjustment_WWW!$A72,'Wastewater '!$I$218:$I$234,0),MATCH(Adjustment_WWW!N$3&amp;RIGHT(Adjustment_WWW!$B72,2),'Wastewater '!$I$218:$CL$218,0)),"")</f>
        <v>0</v>
      </c>
      <c r="O72" s="214">
        <f>IFERROR(INDEX('Wastewater '!$I$218:$CL$234,MATCH(Adjustment_WWW!$A72,'Wastewater '!$I$218:$I$234,0),MATCH(Adjustment_WWW!O$3&amp;RIGHT(Adjustment_WWW!$B72,2),'Wastewater '!$I$218:$CL$218,0)),"")</f>
        <v>0</v>
      </c>
      <c r="P72" s="214">
        <f>IFERROR(INDEX('Wastewater '!$I$218:$CL$234,MATCH(Adjustment_WWW!$A72,'Wastewater '!$I$218:$I$234,0),MATCH(Adjustment_WWW!P$3&amp;RIGHT(Adjustment_WWW!$B72,2),'Wastewater '!$I$218:$CL$218,0)),"")</f>
        <v>0</v>
      </c>
      <c r="Q72" s="214">
        <f>IFERROR(INDEX('Wastewater '!$I$218:$CL$234,MATCH(Adjustment_WWW!$A72,'Wastewater '!$I$218:$I$234,0),MATCH(Adjustment_WWW!Q$3&amp;RIGHT(Adjustment_WWW!$B72,2),'Wastewater '!$I$218:$CL$218,0)),"")</f>
        <v>0</v>
      </c>
      <c r="R72" s="214" t="str">
        <f>IFERROR(INDEX('Wastewater '!$I$218:$CL$234,MATCH(Adjustment_WWW!$A72,'Wastewater '!$I$218:$I$234,0),MATCH(Adjustment_WWW!R$3&amp;RIGHT(Adjustment_WWW!$B72,2),'Wastewater '!$I$218:$CL$218,0)),"")</f>
        <v/>
      </c>
      <c r="S72" s="214" t="str">
        <f>IFERROR(INDEX('Wastewater '!$I$218:$CL$234,MATCH(Adjustment_WWW!$A72,'Wastewater '!$I$218:$I$234,0),MATCH(Adjustment_WWW!S$3&amp;RIGHT(Adjustment_WWW!$B72,2),'Wastewater '!$I$218:$CL$218,0)),"")</f>
        <v/>
      </c>
      <c r="T72" s="214" t="str">
        <f>IFERROR(INDEX('Wastewater '!$I$218:$CL$234,MATCH(Adjustment_WWW!$A72,'Wastewater '!$I$218:$I$234,0),MATCH(Adjustment_WWW!T$3&amp;RIGHT(Adjustment_WWW!$B72,2),'Wastewater '!$I$218:$CL$218,0)),"")</f>
        <v/>
      </c>
      <c r="U72" s="214" t="str">
        <f>IFERROR(INDEX('Wastewater '!$I$218:$CL$234,MATCH(Adjustment_WWW!$A72,'Wastewater '!$I$218:$I$234,0),MATCH(Adjustment_WWW!U$3&amp;RIGHT(Adjustment_WWW!$B72,2),'Wastewater '!$I$218:$CL$218,0)),"")</f>
        <v/>
      </c>
      <c r="V72" s="214" t="str">
        <f>IFERROR(INDEX('Wastewater '!$I$218:$CL$234,MATCH(Adjustment_WWW!$A72,'Wastewater '!$I$218:$I$234,0),MATCH(Adjustment_WWW!V$3&amp;RIGHT(Adjustment_WWW!$B72,2),'Wastewater '!$I$218:$CL$218,0)),"")</f>
        <v/>
      </c>
      <c r="W72" s="214">
        <f>IFERROR(INDEX('Wastewater '!$I$218:$CL$234,MATCH(Adjustment_WWW!$A72,'Wastewater '!$I$218:$I$234,0),MATCH(Adjustment_WWW!W$3&amp;RIGHT(Adjustment_WWW!$B72,2),'Wastewater '!$I$218:$CL$218,0)),"")</f>
        <v>0</v>
      </c>
    </row>
    <row r="73" spans="1:23">
      <c r="A73" s="214" t="s">
        <v>74</v>
      </c>
      <c r="B73" s="214" t="s">
        <v>463</v>
      </c>
      <c r="C73" s="214" t="str">
        <f t="shared" si="1"/>
        <v>SWT14</v>
      </c>
      <c r="D73" s="214">
        <f t="shared" si="2"/>
        <v>0</v>
      </c>
      <c r="E73" s="214">
        <f t="shared" si="3"/>
        <v>0</v>
      </c>
      <c r="F73" s="214">
        <f t="shared" si="4"/>
        <v>0</v>
      </c>
      <c r="G73" s="214">
        <f t="shared" si="5"/>
        <v>0</v>
      </c>
      <c r="H73" s="214">
        <f t="shared" si="6"/>
        <v>0</v>
      </c>
      <c r="I73" s="214">
        <f t="shared" si="50"/>
        <v>0</v>
      </c>
      <c r="J73" s="214">
        <f t="shared" si="8"/>
        <v>0</v>
      </c>
      <c r="M73" s="214">
        <f>IFERROR(INDEX('Wastewater '!$I$218:$CL$234,MATCH(Adjustment_WWW!$A73,'Wastewater '!$I$218:$I$234,0),MATCH(Adjustment_WWW!M$3&amp;RIGHT(Adjustment_WWW!$B73,2),'Wastewater '!$I$218:$CL$218,0)),"")</f>
        <v>0</v>
      </c>
      <c r="N73" s="214">
        <f>IFERROR(INDEX('Wastewater '!$I$218:$CL$234,MATCH(Adjustment_WWW!$A73,'Wastewater '!$I$218:$I$234,0),MATCH(Adjustment_WWW!N$3&amp;RIGHT(Adjustment_WWW!$B73,2),'Wastewater '!$I$218:$CL$218,0)),"")</f>
        <v>0</v>
      </c>
      <c r="O73" s="214">
        <f>IFERROR(INDEX('Wastewater '!$I$218:$CL$234,MATCH(Adjustment_WWW!$A73,'Wastewater '!$I$218:$I$234,0),MATCH(Adjustment_WWW!O$3&amp;RIGHT(Adjustment_WWW!$B73,2),'Wastewater '!$I$218:$CL$218,0)),"")</f>
        <v>0</v>
      </c>
      <c r="P73" s="214">
        <f>IFERROR(INDEX('Wastewater '!$I$218:$CL$234,MATCH(Adjustment_WWW!$A73,'Wastewater '!$I$218:$I$234,0),MATCH(Adjustment_WWW!P$3&amp;RIGHT(Adjustment_WWW!$B73,2),'Wastewater '!$I$218:$CL$218,0)),"")</f>
        <v>0</v>
      </c>
      <c r="Q73" s="214">
        <f>IFERROR(INDEX('Wastewater '!$I$218:$CL$234,MATCH(Adjustment_WWW!$A73,'Wastewater '!$I$218:$I$234,0),MATCH(Adjustment_WWW!Q$3&amp;RIGHT(Adjustment_WWW!$B73,2),'Wastewater '!$I$218:$CL$218,0)),"")</f>
        <v>0</v>
      </c>
      <c r="R73" s="214" t="str">
        <f>IFERROR(INDEX('Wastewater '!$I$218:$CL$234,MATCH(Adjustment_WWW!$A73,'Wastewater '!$I$218:$I$234,0),MATCH(Adjustment_WWW!R$3&amp;RIGHT(Adjustment_WWW!$B73,2),'Wastewater '!$I$218:$CL$218,0)),"")</f>
        <v/>
      </c>
      <c r="S73" s="214" t="str">
        <f>IFERROR(INDEX('Wastewater '!$I$218:$CL$234,MATCH(Adjustment_WWW!$A73,'Wastewater '!$I$218:$I$234,0),MATCH(Adjustment_WWW!S$3&amp;RIGHT(Adjustment_WWW!$B73,2),'Wastewater '!$I$218:$CL$218,0)),"")</f>
        <v/>
      </c>
      <c r="T73" s="214" t="str">
        <f>IFERROR(INDEX('Wastewater '!$I$218:$CL$234,MATCH(Adjustment_WWW!$A73,'Wastewater '!$I$218:$I$234,0),MATCH(Adjustment_WWW!T$3&amp;RIGHT(Adjustment_WWW!$B73,2),'Wastewater '!$I$218:$CL$218,0)),"")</f>
        <v/>
      </c>
      <c r="U73" s="214" t="str">
        <f>IFERROR(INDEX('Wastewater '!$I$218:$CL$234,MATCH(Adjustment_WWW!$A73,'Wastewater '!$I$218:$I$234,0),MATCH(Adjustment_WWW!U$3&amp;RIGHT(Adjustment_WWW!$B73,2),'Wastewater '!$I$218:$CL$218,0)),"")</f>
        <v/>
      </c>
      <c r="V73" s="214" t="str">
        <f>IFERROR(INDEX('Wastewater '!$I$218:$CL$234,MATCH(Adjustment_WWW!$A73,'Wastewater '!$I$218:$I$234,0),MATCH(Adjustment_WWW!V$3&amp;RIGHT(Adjustment_WWW!$B73,2),'Wastewater '!$I$218:$CL$218,0)),"")</f>
        <v/>
      </c>
      <c r="W73" s="214">
        <f>IFERROR(INDEX('Wastewater '!$I$218:$CL$234,MATCH(Adjustment_WWW!$A73,'Wastewater '!$I$218:$I$234,0),MATCH(Adjustment_WWW!W$3&amp;RIGHT(Adjustment_WWW!$B73,2),'Wastewater '!$I$218:$CL$218,0)),"")</f>
        <v>0</v>
      </c>
    </row>
    <row r="74" spans="1:23">
      <c r="A74" s="214" t="s">
        <v>74</v>
      </c>
      <c r="B74" s="214" t="s">
        <v>464</v>
      </c>
      <c r="C74" s="214" t="str">
        <f t="shared" si="1"/>
        <v>SWT15</v>
      </c>
      <c r="D74" s="214">
        <f t="shared" si="2"/>
        <v>0</v>
      </c>
      <c r="E74" s="214">
        <f t="shared" si="3"/>
        <v>0</v>
      </c>
      <c r="F74" s="214">
        <f t="shared" si="4"/>
        <v>0</v>
      </c>
      <c r="G74" s="214">
        <f t="shared" si="5"/>
        <v>0</v>
      </c>
      <c r="H74" s="214">
        <f t="shared" si="6"/>
        <v>0</v>
      </c>
      <c r="I74" s="214">
        <f t="shared" si="50"/>
        <v>0</v>
      </c>
      <c r="J74" s="214">
        <f t="shared" si="8"/>
        <v>0</v>
      </c>
      <c r="M74" s="214">
        <f>IFERROR(INDEX('Wastewater '!$I$218:$CL$234,MATCH(Adjustment_WWW!$A74,'Wastewater '!$I$218:$I$234,0),MATCH(Adjustment_WWW!M$3&amp;RIGHT(Adjustment_WWW!$B74,2),'Wastewater '!$I$218:$CL$218,0)),"")</f>
        <v>0</v>
      </c>
      <c r="N74" s="214">
        <f>IFERROR(INDEX('Wastewater '!$I$218:$CL$234,MATCH(Adjustment_WWW!$A74,'Wastewater '!$I$218:$I$234,0),MATCH(Adjustment_WWW!N$3&amp;RIGHT(Adjustment_WWW!$B74,2),'Wastewater '!$I$218:$CL$218,0)),"")</f>
        <v>0</v>
      </c>
      <c r="O74" s="214">
        <f>IFERROR(INDEX('Wastewater '!$I$218:$CL$234,MATCH(Adjustment_WWW!$A74,'Wastewater '!$I$218:$I$234,0),MATCH(Adjustment_WWW!O$3&amp;RIGHT(Adjustment_WWW!$B74,2),'Wastewater '!$I$218:$CL$218,0)),"")</f>
        <v>0</v>
      </c>
      <c r="P74" s="214">
        <f>IFERROR(INDEX('Wastewater '!$I$218:$CL$234,MATCH(Adjustment_WWW!$A74,'Wastewater '!$I$218:$I$234,0),MATCH(Adjustment_WWW!P$3&amp;RIGHT(Adjustment_WWW!$B74,2),'Wastewater '!$I$218:$CL$218,0)),"")</f>
        <v>0</v>
      </c>
      <c r="Q74" s="214">
        <f>IFERROR(INDEX('Wastewater '!$I$218:$CL$234,MATCH(Adjustment_WWW!$A74,'Wastewater '!$I$218:$I$234,0),MATCH(Adjustment_WWW!Q$3&amp;RIGHT(Adjustment_WWW!$B74,2),'Wastewater '!$I$218:$CL$218,0)),"")</f>
        <v>0</v>
      </c>
      <c r="R74" s="214" t="str">
        <f>IFERROR(INDEX('Wastewater '!$I$218:$CL$234,MATCH(Adjustment_WWW!$A74,'Wastewater '!$I$218:$I$234,0),MATCH(Adjustment_WWW!R$3&amp;RIGHT(Adjustment_WWW!$B74,2),'Wastewater '!$I$218:$CL$218,0)),"")</f>
        <v/>
      </c>
      <c r="S74" s="214" t="str">
        <f>IFERROR(INDEX('Wastewater '!$I$218:$CL$234,MATCH(Adjustment_WWW!$A74,'Wastewater '!$I$218:$I$234,0),MATCH(Adjustment_WWW!S$3&amp;RIGHT(Adjustment_WWW!$B74,2),'Wastewater '!$I$218:$CL$218,0)),"")</f>
        <v/>
      </c>
      <c r="T74" s="214" t="str">
        <f>IFERROR(INDEX('Wastewater '!$I$218:$CL$234,MATCH(Adjustment_WWW!$A74,'Wastewater '!$I$218:$I$234,0),MATCH(Adjustment_WWW!T$3&amp;RIGHT(Adjustment_WWW!$B74,2),'Wastewater '!$I$218:$CL$218,0)),"")</f>
        <v/>
      </c>
      <c r="U74" s="214" t="str">
        <f>IFERROR(INDEX('Wastewater '!$I$218:$CL$234,MATCH(Adjustment_WWW!$A74,'Wastewater '!$I$218:$I$234,0),MATCH(Adjustment_WWW!U$3&amp;RIGHT(Adjustment_WWW!$B74,2),'Wastewater '!$I$218:$CL$218,0)),"")</f>
        <v/>
      </c>
      <c r="V74" s="214" t="str">
        <f>IFERROR(INDEX('Wastewater '!$I$218:$CL$234,MATCH(Adjustment_WWW!$A74,'Wastewater '!$I$218:$I$234,0),MATCH(Adjustment_WWW!V$3&amp;RIGHT(Adjustment_WWW!$B74,2),'Wastewater '!$I$218:$CL$218,0)),"")</f>
        <v/>
      </c>
      <c r="W74" s="214">
        <f>IFERROR(INDEX('Wastewater '!$I$218:$CL$234,MATCH(Adjustment_WWW!$A74,'Wastewater '!$I$218:$I$234,0),MATCH(Adjustment_WWW!W$3&amp;RIGHT(Adjustment_WWW!$B74,2),'Wastewater '!$I$218:$CL$218,0)),"")</f>
        <v>0</v>
      </c>
    </row>
    <row r="75" spans="1:23">
      <c r="A75" s="214" t="s">
        <v>74</v>
      </c>
      <c r="B75" s="214" t="s">
        <v>465</v>
      </c>
      <c r="C75" s="214" t="str">
        <f t="shared" si="1"/>
        <v>SWT16</v>
      </c>
      <c r="D75" s="214">
        <f t="shared" si="2"/>
        <v>0.54500000000000004</v>
      </c>
      <c r="E75" s="214">
        <f t="shared" si="3"/>
        <v>0.99099999999999999</v>
      </c>
      <c r="F75" s="214">
        <f t="shared" si="4"/>
        <v>0</v>
      </c>
      <c r="G75" s="214">
        <f t="shared" si="5"/>
        <v>0.38500000000000001</v>
      </c>
      <c r="H75" s="214">
        <f t="shared" si="6"/>
        <v>0.20300000000000001</v>
      </c>
      <c r="I75" s="214">
        <f t="shared" si="50"/>
        <v>0.58800000000000008</v>
      </c>
      <c r="J75" s="214">
        <f t="shared" si="8"/>
        <v>2.1240000000000001</v>
      </c>
      <c r="M75" s="214">
        <f>IFERROR(INDEX('Wastewater '!$I$218:$CL$234,MATCH(Adjustment_WWW!$A75,'Wastewater '!$I$218:$I$234,0),MATCH(Adjustment_WWW!M$3&amp;RIGHT(Adjustment_WWW!$B75,2),'Wastewater '!$I$218:$CL$218,0)),"")</f>
        <v>0.54500000000000004</v>
      </c>
      <c r="N75" s="214">
        <f>IFERROR(INDEX('Wastewater '!$I$218:$CL$234,MATCH(Adjustment_WWW!$A75,'Wastewater '!$I$218:$I$234,0),MATCH(Adjustment_WWW!N$3&amp;RIGHT(Adjustment_WWW!$B75,2),'Wastewater '!$I$218:$CL$218,0)),"")</f>
        <v>0.99099999999999999</v>
      </c>
      <c r="O75" s="214">
        <f>IFERROR(INDEX('Wastewater '!$I$218:$CL$234,MATCH(Adjustment_WWW!$A75,'Wastewater '!$I$218:$I$234,0),MATCH(Adjustment_WWW!O$3&amp;RIGHT(Adjustment_WWW!$B75,2),'Wastewater '!$I$218:$CL$218,0)),"")</f>
        <v>0</v>
      </c>
      <c r="P75" s="214">
        <f>IFERROR(INDEX('Wastewater '!$I$218:$CL$234,MATCH(Adjustment_WWW!$A75,'Wastewater '!$I$218:$I$234,0),MATCH(Adjustment_WWW!P$3&amp;RIGHT(Adjustment_WWW!$B75,2),'Wastewater '!$I$218:$CL$218,0)),"")</f>
        <v>0.38500000000000001</v>
      </c>
      <c r="Q75" s="214">
        <f>IFERROR(INDEX('Wastewater '!$I$218:$CL$234,MATCH(Adjustment_WWW!$A75,'Wastewater '!$I$218:$I$234,0),MATCH(Adjustment_WWW!Q$3&amp;RIGHT(Adjustment_WWW!$B75,2),'Wastewater '!$I$218:$CL$218,0)),"")</f>
        <v>0.20300000000000001</v>
      </c>
      <c r="R75" s="214" t="str">
        <f>IFERROR(INDEX('Wastewater '!$I$218:$CL$234,MATCH(Adjustment_WWW!$A75,'Wastewater '!$I$218:$I$234,0),MATCH(Adjustment_WWW!R$3&amp;RIGHT(Adjustment_WWW!$B75,2),'Wastewater '!$I$218:$CL$218,0)),"")</f>
        <v/>
      </c>
      <c r="S75" s="214" t="str">
        <f>IFERROR(INDEX('Wastewater '!$I$218:$CL$234,MATCH(Adjustment_WWW!$A75,'Wastewater '!$I$218:$I$234,0),MATCH(Adjustment_WWW!S$3&amp;RIGHT(Adjustment_WWW!$B75,2),'Wastewater '!$I$218:$CL$218,0)),"")</f>
        <v/>
      </c>
      <c r="T75" s="214" t="str">
        <f>IFERROR(INDEX('Wastewater '!$I$218:$CL$234,MATCH(Adjustment_WWW!$A75,'Wastewater '!$I$218:$I$234,0),MATCH(Adjustment_WWW!T$3&amp;RIGHT(Adjustment_WWW!$B75,2),'Wastewater '!$I$218:$CL$218,0)),"")</f>
        <v/>
      </c>
      <c r="U75" s="214" t="str">
        <f>IFERROR(INDEX('Wastewater '!$I$218:$CL$234,MATCH(Adjustment_WWW!$A75,'Wastewater '!$I$218:$I$234,0),MATCH(Adjustment_WWW!U$3&amp;RIGHT(Adjustment_WWW!$B75,2),'Wastewater '!$I$218:$CL$218,0)),"")</f>
        <v/>
      </c>
      <c r="V75" s="214" t="str">
        <f>IFERROR(INDEX('Wastewater '!$I$218:$CL$234,MATCH(Adjustment_WWW!$A75,'Wastewater '!$I$218:$I$234,0),MATCH(Adjustment_WWW!V$3&amp;RIGHT(Adjustment_WWW!$B75,2),'Wastewater '!$I$218:$CL$218,0)),"")</f>
        <v/>
      </c>
      <c r="W75" s="214">
        <f>IFERROR(INDEX('Wastewater '!$I$218:$CL$234,MATCH(Adjustment_WWW!$A75,'Wastewater '!$I$218:$I$234,0),MATCH(Adjustment_WWW!W$3&amp;RIGHT(Adjustment_WWW!$B75,2),'Wastewater '!$I$218:$CL$218,0)),"")</f>
        <v>2.1240000000000001</v>
      </c>
    </row>
    <row r="76" spans="1:23">
      <c r="A76" s="214" t="s">
        <v>74</v>
      </c>
      <c r="B76" s="214" t="s">
        <v>466</v>
      </c>
      <c r="C76" s="214" t="str">
        <f t="shared" ref="C76:C145" si="52">A76&amp;RIGHT(B76,2)</f>
        <v>SWT17</v>
      </c>
      <c r="D76" s="214">
        <f t="shared" ref="D76:D145" si="53">IF($B76&lt;"2017-18",M76,R76+S76+T76)</f>
        <v>0</v>
      </c>
      <c r="E76" s="214">
        <f t="shared" ref="E76:E145" si="54">IF($B76&lt;"2017-18",N76,U76+V76)</f>
        <v>0</v>
      </c>
      <c r="F76" s="214">
        <f t="shared" ref="F76:F145" si="55">O76</f>
        <v>0</v>
      </c>
      <c r="G76" s="214">
        <f t="shared" ref="G76:G145" si="56">P76</f>
        <v>0</v>
      </c>
      <c r="H76" s="214">
        <f t="shared" ref="H76:H145" si="57">Q76</f>
        <v>0</v>
      </c>
      <c r="I76" s="214">
        <f t="shared" si="50"/>
        <v>0</v>
      </c>
      <c r="J76" s="214">
        <f t="shared" ref="J76:J145" si="58">W76</f>
        <v>0</v>
      </c>
      <c r="M76" s="214">
        <f>IFERROR(INDEX('Wastewater '!$I$218:$CL$234,MATCH(Adjustment_WWW!$A76,'Wastewater '!$I$218:$I$234,0),MATCH(Adjustment_WWW!M$3&amp;RIGHT(Adjustment_WWW!$B76,2),'Wastewater '!$I$218:$CL$218,0)),"")</f>
        <v>0</v>
      </c>
      <c r="N76" s="214">
        <f>IFERROR(INDEX('Wastewater '!$I$218:$CL$234,MATCH(Adjustment_WWW!$A76,'Wastewater '!$I$218:$I$234,0),MATCH(Adjustment_WWW!N$3&amp;RIGHT(Adjustment_WWW!$B76,2),'Wastewater '!$I$218:$CL$218,0)),"")</f>
        <v>0</v>
      </c>
      <c r="O76" s="214">
        <f>IFERROR(INDEX('Wastewater '!$I$218:$CL$234,MATCH(Adjustment_WWW!$A76,'Wastewater '!$I$218:$I$234,0),MATCH(Adjustment_WWW!O$3&amp;RIGHT(Adjustment_WWW!$B76,2),'Wastewater '!$I$218:$CL$218,0)),"")</f>
        <v>0</v>
      </c>
      <c r="P76" s="214">
        <f>IFERROR(INDEX('Wastewater '!$I$218:$CL$234,MATCH(Adjustment_WWW!$A76,'Wastewater '!$I$218:$I$234,0),MATCH(Adjustment_WWW!P$3&amp;RIGHT(Adjustment_WWW!$B76,2),'Wastewater '!$I$218:$CL$218,0)),"")</f>
        <v>0</v>
      </c>
      <c r="Q76" s="214">
        <f>IFERROR(INDEX('Wastewater '!$I$218:$CL$234,MATCH(Adjustment_WWW!$A76,'Wastewater '!$I$218:$I$234,0),MATCH(Adjustment_WWW!Q$3&amp;RIGHT(Adjustment_WWW!$B76,2),'Wastewater '!$I$218:$CL$218,0)),"")</f>
        <v>0</v>
      </c>
      <c r="R76" s="214" t="str">
        <f>IFERROR(INDEX('Wastewater '!$I$218:$CL$234,MATCH(Adjustment_WWW!$A76,'Wastewater '!$I$218:$I$234,0),MATCH(Adjustment_WWW!R$3&amp;RIGHT(Adjustment_WWW!$B76,2),'Wastewater '!$I$218:$CL$218,0)),"")</f>
        <v/>
      </c>
      <c r="S76" s="214" t="str">
        <f>IFERROR(INDEX('Wastewater '!$I$218:$CL$234,MATCH(Adjustment_WWW!$A76,'Wastewater '!$I$218:$I$234,0),MATCH(Adjustment_WWW!S$3&amp;RIGHT(Adjustment_WWW!$B76,2),'Wastewater '!$I$218:$CL$218,0)),"")</f>
        <v/>
      </c>
      <c r="T76" s="214" t="str">
        <f>IFERROR(INDEX('Wastewater '!$I$218:$CL$234,MATCH(Adjustment_WWW!$A76,'Wastewater '!$I$218:$I$234,0),MATCH(Adjustment_WWW!T$3&amp;RIGHT(Adjustment_WWW!$B76,2),'Wastewater '!$I$218:$CL$218,0)),"")</f>
        <v/>
      </c>
      <c r="U76" s="214" t="str">
        <f>IFERROR(INDEX('Wastewater '!$I$218:$CL$234,MATCH(Adjustment_WWW!$A76,'Wastewater '!$I$218:$I$234,0),MATCH(Adjustment_WWW!U$3&amp;RIGHT(Adjustment_WWW!$B76,2),'Wastewater '!$I$218:$CL$218,0)),"")</f>
        <v/>
      </c>
      <c r="V76" s="214" t="str">
        <f>IFERROR(INDEX('Wastewater '!$I$218:$CL$234,MATCH(Adjustment_WWW!$A76,'Wastewater '!$I$218:$I$234,0),MATCH(Adjustment_WWW!V$3&amp;RIGHT(Adjustment_WWW!$B76,2),'Wastewater '!$I$218:$CL$218,0)),"")</f>
        <v/>
      </c>
      <c r="W76" s="214">
        <f>IFERROR(INDEX('Wastewater '!$I$218:$CL$234,MATCH(Adjustment_WWW!$A76,'Wastewater '!$I$218:$I$234,0),MATCH(Adjustment_WWW!W$3&amp;RIGHT(Adjustment_WWW!$B76,2),'Wastewater '!$I$218:$CL$218,0)),"")</f>
        <v>0</v>
      </c>
    </row>
    <row r="77" spans="1:23">
      <c r="A77" s="214" t="s">
        <v>74</v>
      </c>
      <c r="B77" s="214" t="s">
        <v>467</v>
      </c>
      <c r="C77" s="214" t="str">
        <f t="shared" si="52"/>
        <v>SWT18</v>
      </c>
      <c r="D77" s="214">
        <f t="shared" si="53"/>
        <v>0</v>
      </c>
      <c r="E77" s="214">
        <f t="shared" si="54"/>
        <v>0</v>
      </c>
      <c r="F77" s="214">
        <f t="shared" si="55"/>
        <v>0</v>
      </c>
      <c r="G77" s="214">
        <f t="shared" si="56"/>
        <v>0</v>
      </c>
      <c r="H77" s="214">
        <f t="shared" si="57"/>
        <v>0</v>
      </c>
      <c r="I77" s="214">
        <f t="shared" si="50"/>
        <v>0</v>
      </c>
      <c r="J77" s="214">
        <f t="shared" si="58"/>
        <v>0</v>
      </c>
      <c r="M77" s="214" t="str">
        <f>IFERROR(INDEX('Wastewater '!$I$218:$CL$234,MATCH(Adjustment_WWW!$A77,'Wastewater '!$I$218:$I$234,0),MATCH(Adjustment_WWW!M$3&amp;RIGHT(Adjustment_WWW!$B77,2),'Wastewater '!$I$218:$CL$218,0)),"")</f>
        <v/>
      </c>
      <c r="N77" s="214" t="str">
        <f>IFERROR(INDEX('Wastewater '!$I$218:$CL$234,MATCH(Adjustment_WWW!$A77,'Wastewater '!$I$218:$I$234,0),MATCH(Adjustment_WWW!N$3&amp;RIGHT(Adjustment_WWW!$B77,2),'Wastewater '!$I$218:$CL$218,0)),"")</f>
        <v/>
      </c>
      <c r="O77" s="214">
        <f>IFERROR(INDEX('Wastewater '!$I$218:$CL$234,MATCH(Adjustment_WWW!$A77,'Wastewater '!$I$218:$I$234,0),MATCH(Adjustment_WWW!O$3&amp;RIGHT(Adjustment_WWW!$B77,2),'Wastewater '!$I$218:$CL$218,0)),"")</f>
        <v>0</v>
      </c>
      <c r="P77" s="214">
        <f>IFERROR(INDEX('Wastewater '!$I$218:$CL$234,MATCH(Adjustment_WWW!$A77,'Wastewater '!$I$218:$I$234,0),MATCH(Adjustment_WWW!P$3&amp;RIGHT(Adjustment_WWW!$B77,2),'Wastewater '!$I$218:$CL$218,0)),"")</f>
        <v>0</v>
      </c>
      <c r="Q77" s="214">
        <f>IFERROR(INDEX('Wastewater '!$I$218:$CL$234,MATCH(Adjustment_WWW!$A77,'Wastewater '!$I$218:$I$234,0),MATCH(Adjustment_WWW!Q$3&amp;RIGHT(Adjustment_WWW!$B77,2),'Wastewater '!$I$218:$CL$218,0)),"")</f>
        <v>0</v>
      </c>
      <c r="R77" s="214">
        <f>IFERROR(INDEX('Wastewater '!$I$218:$CL$234,MATCH(Adjustment_WWW!$A77,'Wastewater '!$I$218:$I$234,0),MATCH(Adjustment_WWW!R$3&amp;RIGHT(Adjustment_WWW!$B77,2),'Wastewater '!$I$218:$CL$218,0)),"")</f>
        <v>0</v>
      </c>
      <c r="S77" s="214">
        <f>IFERROR(INDEX('Wastewater '!$I$218:$CL$234,MATCH(Adjustment_WWW!$A77,'Wastewater '!$I$218:$I$234,0),MATCH(Adjustment_WWW!S$3&amp;RIGHT(Adjustment_WWW!$B77,2),'Wastewater '!$I$218:$CL$218,0)),"")</f>
        <v>0</v>
      </c>
      <c r="T77" s="214">
        <f>IFERROR(INDEX('Wastewater '!$I$218:$CL$234,MATCH(Adjustment_WWW!$A77,'Wastewater '!$I$218:$I$234,0),MATCH(Adjustment_WWW!T$3&amp;RIGHT(Adjustment_WWW!$B77,2),'Wastewater '!$I$218:$CL$218,0)),"")</f>
        <v>0</v>
      </c>
      <c r="U77" s="214">
        <f>IFERROR(INDEX('Wastewater '!$I$218:$CL$234,MATCH(Adjustment_WWW!$A77,'Wastewater '!$I$218:$I$234,0),MATCH(Adjustment_WWW!U$3&amp;RIGHT(Adjustment_WWW!$B77,2),'Wastewater '!$I$218:$CL$218,0)),"")</f>
        <v>0</v>
      </c>
      <c r="V77" s="214">
        <f>IFERROR(INDEX('Wastewater '!$I$218:$CL$234,MATCH(Adjustment_WWW!$A77,'Wastewater '!$I$218:$I$234,0),MATCH(Adjustment_WWW!V$3&amp;RIGHT(Adjustment_WWW!$B77,2),'Wastewater '!$I$218:$CL$218,0)),"")</f>
        <v>0</v>
      </c>
      <c r="W77" s="214">
        <f>IFERROR(INDEX('Wastewater '!$I$218:$CL$234,MATCH(Adjustment_WWW!$A77,'Wastewater '!$I$218:$I$234,0),MATCH(Adjustment_WWW!W$3&amp;RIGHT(Adjustment_WWW!$B77,2),'Wastewater '!$I$218:$CL$218,0)),"")</f>
        <v>0</v>
      </c>
    </row>
    <row r="78" spans="1:23">
      <c r="A78" s="214" t="s">
        <v>74</v>
      </c>
      <c r="B78" s="214" t="s">
        <v>468</v>
      </c>
      <c r="C78" s="214" t="str">
        <f t="shared" si="52"/>
        <v>SWT19</v>
      </c>
      <c r="D78" s="214">
        <f t="shared" si="53"/>
        <v>0</v>
      </c>
      <c r="E78" s="214">
        <f t="shared" si="54"/>
        <v>0</v>
      </c>
      <c r="F78" s="214">
        <f t="shared" si="55"/>
        <v>0</v>
      </c>
      <c r="G78" s="214">
        <f t="shared" si="56"/>
        <v>0</v>
      </c>
      <c r="H78" s="214">
        <f t="shared" si="57"/>
        <v>0</v>
      </c>
      <c r="I78" s="214">
        <f t="shared" si="50"/>
        <v>0</v>
      </c>
      <c r="J78" s="214">
        <f t="shared" si="58"/>
        <v>0</v>
      </c>
      <c r="M78" s="214" t="str">
        <f>IFERROR(INDEX('Wastewater '!$I$218:$CL$234,MATCH(Adjustment_WWW!$A78,'Wastewater '!$I$218:$I$234,0),MATCH(Adjustment_WWW!M$3&amp;RIGHT(Adjustment_WWW!$B78,2),'Wastewater '!$I$218:$CL$218,0)),"")</f>
        <v/>
      </c>
      <c r="N78" s="214" t="str">
        <f>IFERROR(INDEX('Wastewater '!$I$218:$CL$234,MATCH(Adjustment_WWW!$A78,'Wastewater '!$I$218:$I$234,0),MATCH(Adjustment_WWW!N$3&amp;RIGHT(Adjustment_WWW!$B78,2),'Wastewater '!$I$218:$CL$218,0)),"")</f>
        <v/>
      </c>
      <c r="O78" s="214">
        <f>IFERROR(INDEX('Wastewater '!$I$218:$CL$234,MATCH(Adjustment_WWW!$A78,'Wastewater '!$I$218:$I$234,0),MATCH(Adjustment_WWW!O$3&amp;RIGHT(Adjustment_WWW!$B78,2),'Wastewater '!$I$218:$CL$218,0)),"")</f>
        <v>0</v>
      </c>
      <c r="P78" s="214">
        <f>IFERROR(INDEX('Wastewater '!$I$218:$CL$234,MATCH(Adjustment_WWW!$A78,'Wastewater '!$I$218:$I$234,0),MATCH(Adjustment_WWW!P$3&amp;RIGHT(Adjustment_WWW!$B78,2),'Wastewater '!$I$218:$CL$218,0)),"")</f>
        <v>0</v>
      </c>
      <c r="Q78" s="214">
        <f>IFERROR(INDEX('Wastewater '!$I$218:$CL$234,MATCH(Adjustment_WWW!$A78,'Wastewater '!$I$218:$I$234,0),MATCH(Adjustment_WWW!Q$3&amp;RIGHT(Adjustment_WWW!$B78,2),'Wastewater '!$I$218:$CL$218,0)),"")</f>
        <v>0</v>
      </c>
      <c r="R78" s="214">
        <f>IFERROR(INDEX('Wastewater '!$I$218:$CL$234,MATCH(Adjustment_WWW!$A78,'Wastewater '!$I$218:$I$234,0),MATCH(Adjustment_WWW!R$3&amp;RIGHT(Adjustment_WWW!$B78,2),'Wastewater '!$I$218:$CL$218,0)),"")</f>
        <v>0</v>
      </c>
      <c r="S78" s="214">
        <f>IFERROR(INDEX('Wastewater '!$I$218:$CL$234,MATCH(Adjustment_WWW!$A78,'Wastewater '!$I$218:$I$234,0),MATCH(Adjustment_WWW!S$3&amp;RIGHT(Adjustment_WWW!$B78,2),'Wastewater '!$I$218:$CL$218,0)),"")</f>
        <v>0</v>
      </c>
      <c r="T78" s="214">
        <f>IFERROR(INDEX('Wastewater '!$I$218:$CL$234,MATCH(Adjustment_WWW!$A78,'Wastewater '!$I$218:$I$234,0),MATCH(Adjustment_WWW!T$3&amp;RIGHT(Adjustment_WWW!$B78,2),'Wastewater '!$I$218:$CL$218,0)),"")</f>
        <v>0</v>
      </c>
      <c r="U78" s="214">
        <f>IFERROR(INDEX('Wastewater '!$I$218:$CL$234,MATCH(Adjustment_WWW!$A78,'Wastewater '!$I$218:$I$234,0),MATCH(Adjustment_WWW!U$3&amp;RIGHT(Adjustment_WWW!$B78,2),'Wastewater '!$I$218:$CL$218,0)),"")</f>
        <v>0</v>
      </c>
      <c r="V78" s="214">
        <f>IFERROR(INDEX('Wastewater '!$I$218:$CL$234,MATCH(Adjustment_WWW!$A78,'Wastewater '!$I$218:$I$234,0),MATCH(Adjustment_WWW!V$3&amp;RIGHT(Adjustment_WWW!$B78,2),'Wastewater '!$I$218:$CL$218,0)),"")</f>
        <v>0</v>
      </c>
      <c r="W78" s="214">
        <f>IFERROR(INDEX('Wastewater '!$I$218:$CL$234,MATCH(Adjustment_WWW!$A78,'Wastewater '!$I$218:$I$234,0),MATCH(Adjustment_WWW!W$3&amp;RIGHT(Adjustment_WWW!$B78,2),'Wastewater '!$I$218:$CL$218,0)),"")</f>
        <v>0</v>
      </c>
    </row>
    <row r="79" spans="1:23">
      <c r="A79" s="214" t="s">
        <v>74</v>
      </c>
      <c r="B79" s="214" t="s">
        <v>469</v>
      </c>
      <c r="C79" s="214" t="str">
        <f t="shared" si="52"/>
        <v>SWT20</v>
      </c>
      <c r="D79" s="214">
        <f t="shared" si="53"/>
        <v>0</v>
      </c>
      <c r="E79" s="214">
        <f t="shared" si="54"/>
        <v>0</v>
      </c>
      <c r="F79" s="214">
        <f t="shared" si="55"/>
        <v>0</v>
      </c>
      <c r="G79" s="214">
        <f t="shared" si="56"/>
        <v>0</v>
      </c>
      <c r="H79" s="214">
        <f t="shared" si="57"/>
        <v>0</v>
      </c>
      <c r="I79" s="214">
        <f t="shared" si="50"/>
        <v>0</v>
      </c>
      <c r="J79" s="214">
        <f t="shared" si="58"/>
        <v>0</v>
      </c>
      <c r="M79" s="214" t="str">
        <f>IFERROR(INDEX('Wastewater '!$I$218:$CL$234,MATCH(Adjustment_WWW!$A79,'Wastewater '!$I$218:$I$234,0),MATCH(Adjustment_WWW!M$3&amp;RIGHT(Adjustment_WWW!$B79,2),'Wastewater '!$I$218:$CL$218,0)),"")</f>
        <v/>
      </c>
      <c r="N79" s="214" t="str">
        <f>IFERROR(INDEX('Wastewater '!$I$218:$CL$234,MATCH(Adjustment_WWW!$A79,'Wastewater '!$I$218:$I$234,0),MATCH(Adjustment_WWW!N$3&amp;RIGHT(Adjustment_WWW!$B79,2),'Wastewater '!$I$218:$CL$218,0)),"")</f>
        <v/>
      </c>
      <c r="O79" s="214">
        <f>IFERROR(INDEX('Wastewater '!$I$218:$CL$234,MATCH(Adjustment_WWW!$A79,'Wastewater '!$I$218:$I$234,0),MATCH(Adjustment_WWW!O$3&amp;RIGHT(Adjustment_WWW!$B79,2),'Wastewater '!$I$218:$CL$218,0)),"")</f>
        <v>0</v>
      </c>
      <c r="P79" s="214">
        <f>IFERROR(INDEX('Wastewater '!$I$218:$CL$234,MATCH(Adjustment_WWW!$A79,'Wastewater '!$I$218:$I$234,0),MATCH(Adjustment_WWW!P$3&amp;RIGHT(Adjustment_WWW!$B79,2),'Wastewater '!$I$218:$CL$218,0)),"")</f>
        <v>0</v>
      </c>
      <c r="Q79" s="214">
        <f>IFERROR(INDEX('Wastewater '!$I$218:$CL$234,MATCH(Adjustment_WWW!$A79,'Wastewater '!$I$218:$I$234,0),MATCH(Adjustment_WWW!Q$3&amp;RIGHT(Adjustment_WWW!$B79,2),'Wastewater '!$I$218:$CL$218,0)),"")</f>
        <v>0</v>
      </c>
      <c r="R79" s="214">
        <f>IFERROR(INDEX('Wastewater '!$I$218:$CL$234,MATCH(Adjustment_WWW!$A79,'Wastewater '!$I$218:$I$234,0),MATCH(Adjustment_WWW!R$3&amp;RIGHT(Adjustment_WWW!$B79,2),'Wastewater '!$I$218:$CL$218,0)),"")</f>
        <v>0</v>
      </c>
      <c r="S79" s="214">
        <f>IFERROR(INDEX('Wastewater '!$I$218:$CL$234,MATCH(Adjustment_WWW!$A79,'Wastewater '!$I$218:$I$234,0),MATCH(Adjustment_WWW!S$3&amp;RIGHT(Adjustment_WWW!$B79,2),'Wastewater '!$I$218:$CL$218,0)),"")</f>
        <v>0</v>
      </c>
      <c r="T79" s="214">
        <f>IFERROR(INDEX('Wastewater '!$I$218:$CL$234,MATCH(Adjustment_WWW!$A79,'Wastewater '!$I$218:$I$234,0),MATCH(Adjustment_WWW!T$3&amp;RIGHT(Adjustment_WWW!$B79,2),'Wastewater '!$I$218:$CL$218,0)),"")</f>
        <v>0</v>
      </c>
      <c r="U79" s="214">
        <f>IFERROR(INDEX('Wastewater '!$I$218:$CL$234,MATCH(Adjustment_WWW!$A79,'Wastewater '!$I$218:$I$234,0),MATCH(Adjustment_WWW!U$3&amp;RIGHT(Adjustment_WWW!$B79,2),'Wastewater '!$I$218:$CL$218,0)),"")</f>
        <v>0</v>
      </c>
      <c r="V79" s="214">
        <f>IFERROR(INDEX('Wastewater '!$I$218:$CL$234,MATCH(Adjustment_WWW!$A79,'Wastewater '!$I$218:$I$234,0),MATCH(Adjustment_WWW!V$3&amp;RIGHT(Adjustment_WWW!$B79,2),'Wastewater '!$I$218:$CL$218,0)),"")</f>
        <v>0</v>
      </c>
      <c r="W79" s="214">
        <f>IFERROR(INDEX('Wastewater '!$I$218:$CL$234,MATCH(Adjustment_WWW!$A79,'Wastewater '!$I$218:$I$234,0),MATCH(Adjustment_WWW!W$3&amp;RIGHT(Adjustment_WWW!$B79,2),'Wastewater '!$I$218:$CL$218,0)),"")</f>
        <v>0</v>
      </c>
    </row>
    <row r="80" spans="1:23">
      <c r="A80" s="214" t="s">
        <v>74</v>
      </c>
      <c r="B80" s="214" t="s">
        <v>470</v>
      </c>
      <c r="C80" s="214" t="str">
        <f t="shared" si="52"/>
        <v>SWT21</v>
      </c>
      <c r="D80" s="214">
        <f t="shared" si="53"/>
        <v>0</v>
      </c>
      <c r="E80" s="214">
        <f t="shared" si="54"/>
        <v>0</v>
      </c>
      <c r="F80" s="214">
        <f t="shared" si="55"/>
        <v>0</v>
      </c>
      <c r="G80" s="214">
        <f t="shared" si="56"/>
        <v>0</v>
      </c>
      <c r="H80" s="214">
        <f t="shared" si="57"/>
        <v>0</v>
      </c>
      <c r="I80" s="214">
        <f t="shared" si="50"/>
        <v>0</v>
      </c>
      <c r="J80" s="214">
        <f t="shared" si="58"/>
        <v>0</v>
      </c>
      <c r="M80" s="214" t="str">
        <f>IFERROR(INDEX('Wastewater '!$I$218:$CL$234,MATCH(Adjustment_WWW!$A80,'Wastewater '!$I$218:$I$234,0),MATCH(Adjustment_WWW!M$3&amp;RIGHT(Adjustment_WWW!$B80,2),'Wastewater '!$I$218:$CL$218,0)),"")</f>
        <v/>
      </c>
      <c r="N80" s="214" t="str">
        <f>IFERROR(INDEX('Wastewater '!$I$218:$CL$234,MATCH(Adjustment_WWW!$A80,'Wastewater '!$I$218:$I$234,0),MATCH(Adjustment_WWW!N$3&amp;RIGHT(Adjustment_WWW!$B80,2),'Wastewater '!$I$218:$CL$218,0)),"")</f>
        <v/>
      </c>
      <c r="O80" s="214">
        <f>IFERROR(INDEX('Wastewater '!$I$218:$CL$234,MATCH(Adjustment_WWW!$A80,'Wastewater '!$I$218:$I$234,0),MATCH(Adjustment_WWW!O$3&amp;RIGHT(Adjustment_WWW!$B80,2),'Wastewater '!$I$218:$CL$218,0)),"")</f>
        <v>0</v>
      </c>
      <c r="P80" s="214">
        <f>IFERROR(INDEX('Wastewater '!$I$218:$CL$234,MATCH(Adjustment_WWW!$A80,'Wastewater '!$I$218:$I$234,0),MATCH(Adjustment_WWW!P$3&amp;RIGHT(Adjustment_WWW!$B80,2),'Wastewater '!$I$218:$CL$218,0)),"")</f>
        <v>0</v>
      </c>
      <c r="Q80" s="214">
        <f>IFERROR(INDEX('Wastewater '!$I$218:$CL$234,MATCH(Adjustment_WWW!$A80,'Wastewater '!$I$218:$I$234,0),MATCH(Adjustment_WWW!Q$3&amp;RIGHT(Adjustment_WWW!$B80,2),'Wastewater '!$I$218:$CL$218,0)),"")</f>
        <v>0</v>
      </c>
      <c r="R80" s="214">
        <f>IFERROR(INDEX('Wastewater '!$I$218:$CL$234,MATCH(Adjustment_WWW!$A80,'Wastewater '!$I$218:$I$234,0),MATCH(Adjustment_WWW!R$3&amp;RIGHT(Adjustment_WWW!$B80,2),'Wastewater '!$I$218:$CL$218,0)),"")</f>
        <v>0</v>
      </c>
      <c r="S80" s="214">
        <f>IFERROR(INDEX('Wastewater '!$I$218:$CL$234,MATCH(Adjustment_WWW!$A80,'Wastewater '!$I$218:$I$234,0),MATCH(Adjustment_WWW!S$3&amp;RIGHT(Adjustment_WWW!$B80,2),'Wastewater '!$I$218:$CL$218,0)),"")</f>
        <v>0</v>
      </c>
      <c r="T80" s="214">
        <f>IFERROR(INDEX('Wastewater '!$I$218:$CL$234,MATCH(Adjustment_WWW!$A80,'Wastewater '!$I$218:$I$234,0),MATCH(Adjustment_WWW!T$3&amp;RIGHT(Adjustment_WWW!$B80,2),'Wastewater '!$I$218:$CL$218,0)),"")</f>
        <v>0</v>
      </c>
      <c r="U80" s="214">
        <f>IFERROR(INDEX('Wastewater '!$I$218:$CL$234,MATCH(Adjustment_WWW!$A80,'Wastewater '!$I$218:$I$234,0),MATCH(Adjustment_WWW!U$3&amp;RIGHT(Adjustment_WWW!$B80,2),'Wastewater '!$I$218:$CL$218,0)),"")</f>
        <v>0</v>
      </c>
      <c r="V80" s="214">
        <f>IFERROR(INDEX('Wastewater '!$I$218:$CL$234,MATCH(Adjustment_WWW!$A80,'Wastewater '!$I$218:$I$234,0),MATCH(Adjustment_WWW!V$3&amp;RIGHT(Adjustment_WWW!$B80,2),'Wastewater '!$I$218:$CL$218,0)),"")</f>
        <v>0</v>
      </c>
      <c r="W80" s="214">
        <f>IFERROR(INDEX('Wastewater '!$I$218:$CL$234,MATCH(Adjustment_WWW!$A80,'Wastewater '!$I$218:$I$234,0),MATCH(Adjustment_WWW!W$3&amp;RIGHT(Adjustment_WWW!$B80,2),'Wastewater '!$I$218:$CL$218,0)),"")</f>
        <v>0</v>
      </c>
    </row>
    <row r="81" spans="1:23">
      <c r="A81" s="214" t="s">
        <v>74</v>
      </c>
      <c r="B81" s="214" t="s">
        <v>580</v>
      </c>
      <c r="C81" s="214" t="str">
        <f t="shared" ref="C81" si="59">A81&amp;RIGHT(B81,2)</f>
        <v>SWT22</v>
      </c>
      <c r="D81" s="214">
        <f t="shared" ref="D81" si="60">IF($B81&lt;"2017-18",M81,R81+S81+T81)</f>
        <v>0</v>
      </c>
      <c r="E81" s="214">
        <f t="shared" ref="E81" si="61">IF($B81&lt;"2017-18",N81,U81+V81)</f>
        <v>0</v>
      </c>
      <c r="F81" s="214">
        <f t="shared" ref="F81" si="62">O81</f>
        <v>0</v>
      </c>
      <c r="G81" s="214">
        <f t="shared" ref="G81" si="63">P81</f>
        <v>0</v>
      </c>
      <c r="H81" s="214">
        <f t="shared" ref="H81" si="64">Q81</f>
        <v>0</v>
      </c>
      <c r="I81" s="214">
        <f t="shared" si="50"/>
        <v>0</v>
      </c>
      <c r="J81" s="214">
        <f t="shared" ref="J81" si="65">W81</f>
        <v>0</v>
      </c>
      <c r="M81" s="214" t="str">
        <f>IFERROR(INDEX('Wastewater '!$I$218:$CL$234,MATCH(Adjustment_WWW!$A81,'Wastewater '!$I$218:$I$234,0),MATCH(Adjustment_WWW!M$3&amp;RIGHT(Adjustment_WWW!$B81,2),'Wastewater '!$I$218:$CL$218,0)),"")</f>
        <v/>
      </c>
      <c r="N81" s="214" t="str">
        <f>IFERROR(INDEX('Wastewater '!$I$218:$CL$234,MATCH(Adjustment_WWW!$A81,'Wastewater '!$I$218:$I$234,0),MATCH(Adjustment_WWW!N$3&amp;RIGHT(Adjustment_WWW!$B81,2),'Wastewater '!$I$218:$CL$218,0)),"")</f>
        <v/>
      </c>
      <c r="O81" s="214">
        <f>IFERROR(INDEX('Wastewater '!$I$218:$CL$234,MATCH(Adjustment_WWW!$A81,'Wastewater '!$I$218:$I$234,0),MATCH(Adjustment_WWW!O$3&amp;RIGHT(Adjustment_WWW!$B81,2),'Wastewater '!$I$218:$CL$218,0)),"")</f>
        <v>0</v>
      </c>
      <c r="P81" s="214">
        <f>IFERROR(INDEX('Wastewater '!$I$218:$CL$234,MATCH(Adjustment_WWW!$A81,'Wastewater '!$I$218:$I$234,0),MATCH(Adjustment_WWW!P$3&amp;RIGHT(Adjustment_WWW!$B81,2),'Wastewater '!$I$218:$CL$218,0)),"")</f>
        <v>0</v>
      </c>
      <c r="Q81" s="214">
        <f>IFERROR(INDEX('Wastewater '!$I$218:$CL$234,MATCH(Adjustment_WWW!$A81,'Wastewater '!$I$218:$I$234,0),MATCH(Adjustment_WWW!Q$3&amp;RIGHT(Adjustment_WWW!$B81,2),'Wastewater '!$I$218:$CL$218,0)),"")</f>
        <v>0</v>
      </c>
      <c r="R81" s="214">
        <f>IFERROR(INDEX('Wastewater '!$I$218:$CL$234,MATCH(Adjustment_WWW!$A81,'Wastewater '!$I$218:$I$234,0),MATCH(Adjustment_WWW!R$3&amp;RIGHT(Adjustment_WWW!$B81,2),'Wastewater '!$I$218:$CL$218,0)),"")</f>
        <v>0</v>
      </c>
      <c r="S81" s="214">
        <f>IFERROR(INDEX('Wastewater '!$I$218:$CL$234,MATCH(Adjustment_WWW!$A81,'Wastewater '!$I$218:$I$234,0),MATCH(Adjustment_WWW!S$3&amp;RIGHT(Adjustment_WWW!$B81,2),'Wastewater '!$I$218:$CL$218,0)),"")</f>
        <v>0</v>
      </c>
      <c r="T81" s="214">
        <f>IFERROR(INDEX('Wastewater '!$I$218:$CL$234,MATCH(Adjustment_WWW!$A81,'Wastewater '!$I$218:$I$234,0),MATCH(Adjustment_WWW!T$3&amp;RIGHT(Adjustment_WWW!$B81,2),'Wastewater '!$I$218:$CL$218,0)),"")</f>
        <v>0</v>
      </c>
      <c r="U81" s="214">
        <f>IFERROR(INDEX('Wastewater '!$I$218:$CL$234,MATCH(Adjustment_WWW!$A81,'Wastewater '!$I$218:$I$234,0),MATCH(Adjustment_WWW!U$3&amp;RIGHT(Adjustment_WWW!$B81,2),'Wastewater '!$I$218:$CL$218,0)),"")</f>
        <v>0</v>
      </c>
      <c r="V81" s="214">
        <f>IFERROR(INDEX('Wastewater '!$I$218:$CL$234,MATCH(Adjustment_WWW!$A81,'Wastewater '!$I$218:$I$234,0),MATCH(Adjustment_WWW!V$3&amp;RIGHT(Adjustment_WWW!$B81,2),'Wastewater '!$I$218:$CL$218,0)),"")</f>
        <v>0</v>
      </c>
      <c r="W81" s="214">
        <f>IFERROR(INDEX('Wastewater '!$I$218:$CL$234,MATCH(Adjustment_WWW!$A81,'Wastewater '!$I$218:$I$234,0),MATCH(Adjustment_WWW!W$3&amp;RIGHT(Adjustment_WWW!$B81,2),'Wastewater '!$I$218:$CL$218,0)),"")</f>
        <v>0</v>
      </c>
    </row>
    <row r="82" spans="1:23">
      <c r="A82" s="214" t="s">
        <v>77</v>
      </c>
      <c r="B82" s="214" t="s">
        <v>461</v>
      </c>
      <c r="C82" s="214" t="str">
        <f t="shared" si="52"/>
        <v>SWB12</v>
      </c>
      <c r="D82" s="214">
        <f t="shared" si="53"/>
        <v>0</v>
      </c>
      <c r="E82" s="214">
        <f t="shared" si="54"/>
        <v>0</v>
      </c>
      <c r="F82" s="214">
        <f t="shared" si="55"/>
        <v>0</v>
      </c>
      <c r="G82" s="214">
        <f t="shared" si="56"/>
        <v>0</v>
      </c>
      <c r="H82" s="214">
        <f t="shared" si="57"/>
        <v>0</v>
      </c>
      <c r="I82" s="214">
        <f t="shared" si="50"/>
        <v>0</v>
      </c>
      <c r="J82" s="214">
        <f t="shared" si="58"/>
        <v>0</v>
      </c>
      <c r="M82" s="214">
        <f>IFERROR(INDEX('Wastewater '!$I$218:$CL$234,MATCH(Adjustment_WWW!$A82,'Wastewater '!$I$218:$I$234,0),MATCH(Adjustment_WWW!M$3&amp;RIGHT(Adjustment_WWW!$B82,2),'Wastewater '!$I$218:$CL$218,0)),"")</f>
        <v>0</v>
      </c>
      <c r="N82" s="214">
        <f>IFERROR(INDEX('Wastewater '!$I$218:$CL$234,MATCH(Adjustment_WWW!$A82,'Wastewater '!$I$218:$I$234,0),MATCH(Adjustment_WWW!N$3&amp;RIGHT(Adjustment_WWW!$B82,2),'Wastewater '!$I$218:$CL$218,0)),"")</f>
        <v>0</v>
      </c>
      <c r="O82" s="214">
        <f>IFERROR(INDEX('Wastewater '!$I$218:$CL$234,MATCH(Adjustment_WWW!$A82,'Wastewater '!$I$218:$I$234,0),MATCH(Adjustment_WWW!O$3&amp;RIGHT(Adjustment_WWW!$B82,2),'Wastewater '!$I$218:$CL$218,0)),"")</f>
        <v>0</v>
      </c>
      <c r="P82" s="214">
        <f>IFERROR(INDEX('Wastewater '!$I$218:$CL$234,MATCH(Adjustment_WWW!$A82,'Wastewater '!$I$218:$I$234,0),MATCH(Adjustment_WWW!P$3&amp;RIGHT(Adjustment_WWW!$B82,2),'Wastewater '!$I$218:$CL$218,0)),"")</f>
        <v>0</v>
      </c>
      <c r="Q82" s="214">
        <f>IFERROR(INDEX('Wastewater '!$I$218:$CL$234,MATCH(Adjustment_WWW!$A82,'Wastewater '!$I$218:$I$234,0),MATCH(Adjustment_WWW!Q$3&amp;RIGHT(Adjustment_WWW!$B82,2),'Wastewater '!$I$218:$CL$218,0)),"")</f>
        <v>0</v>
      </c>
      <c r="R82" s="214" t="str">
        <f>IFERROR(INDEX('Wastewater '!$I$218:$CL$234,MATCH(Adjustment_WWW!$A82,'Wastewater '!$I$218:$I$234,0),MATCH(Adjustment_WWW!R$3&amp;RIGHT(Adjustment_WWW!$B82,2),'Wastewater '!$I$218:$CL$218,0)),"")</f>
        <v/>
      </c>
      <c r="S82" s="214" t="str">
        <f>IFERROR(INDEX('Wastewater '!$I$218:$CL$234,MATCH(Adjustment_WWW!$A82,'Wastewater '!$I$218:$I$234,0),MATCH(Adjustment_WWW!S$3&amp;RIGHT(Adjustment_WWW!$B82,2),'Wastewater '!$I$218:$CL$218,0)),"")</f>
        <v/>
      </c>
      <c r="T82" s="214" t="str">
        <f>IFERROR(INDEX('Wastewater '!$I$218:$CL$234,MATCH(Adjustment_WWW!$A82,'Wastewater '!$I$218:$I$234,0),MATCH(Adjustment_WWW!T$3&amp;RIGHT(Adjustment_WWW!$B82,2),'Wastewater '!$I$218:$CL$218,0)),"")</f>
        <v/>
      </c>
      <c r="U82" s="214" t="str">
        <f>IFERROR(INDEX('Wastewater '!$I$218:$CL$234,MATCH(Adjustment_WWW!$A82,'Wastewater '!$I$218:$I$234,0),MATCH(Adjustment_WWW!U$3&amp;RIGHT(Adjustment_WWW!$B82,2),'Wastewater '!$I$218:$CL$218,0)),"")</f>
        <v/>
      </c>
      <c r="V82" s="214" t="str">
        <f>IFERROR(INDEX('Wastewater '!$I$218:$CL$234,MATCH(Adjustment_WWW!$A82,'Wastewater '!$I$218:$I$234,0),MATCH(Adjustment_WWW!V$3&amp;RIGHT(Adjustment_WWW!$B82,2),'Wastewater '!$I$218:$CL$218,0)),"")</f>
        <v/>
      </c>
      <c r="W82" s="214">
        <f>IFERROR(INDEX('Wastewater '!$I$218:$CL$234,MATCH(Adjustment_WWW!$A82,'Wastewater '!$I$218:$I$234,0),MATCH(Adjustment_WWW!W$3&amp;RIGHT(Adjustment_WWW!$B82,2),'Wastewater '!$I$218:$CL$218,0)),"")</f>
        <v>0</v>
      </c>
    </row>
    <row r="83" spans="1:23">
      <c r="A83" s="214" t="s">
        <v>77</v>
      </c>
      <c r="B83" s="214" t="s">
        <v>462</v>
      </c>
      <c r="C83" s="214" t="str">
        <f t="shared" si="52"/>
        <v>SWB13</v>
      </c>
      <c r="D83" s="214">
        <f t="shared" si="53"/>
        <v>0</v>
      </c>
      <c r="E83" s="214">
        <f t="shared" si="54"/>
        <v>0</v>
      </c>
      <c r="F83" s="214">
        <f t="shared" si="55"/>
        <v>0</v>
      </c>
      <c r="G83" s="214">
        <f t="shared" si="56"/>
        <v>0</v>
      </c>
      <c r="H83" s="214">
        <f t="shared" si="57"/>
        <v>0</v>
      </c>
      <c r="I83" s="214">
        <f t="shared" si="50"/>
        <v>0</v>
      </c>
      <c r="J83" s="214">
        <f t="shared" si="58"/>
        <v>0</v>
      </c>
      <c r="M83" s="214">
        <f>IFERROR(INDEX('Wastewater '!$I$218:$CL$234,MATCH(Adjustment_WWW!$A83,'Wastewater '!$I$218:$I$234,0),MATCH(Adjustment_WWW!M$3&amp;RIGHT(Adjustment_WWW!$B83,2),'Wastewater '!$I$218:$CL$218,0)),"")</f>
        <v>0</v>
      </c>
      <c r="N83" s="214">
        <f>IFERROR(INDEX('Wastewater '!$I$218:$CL$234,MATCH(Adjustment_WWW!$A83,'Wastewater '!$I$218:$I$234,0),MATCH(Adjustment_WWW!N$3&amp;RIGHT(Adjustment_WWW!$B83,2),'Wastewater '!$I$218:$CL$218,0)),"")</f>
        <v>0</v>
      </c>
      <c r="O83" s="214">
        <f>IFERROR(INDEX('Wastewater '!$I$218:$CL$234,MATCH(Adjustment_WWW!$A83,'Wastewater '!$I$218:$I$234,0),MATCH(Adjustment_WWW!O$3&amp;RIGHT(Adjustment_WWW!$B83,2),'Wastewater '!$I$218:$CL$218,0)),"")</f>
        <v>0</v>
      </c>
      <c r="P83" s="214">
        <f>IFERROR(INDEX('Wastewater '!$I$218:$CL$234,MATCH(Adjustment_WWW!$A83,'Wastewater '!$I$218:$I$234,0),MATCH(Adjustment_WWW!P$3&amp;RIGHT(Adjustment_WWW!$B83,2),'Wastewater '!$I$218:$CL$218,0)),"")</f>
        <v>0</v>
      </c>
      <c r="Q83" s="214">
        <f>IFERROR(INDEX('Wastewater '!$I$218:$CL$234,MATCH(Adjustment_WWW!$A83,'Wastewater '!$I$218:$I$234,0),MATCH(Adjustment_WWW!Q$3&amp;RIGHT(Adjustment_WWW!$B83,2),'Wastewater '!$I$218:$CL$218,0)),"")</f>
        <v>0</v>
      </c>
      <c r="R83" s="214" t="str">
        <f>IFERROR(INDEX('Wastewater '!$I$218:$CL$234,MATCH(Adjustment_WWW!$A83,'Wastewater '!$I$218:$I$234,0),MATCH(Adjustment_WWW!R$3&amp;RIGHT(Adjustment_WWW!$B83,2),'Wastewater '!$I$218:$CL$218,0)),"")</f>
        <v/>
      </c>
      <c r="S83" s="214" t="str">
        <f>IFERROR(INDEX('Wastewater '!$I$218:$CL$234,MATCH(Adjustment_WWW!$A83,'Wastewater '!$I$218:$I$234,0),MATCH(Adjustment_WWW!S$3&amp;RIGHT(Adjustment_WWW!$B83,2),'Wastewater '!$I$218:$CL$218,0)),"")</f>
        <v/>
      </c>
      <c r="T83" s="214" t="str">
        <f>IFERROR(INDEX('Wastewater '!$I$218:$CL$234,MATCH(Adjustment_WWW!$A83,'Wastewater '!$I$218:$I$234,0),MATCH(Adjustment_WWW!T$3&amp;RIGHT(Adjustment_WWW!$B83,2),'Wastewater '!$I$218:$CL$218,0)),"")</f>
        <v/>
      </c>
      <c r="U83" s="214" t="str">
        <f>IFERROR(INDEX('Wastewater '!$I$218:$CL$234,MATCH(Adjustment_WWW!$A83,'Wastewater '!$I$218:$I$234,0),MATCH(Adjustment_WWW!U$3&amp;RIGHT(Adjustment_WWW!$B83,2),'Wastewater '!$I$218:$CL$218,0)),"")</f>
        <v/>
      </c>
      <c r="V83" s="214" t="str">
        <f>IFERROR(INDEX('Wastewater '!$I$218:$CL$234,MATCH(Adjustment_WWW!$A83,'Wastewater '!$I$218:$I$234,0),MATCH(Adjustment_WWW!V$3&amp;RIGHT(Adjustment_WWW!$B83,2),'Wastewater '!$I$218:$CL$218,0)),"")</f>
        <v/>
      </c>
      <c r="W83" s="214">
        <f>IFERROR(INDEX('Wastewater '!$I$218:$CL$234,MATCH(Adjustment_WWW!$A83,'Wastewater '!$I$218:$I$234,0),MATCH(Adjustment_WWW!W$3&amp;RIGHT(Adjustment_WWW!$B83,2),'Wastewater '!$I$218:$CL$218,0)),"")</f>
        <v>0</v>
      </c>
    </row>
    <row r="84" spans="1:23">
      <c r="A84" s="214" t="s">
        <v>77</v>
      </c>
      <c r="B84" s="214" t="s">
        <v>463</v>
      </c>
      <c r="C84" s="214" t="str">
        <f t="shared" si="52"/>
        <v>SWB14</v>
      </c>
      <c r="D84" s="214">
        <f t="shared" si="53"/>
        <v>0</v>
      </c>
      <c r="E84" s="214">
        <f t="shared" si="54"/>
        <v>0</v>
      </c>
      <c r="F84" s="214">
        <f t="shared" si="55"/>
        <v>0</v>
      </c>
      <c r="G84" s="214">
        <f t="shared" si="56"/>
        <v>0</v>
      </c>
      <c r="H84" s="214">
        <f t="shared" si="57"/>
        <v>0</v>
      </c>
      <c r="I84" s="214">
        <f t="shared" si="50"/>
        <v>0</v>
      </c>
      <c r="J84" s="214">
        <f t="shared" si="58"/>
        <v>0</v>
      </c>
      <c r="M84" s="214">
        <f>IFERROR(INDEX('Wastewater '!$I$218:$CL$234,MATCH(Adjustment_WWW!$A84,'Wastewater '!$I$218:$I$234,0),MATCH(Adjustment_WWW!M$3&amp;RIGHT(Adjustment_WWW!$B84,2),'Wastewater '!$I$218:$CL$218,0)),"")</f>
        <v>0</v>
      </c>
      <c r="N84" s="214">
        <f>IFERROR(INDEX('Wastewater '!$I$218:$CL$234,MATCH(Adjustment_WWW!$A84,'Wastewater '!$I$218:$I$234,0),MATCH(Adjustment_WWW!N$3&amp;RIGHT(Adjustment_WWW!$B84,2),'Wastewater '!$I$218:$CL$218,0)),"")</f>
        <v>0</v>
      </c>
      <c r="O84" s="214">
        <f>IFERROR(INDEX('Wastewater '!$I$218:$CL$234,MATCH(Adjustment_WWW!$A84,'Wastewater '!$I$218:$I$234,0),MATCH(Adjustment_WWW!O$3&amp;RIGHT(Adjustment_WWW!$B84,2),'Wastewater '!$I$218:$CL$218,0)),"")</f>
        <v>0</v>
      </c>
      <c r="P84" s="214">
        <f>IFERROR(INDEX('Wastewater '!$I$218:$CL$234,MATCH(Adjustment_WWW!$A84,'Wastewater '!$I$218:$I$234,0),MATCH(Adjustment_WWW!P$3&amp;RIGHT(Adjustment_WWW!$B84,2),'Wastewater '!$I$218:$CL$218,0)),"")</f>
        <v>0</v>
      </c>
      <c r="Q84" s="214">
        <f>IFERROR(INDEX('Wastewater '!$I$218:$CL$234,MATCH(Adjustment_WWW!$A84,'Wastewater '!$I$218:$I$234,0),MATCH(Adjustment_WWW!Q$3&amp;RIGHT(Adjustment_WWW!$B84,2),'Wastewater '!$I$218:$CL$218,0)),"")</f>
        <v>0</v>
      </c>
      <c r="R84" s="214" t="str">
        <f>IFERROR(INDEX('Wastewater '!$I$218:$CL$234,MATCH(Adjustment_WWW!$A84,'Wastewater '!$I$218:$I$234,0),MATCH(Adjustment_WWW!R$3&amp;RIGHT(Adjustment_WWW!$B84,2),'Wastewater '!$I$218:$CL$218,0)),"")</f>
        <v/>
      </c>
      <c r="S84" s="214" t="str">
        <f>IFERROR(INDEX('Wastewater '!$I$218:$CL$234,MATCH(Adjustment_WWW!$A84,'Wastewater '!$I$218:$I$234,0),MATCH(Adjustment_WWW!S$3&amp;RIGHT(Adjustment_WWW!$B84,2),'Wastewater '!$I$218:$CL$218,0)),"")</f>
        <v/>
      </c>
      <c r="T84" s="214" t="str">
        <f>IFERROR(INDEX('Wastewater '!$I$218:$CL$234,MATCH(Adjustment_WWW!$A84,'Wastewater '!$I$218:$I$234,0),MATCH(Adjustment_WWW!T$3&amp;RIGHT(Adjustment_WWW!$B84,2),'Wastewater '!$I$218:$CL$218,0)),"")</f>
        <v/>
      </c>
      <c r="U84" s="214" t="str">
        <f>IFERROR(INDEX('Wastewater '!$I$218:$CL$234,MATCH(Adjustment_WWW!$A84,'Wastewater '!$I$218:$I$234,0),MATCH(Adjustment_WWW!U$3&amp;RIGHT(Adjustment_WWW!$B84,2),'Wastewater '!$I$218:$CL$218,0)),"")</f>
        <v/>
      </c>
      <c r="V84" s="214" t="str">
        <f>IFERROR(INDEX('Wastewater '!$I$218:$CL$234,MATCH(Adjustment_WWW!$A84,'Wastewater '!$I$218:$I$234,0),MATCH(Adjustment_WWW!V$3&amp;RIGHT(Adjustment_WWW!$B84,2),'Wastewater '!$I$218:$CL$218,0)),"")</f>
        <v/>
      </c>
      <c r="W84" s="214">
        <f>IFERROR(INDEX('Wastewater '!$I$218:$CL$234,MATCH(Adjustment_WWW!$A84,'Wastewater '!$I$218:$I$234,0),MATCH(Adjustment_WWW!W$3&amp;RIGHT(Adjustment_WWW!$B84,2),'Wastewater '!$I$218:$CL$218,0)),"")</f>
        <v>0</v>
      </c>
    </row>
    <row r="85" spans="1:23">
      <c r="A85" s="214" t="s">
        <v>77</v>
      </c>
      <c r="B85" s="214" t="s">
        <v>464</v>
      </c>
      <c r="C85" s="214" t="str">
        <f t="shared" si="52"/>
        <v>SWB15</v>
      </c>
      <c r="D85" s="214">
        <f t="shared" si="53"/>
        <v>0</v>
      </c>
      <c r="E85" s="214">
        <f t="shared" si="54"/>
        <v>0</v>
      </c>
      <c r="F85" s="214">
        <f t="shared" si="55"/>
        <v>0</v>
      </c>
      <c r="G85" s="214">
        <f t="shared" si="56"/>
        <v>0</v>
      </c>
      <c r="H85" s="214">
        <f t="shared" si="57"/>
        <v>0</v>
      </c>
      <c r="I85" s="214">
        <f t="shared" si="50"/>
        <v>0</v>
      </c>
      <c r="J85" s="214">
        <f t="shared" si="58"/>
        <v>0</v>
      </c>
      <c r="M85" s="214">
        <f>IFERROR(INDEX('Wastewater '!$I$218:$CL$234,MATCH(Adjustment_WWW!$A85,'Wastewater '!$I$218:$I$234,0),MATCH(Adjustment_WWW!M$3&amp;RIGHT(Adjustment_WWW!$B85,2),'Wastewater '!$I$218:$CL$218,0)),"")</f>
        <v>0</v>
      </c>
      <c r="N85" s="214">
        <f>IFERROR(INDEX('Wastewater '!$I$218:$CL$234,MATCH(Adjustment_WWW!$A85,'Wastewater '!$I$218:$I$234,0),MATCH(Adjustment_WWW!N$3&amp;RIGHT(Adjustment_WWW!$B85,2),'Wastewater '!$I$218:$CL$218,0)),"")</f>
        <v>0</v>
      </c>
      <c r="O85" s="214">
        <f>IFERROR(INDEX('Wastewater '!$I$218:$CL$234,MATCH(Adjustment_WWW!$A85,'Wastewater '!$I$218:$I$234,0),MATCH(Adjustment_WWW!O$3&amp;RIGHT(Adjustment_WWW!$B85,2),'Wastewater '!$I$218:$CL$218,0)),"")</f>
        <v>0</v>
      </c>
      <c r="P85" s="214">
        <f>IFERROR(INDEX('Wastewater '!$I$218:$CL$234,MATCH(Adjustment_WWW!$A85,'Wastewater '!$I$218:$I$234,0),MATCH(Adjustment_WWW!P$3&amp;RIGHT(Adjustment_WWW!$B85,2),'Wastewater '!$I$218:$CL$218,0)),"")</f>
        <v>0</v>
      </c>
      <c r="Q85" s="214">
        <f>IFERROR(INDEX('Wastewater '!$I$218:$CL$234,MATCH(Adjustment_WWW!$A85,'Wastewater '!$I$218:$I$234,0),MATCH(Adjustment_WWW!Q$3&amp;RIGHT(Adjustment_WWW!$B85,2),'Wastewater '!$I$218:$CL$218,0)),"")</f>
        <v>0</v>
      </c>
      <c r="R85" s="214" t="str">
        <f>IFERROR(INDEX('Wastewater '!$I$218:$CL$234,MATCH(Adjustment_WWW!$A85,'Wastewater '!$I$218:$I$234,0),MATCH(Adjustment_WWW!R$3&amp;RIGHT(Adjustment_WWW!$B85,2),'Wastewater '!$I$218:$CL$218,0)),"")</f>
        <v/>
      </c>
      <c r="S85" s="214" t="str">
        <f>IFERROR(INDEX('Wastewater '!$I$218:$CL$234,MATCH(Adjustment_WWW!$A85,'Wastewater '!$I$218:$I$234,0),MATCH(Adjustment_WWW!S$3&amp;RIGHT(Adjustment_WWW!$B85,2),'Wastewater '!$I$218:$CL$218,0)),"")</f>
        <v/>
      </c>
      <c r="T85" s="214" t="str">
        <f>IFERROR(INDEX('Wastewater '!$I$218:$CL$234,MATCH(Adjustment_WWW!$A85,'Wastewater '!$I$218:$I$234,0),MATCH(Adjustment_WWW!T$3&amp;RIGHT(Adjustment_WWW!$B85,2),'Wastewater '!$I$218:$CL$218,0)),"")</f>
        <v/>
      </c>
      <c r="U85" s="214" t="str">
        <f>IFERROR(INDEX('Wastewater '!$I$218:$CL$234,MATCH(Adjustment_WWW!$A85,'Wastewater '!$I$218:$I$234,0),MATCH(Adjustment_WWW!U$3&amp;RIGHT(Adjustment_WWW!$B85,2),'Wastewater '!$I$218:$CL$218,0)),"")</f>
        <v/>
      </c>
      <c r="V85" s="214" t="str">
        <f>IFERROR(INDEX('Wastewater '!$I$218:$CL$234,MATCH(Adjustment_WWW!$A85,'Wastewater '!$I$218:$I$234,0),MATCH(Adjustment_WWW!V$3&amp;RIGHT(Adjustment_WWW!$B85,2),'Wastewater '!$I$218:$CL$218,0)),"")</f>
        <v/>
      </c>
      <c r="W85" s="214">
        <f>IFERROR(INDEX('Wastewater '!$I$218:$CL$234,MATCH(Adjustment_WWW!$A85,'Wastewater '!$I$218:$I$234,0),MATCH(Adjustment_WWW!W$3&amp;RIGHT(Adjustment_WWW!$B85,2),'Wastewater '!$I$218:$CL$218,0)),"")</f>
        <v>0</v>
      </c>
    </row>
    <row r="86" spans="1:23">
      <c r="A86" s="214" t="s">
        <v>77</v>
      </c>
      <c r="B86" s="214" t="s">
        <v>465</v>
      </c>
      <c r="C86" s="214" t="str">
        <f t="shared" si="52"/>
        <v>SWB16</v>
      </c>
      <c r="D86" s="214">
        <f t="shared" si="53"/>
        <v>0</v>
      </c>
      <c r="E86" s="214">
        <f t="shared" si="54"/>
        <v>0</v>
      </c>
      <c r="F86" s="214">
        <f t="shared" si="55"/>
        <v>0</v>
      </c>
      <c r="G86" s="214">
        <f t="shared" si="56"/>
        <v>0</v>
      </c>
      <c r="H86" s="214">
        <f t="shared" si="57"/>
        <v>0</v>
      </c>
      <c r="I86" s="214">
        <f t="shared" si="50"/>
        <v>0</v>
      </c>
      <c r="J86" s="214">
        <f t="shared" si="58"/>
        <v>0</v>
      </c>
      <c r="M86" s="214">
        <f>IFERROR(INDEX('Wastewater '!$I$218:$CL$234,MATCH(Adjustment_WWW!$A86,'Wastewater '!$I$218:$I$234,0),MATCH(Adjustment_WWW!M$3&amp;RIGHT(Adjustment_WWW!$B86,2),'Wastewater '!$I$218:$CL$218,0)),"")</f>
        <v>0</v>
      </c>
      <c r="N86" s="214">
        <f>IFERROR(INDEX('Wastewater '!$I$218:$CL$234,MATCH(Adjustment_WWW!$A86,'Wastewater '!$I$218:$I$234,0),MATCH(Adjustment_WWW!N$3&amp;RIGHT(Adjustment_WWW!$B86,2),'Wastewater '!$I$218:$CL$218,0)),"")</f>
        <v>0</v>
      </c>
      <c r="O86" s="214">
        <f>IFERROR(INDEX('Wastewater '!$I$218:$CL$234,MATCH(Adjustment_WWW!$A86,'Wastewater '!$I$218:$I$234,0),MATCH(Adjustment_WWW!O$3&amp;RIGHT(Adjustment_WWW!$B86,2),'Wastewater '!$I$218:$CL$218,0)),"")</f>
        <v>0</v>
      </c>
      <c r="P86" s="214">
        <f>IFERROR(INDEX('Wastewater '!$I$218:$CL$234,MATCH(Adjustment_WWW!$A86,'Wastewater '!$I$218:$I$234,0),MATCH(Adjustment_WWW!P$3&amp;RIGHT(Adjustment_WWW!$B86,2),'Wastewater '!$I$218:$CL$218,0)),"")</f>
        <v>0</v>
      </c>
      <c r="Q86" s="214">
        <f>IFERROR(INDEX('Wastewater '!$I$218:$CL$234,MATCH(Adjustment_WWW!$A86,'Wastewater '!$I$218:$I$234,0),MATCH(Adjustment_WWW!Q$3&amp;RIGHT(Adjustment_WWW!$B86,2),'Wastewater '!$I$218:$CL$218,0)),"")</f>
        <v>0</v>
      </c>
      <c r="R86" s="214" t="str">
        <f>IFERROR(INDEX('Wastewater '!$I$218:$CL$234,MATCH(Adjustment_WWW!$A86,'Wastewater '!$I$218:$I$234,0),MATCH(Adjustment_WWW!R$3&amp;RIGHT(Adjustment_WWW!$B86,2),'Wastewater '!$I$218:$CL$218,0)),"")</f>
        <v/>
      </c>
      <c r="S86" s="214" t="str">
        <f>IFERROR(INDEX('Wastewater '!$I$218:$CL$234,MATCH(Adjustment_WWW!$A86,'Wastewater '!$I$218:$I$234,0),MATCH(Adjustment_WWW!S$3&amp;RIGHT(Adjustment_WWW!$B86,2),'Wastewater '!$I$218:$CL$218,0)),"")</f>
        <v/>
      </c>
      <c r="T86" s="214" t="str">
        <f>IFERROR(INDEX('Wastewater '!$I$218:$CL$234,MATCH(Adjustment_WWW!$A86,'Wastewater '!$I$218:$I$234,0),MATCH(Adjustment_WWW!T$3&amp;RIGHT(Adjustment_WWW!$B86,2),'Wastewater '!$I$218:$CL$218,0)),"")</f>
        <v/>
      </c>
      <c r="U86" s="214" t="str">
        <f>IFERROR(INDEX('Wastewater '!$I$218:$CL$234,MATCH(Adjustment_WWW!$A86,'Wastewater '!$I$218:$I$234,0),MATCH(Adjustment_WWW!U$3&amp;RIGHT(Adjustment_WWW!$B86,2),'Wastewater '!$I$218:$CL$218,0)),"")</f>
        <v/>
      </c>
      <c r="V86" s="214" t="str">
        <f>IFERROR(INDEX('Wastewater '!$I$218:$CL$234,MATCH(Adjustment_WWW!$A86,'Wastewater '!$I$218:$I$234,0),MATCH(Adjustment_WWW!V$3&amp;RIGHT(Adjustment_WWW!$B86,2),'Wastewater '!$I$218:$CL$218,0)),"")</f>
        <v/>
      </c>
      <c r="W86" s="214">
        <f>IFERROR(INDEX('Wastewater '!$I$218:$CL$234,MATCH(Adjustment_WWW!$A86,'Wastewater '!$I$218:$I$234,0),MATCH(Adjustment_WWW!W$3&amp;RIGHT(Adjustment_WWW!$B86,2),'Wastewater '!$I$218:$CL$218,0)),"")</f>
        <v>0</v>
      </c>
    </row>
    <row r="87" spans="1:23">
      <c r="A87" s="214" t="s">
        <v>77</v>
      </c>
      <c r="B87" s="214" t="s">
        <v>466</v>
      </c>
      <c r="C87" s="214" t="str">
        <f t="shared" si="52"/>
        <v>SWB17</v>
      </c>
      <c r="D87" s="214">
        <f t="shared" si="53"/>
        <v>0</v>
      </c>
      <c r="E87" s="214">
        <f t="shared" si="54"/>
        <v>0</v>
      </c>
      <c r="F87" s="214">
        <f t="shared" si="55"/>
        <v>0</v>
      </c>
      <c r="G87" s="214">
        <f t="shared" si="56"/>
        <v>0</v>
      </c>
      <c r="H87" s="214">
        <f t="shared" si="57"/>
        <v>0</v>
      </c>
      <c r="I87" s="214">
        <f t="shared" si="50"/>
        <v>0</v>
      </c>
      <c r="J87" s="214">
        <f t="shared" si="58"/>
        <v>0</v>
      </c>
      <c r="M87" s="214">
        <f>IFERROR(INDEX('Wastewater '!$I$218:$CL$234,MATCH(Adjustment_WWW!$A87,'Wastewater '!$I$218:$I$234,0),MATCH(Adjustment_WWW!M$3&amp;RIGHT(Adjustment_WWW!$B87,2),'Wastewater '!$I$218:$CL$218,0)),"")</f>
        <v>0</v>
      </c>
      <c r="N87" s="214">
        <f>IFERROR(INDEX('Wastewater '!$I$218:$CL$234,MATCH(Adjustment_WWW!$A87,'Wastewater '!$I$218:$I$234,0),MATCH(Adjustment_WWW!N$3&amp;RIGHT(Adjustment_WWW!$B87,2),'Wastewater '!$I$218:$CL$218,0)),"")</f>
        <v>0</v>
      </c>
      <c r="O87" s="214">
        <f>IFERROR(INDEX('Wastewater '!$I$218:$CL$234,MATCH(Adjustment_WWW!$A87,'Wastewater '!$I$218:$I$234,0),MATCH(Adjustment_WWW!O$3&amp;RIGHT(Adjustment_WWW!$B87,2),'Wastewater '!$I$218:$CL$218,0)),"")</f>
        <v>0</v>
      </c>
      <c r="P87" s="214">
        <f>IFERROR(INDEX('Wastewater '!$I$218:$CL$234,MATCH(Adjustment_WWW!$A87,'Wastewater '!$I$218:$I$234,0),MATCH(Adjustment_WWW!P$3&amp;RIGHT(Adjustment_WWW!$B87,2),'Wastewater '!$I$218:$CL$218,0)),"")</f>
        <v>0</v>
      </c>
      <c r="Q87" s="214">
        <f>IFERROR(INDEX('Wastewater '!$I$218:$CL$234,MATCH(Adjustment_WWW!$A87,'Wastewater '!$I$218:$I$234,0),MATCH(Adjustment_WWW!Q$3&amp;RIGHT(Adjustment_WWW!$B87,2),'Wastewater '!$I$218:$CL$218,0)),"")</f>
        <v>0</v>
      </c>
      <c r="R87" s="214" t="str">
        <f>IFERROR(INDEX('Wastewater '!$I$218:$CL$234,MATCH(Adjustment_WWW!$A87,'Wastewater '!$I$218:$I$234,0),MATCH(Adjustment_WWW!R$3&amp;RIGHT(Adjustment_WWW!$B87,2),'Wastewater '!$I$218:$CL$218,0)),"")</f>
        <v/>
      </c>
      <c r="S87" s="214" t="str">
        <f>IFERROR(INDEX('Wastewater '!$I$218:$CL$234,MATCH(Adjustment_WWW!$A87,'Wastewater '!$I$218:$I$234,0),MATCH(Adjustment_WWW!S$3&amp;RIGHT(Adjustment_WWW!$B87,2),'Wastewater '!$I$218:$CL$218,0)),"")</f>
        <v/>
      </c>
      <c r="T87" s="214" t="str">
        <f>IFERROR(INDEX('Wastewater '!$I$218:$CL$234,MATCH(Adjustment_WWW!$A87,'Wastewater '!$I$218:$I$234,0),MATCH(Adjustment_WWW!T$3&amp;RIGHT(Adjustment_WWW!$B87,2),'Wastewater '!$I$218:$CL$218,0)),"")</f>
        <v/>
      </c>
      <c r="U87" s="214" t="str">
        <f>IFERROR(INDEX('Wastewater '!$I$218:$CL$234,MATCH(Adjustment_WWW!$A87,'Wastewater '!$I$218:$I$234,0),MATCH(Adjustment_WWW!U$3&amp;RIGHT(Adjustment_WWW!$B87,2),'Wastewater '!$I$218:$CL$218,0)),"")</f>
        <v/>
      </c>
      <c r="V87" s="214" t="str">
        <f>IFERROR(INDEX('Wastewater '!$I$218:$CL$234,MATCH(Adjustment_WWW!$A87,'Wastewater '!$I$218:$I$234,0),MATCH(Adjustment_WWW!V$3&amp;RIGHT(Adjustment_WWW!$B87,2),'Wastewater '!$I$218:$CL$218,0)),"")</f>
        <v/>
      </c>
      <c r="W87" s="214">
        <f>IFERROR(INDEX('Wastewater '!$I$218:$CL$234,MATCH(Adjustment_WWW!$A87,'Wastewater '!$I$218:$I$234,0),MATCH(Adjustment_WWW!W$3&amp;RIGHT(Adjustment_WWW!$B87,2),'Wastewater '!$I$218:$CL$218,0)),"")</f>
        <v>0</v>
      </c>
    </row>
    <row r="88" spans="1:23">
      <c r="A88" s="214" t="s">
        <v>77</v>
      </c>
      <c r="B88" s="214" t="s">
        <v>467</v>
      </c>
      <c r="C88" s="214" t="str">
        <f t="shared" si="52"/>
        <v>SWB18</v>
      </c>
      <c r="D88" s="214">
        <f t="shared" si="53"/>
        <v>0</v>
      </c>
      <c r="E88" s="214">
        <f t="shared" si="54"/>
        <v>0</v>
      </c>
      <c r="F88" s="214">
        <f t="shared" si="55"/>
        <v>0</v>
      </c>
      <c r="G88" s="214">
        <f t="shared" si="56"/>
        <v>0</v>
      </c>
      <c r="H88" s="214">
        <f t="shared" si="57"/>
        <v>0</v>
      </c>
      <c r="I88" s="214">
        <f t="shared" si="50"/>
        <v>0</v>
      </c>
      <c r="J88" s="214">
        <f t="shared" si="58"/>
        <v>0</v>
      </c>
      <c r="M88" s="214" t="str">
        <f>IFERROR(INDEX('Wastewater '!$I$218:$CL$234,MATCH(Adjustment_WWW!$A88,'Wastewater '!$I$218:$I$234,0),MATCH(Adjustment_WWW!M$3&amp;RIGHT(Adjustment_WWW!$B88,2),'Wastewater '!$I$218:$CL$218,0)),"")</f>
        <v/>
      </c>
      <c r="N88" s="214" t="str">
        <f>IFERROR(INDEX('Wastewater '!$I$218:$CL$234,MATCH(Adjustment_WWW!$A88,'Wastewater '!$I$218:$I$234,0),MATCH(Adjustment_WWW!N$3&amp;RIGHT(Adjustment_WWW!$B88,2),'Wastewater '!$I$218:$CL$218,0)),"")</f>
        <v/>
      </c>
      <c r="O88" s="214">
        <f>IFERROR(INDEX('Wastewater '!$I$218:$CL$234,MATCH(Adjustment_WWW!$A88,'Wastewater '!$I$218:$I$234,0),MATCH(Adjustment_WWW!O$3&amp;RIGHT(Adjustment_WWW!$B88,2),'Wastewater '!$I$218:$CL$218,0)),"")</f>
        <v>0</v>
      </c>
      <c r="P88" s="214">
        <f>IFERROR(INDEX('Wastewater '!$I$218:$CL$234,MATCH(Adjustment_WWW!$A88,'Wastewater '!$I$218:$I$234,0),MATCH(Adjustment_WWW!P$3&amp;RIGHT(Adjustment_WWW!$B88,2),'Wastewater '!$I$218:$CL$218,0)),"")</f>
        <v>0</v>
      </c>
      <c r="Q88" s="214">
        <f>IFERROR(INDEX('Wastewater '!$I$218:$CL$234,MATCH(Adjustment_WWW!$A88,'Wastewater '!$I$218:$I$234,0),MATCH(Adjustment_WWW!Q$3&amp;RIGHT(Adjustment_WWW!$B88,2),'Wastewater '!$I$218:$CL$218,0)),"")</f>
        <v>0</v>
      </c>
      <c r="R88" s="214">
        <f>IFERROR(INDEX('Wastewater '!$I$218:$CL$234,MATCH(Adjustment_WWW!$A88,'Wastewater '!$I$218:$I$234,0),MATCH(Adjustment_WWW!R$3&amp;RIGHT(Adjustment_WWW!$B88,2),'Wastewater '!$I$218:$CL$218,0)),"")</f>
        <v>0</v>
      </c>
      <c r="S88" s="214">
        <f>IFERROR(INDEX('Wastewater '!$I$218:$CL$234,MATCH(Adjustment_WWW!$A88,'Wastewater '!$I$218:$I$234,0),MATCH(Adjustment_WWW!S$3&amp;RIGHT(Adjustment_WWW!$B88,2),'Wastewater '!$I$218:$CL$218,0)),"")</f>
        <v>0</v>
      </c>
      <c r="T88" s="214">
        <f>IFERROR(INDEX('Wastewater '!$I$218:$CL$234,MATCH(Adjustment_WWW!$A88,'Wastewater '!$I$218:$I$234,0),MATCH(Adjustment_WWW!T$3&amp;RIGHT(Adjustment_WWW!$B88,2),'Wastewater '!$I$218:$CL$218,0)),"")</f>
        <v>0</v>
      </c>
      <c r="U88" s="214">
        <f>IFERROR(INDEX('Wastewater '!$I$218:$CL$234,MATCH(Adjustment_WWW!$A88,'Wastewater '!$I$218:$I$234,0),MATCH(Adjustment_WWW!U$3&amp;RIGHT(Adjustment_WWW!$B88,2),'Wastewater '!$I$218:$CL$218,0)),"")</f>
        <v>0</v>
      </c>
      <c r="V88" s="214">
        <f>IFERROR(INDEX('Wastewater '!$I$218:$CL$234,MATCH(Adjustment_WWW!$A88,'Wastewater '!$I$218:$I$234,0),MATCH(Adjustment_WWW!V$3&amp;RIGHT(Adjustment_WWW!$B88,2),'Wastewater '!$I$218:$CL$218,0)),"")</f>
        <v>0</v>
      </c>
      <c r="W88" s="214">
        <f>IFERROR(INDEX('Wastewater '!$I$218:$CL$234,MATCH(Adjustment_WWW!$A88,'Wastewater '!$I$218:$I$234,0),MATCH(Adjustment_WWW!W$3&amp;RIGHT(Adjustment_WWW!$B88,2),'Wastewater '!$I$218:$CL$218,0)),"")</f>
        <v>0</v>
      </c>
    </row>
    <row r="89" spans="1:23">
      <c r="A89" s="214" t="s">
        <v>77</v>
      </c>
      <c r="B89" s="214" t="s">
        <v>468</v>
      </c>
      <c r="C89" s="214" t="str">
        <f t="shared" si="52"/>
        <v>SWB19</v>
      </c>
      <c r="D89" s="214">
        <f t="shared" si="53"/>
        <v>0.17</v>
      </c>
      <c r="E89" s="214">
        <f t="shared" si="54"/>
        <v>0.44800000000000001</v>
      </c>
      <c r="F89" s="214">
        <f t="shared" si="55"/>
        <v>0</v>
      </c>
      <c r="G89" s="214">
        <f t="shared" si="56"/>
        <v>0.11799999999999999</v>
      </c>
      <c r="H89" s="214">
        <f t="shared" si="57"/>
        <v>8.9999999999999993E-3</v>
      </c>
      <c r="I89" s="214">
        <f t="shared" si="50"/>
        <v>0.127</v>
      </c>
      <c r="J89" s="214">
        <f t="shared" si="58"/>
        <v>0.745</v>
      </c>
      <c r="M89" s="214" t="str">
        <f>IFERROR(INDEX('Wastewater '!$I$218:$CL$234,MATCH(Adjustment_WWW!$A89,'Wastewater '!$I$218:$I$234,0),MATCH(Adjustment_WWW!M$3&amp;RIGHT(Adjustment_WWW!$B89,2),'Wastewater '!$I$218:$CL$218,0)),"")</f>
        <v/>
      </c>
      <c r="N89" s="214" t="str">
        <f>IFERROR(INDEX('Wastewater '!$I$218:$CL$234,MATCH(Adjustment_WWW!$A89,'Wastewater '!$I$218:$I$234,0),MATCH(Adjustment_WWW!N$3&amp;RIGHT(Adjustment_WWW!$B89,2),'Wastewater '!$I$218:$CL$218,0)),"")</f>
        <v/>
      </c>
      <c r="O89" s="214">
        <f>IFERROR(INDEX('Wastewater '!$I$218:$CL$234,MATCH(Adjustment_WWW!$A89,'Wastewater '!$I$218:$I$234,0),MATCH(Adjustment_WWW!O$3&amp;RIGHT(Adjustment_WWW!$B89,2),'Wastewater '!$I$218:$CL$218,0)),"")</f>
        <v>0</v>
      </c>
      <c r="P89" s="214">
        <f>IFERROR(INDEX('Wastewater '!$I$218:$CL$234,MATCH(Adjustment_WWW!$A89,'Wastewater '!$I$218:$I$234,0),MATCH(Adjustment_WWW!P$3&amp;RIGHT(Adjustment_WWW!$B89,2),'Wastewater '!$I$218:$CL$218,0)),"")</f>
        <v>0.11799999999999999</v>
      </c>
      <c r="Q89" s="214">
        <f>IFERROR(INDEX('Wastewater '!$I$218:$CL$234,MATCH(Adjustment_WWW!$A89,'Wastewater '!$I$218:$I$234,0),MATCH(Adjustment_WWW!Q$3&amp;RIGHT(Adjustment_WWW!$B89,2),'Wastewater '!$I$218:$CL$218,0)),"")</f>
        <v>8.9999999999999993E-3</v>
      </c>
      <c r="R89" s="214">
        <f>IFERROR(INDEX('Wastewater '!$I$218:$CL$234,MATCH(Adjustment_WWW!$A89,'Wastewater '!$I$218:$I$234,0),MATCH(Adjustment_WWW!R$3&amp;RIGHT(Adjustment_WWW!$B89,2),'Wastewater '!$I$218:$CL$218,0)),"")</f>
        <v>0.129</v>
      </c>
      <c r="S89" s="214">
        <f>IFERROR(INDEX('Wastewater '!$I$218:$CL$234,MATCH(Adjustment_WWW!$A89,'Wastewater '!$I$218:$I$234,0),MATCH(Adjustment_WWW!S$3&amp;RIGHT(Adjustment_WWW!$B89,2),'Wastewater '!$I$218:$CL$218,0)),"")</f>
        <v>3.4000000000000002E-2</v>
      </c>
      <c r="T89" s="214">
        <f>IFERROR(INDEX('Wastewater '!$I$218:$CL$234,MATCH(Adjustment_WWW!$A89,'Wastewater '!$I$218:$I$234,0),MATCH(Adjustment_WWW!T$3&amp;RIGHT(Adjustment_WWW!$B89,2),'Wastewater '!$I$218:$CL$218,0)),"")</f>
        <v>7.0000000000000001E-3</v>
      </c>
      <c r="U89" s="214">
        <f>IFERROR(INDEX('Wastewater '!$I$218:$CL$234,MATCH(Adjustment_WWW!$A89,'Wastewater '!$I$218:$I$234,0),MATCH(Adjustment_WWW!U$3&amp;RIGHT(Adjustment_WWW!$B89,2),'Wastewater '!$I$218:$CL$218,0)),"")</f>
        <v>0.44800000000000001</v>
      </c>
      <c r="V89" s="214">
        <f>IFERROR(INDEX('Wastewater '!$I$218:$CL$234,MATCH(Adjustment_WWW!$A89,'Wastewater '!$I$218:$I$234,0),MATCH(Adjustment_WWW!V$3&amp;RIGHT(Adjustment_WWW!$B89,2),'Wastewater '!$I$218:$CL$218,0)),"")</f>
        <v>0</v>
      </c>
      <c r="W89" s="214">
        <f>IFERROR(INDEX('Wastewater '!$I$218:$CL$234,MATCH(Adjustment_WWW!$A89,'Wastewater '!$I$218:$I$234,0),MATCH(Adjustment_WWW!W$3&amp;RIGHT(Adjustment_WWW!$B89,2),'Wastewater '!$I$218:$CL$218,0)),"")</f>
        <v>0.745</v>
      </c>
    </row>
    <row r="90" spans="1:23">
      <c r="A90" s="214" t="s">
        <v>77</v>
      </c>
      <c r="B90" s="214" t="s">
        <v>469</v>
      </c>
      <c r="C90" s="214" t="str">
        <f t="shared" si="52"/>
        <v>SWB20</v>
      </c>
      <c r="D90" s="214">
        <f t="shared" si="53"/>
        <v>0</v>
      </c>
      <c r="E90" s="214">
        <f t="shared" si="54"/>
        <v>0</v>
      </c>
      <c r="F90" s="214">
        <f t="shared" si="55"/>
        <v>0</v>
      </c>
      <c r="G90" s="214">
        <f t="shared" si="56"/>
        <v>0</v>
      </c>
      <c r="H90" s="214">
        <f t="shared" si="57"/>
        <v>0</v>
      </c>
      <c r="I90" s="214">
        <f t="shared" si="50"/>
        <v>0</v>
      </c>
      <c r="J90" s="214">
        <f t="shared" si="58"/>
        <v>0</v>
      </c>
      <c r="M90" s="214" t="str">
        <f>IFERROR(INDEX('Wastewater '!$I$218:$CL$234,MATCH(Adjustment_WWW!$A90,'Wastewater '!$I$218:$I$234,0),MATCH(Adjustment_WWW!M$3&amp;RIGHT(Adjustment_WWW!$B90,2),'Wastewater '!$I$218:$CL$218,0)),"")</f>
        <v/>
      </c>
      <c r="N90" s="214" t="str">
        <f>IFERROR(INDEX('Wastewater '!$I$218:$CL$234,MATCH(Adjustment_WWW!$A90,'Wastewater '!$I$218:$I$234,0),MATCH(Adjustment_WWW!N$3&amp;RIGHT(Adjustment_WWW!$B90,2),'Wastewater '!$I$218:$CL$218,0)),"")</f>
        <v/>
      </c>
      <c r="O90" s="214">
        <f>IFERROR(INDEX('Wastewater '!$I$218:$CL$234,MATCH(Adjustment_WWW!$A90,'Wastewater '!$I$218:$I$234,0),MATCH(Adjustment_WWW!O$3&amp;RIGHT(Adjustment_WWW!$B90,2),'Wastewater '!$I$218:$CL$218,0)),"")</f>
        <v>0</v>
      </c>
      <c r="P90" s="214">
        <f>IFERROR(INDEX('Wastewater '!$I$218:$CL$234,MATCH(Adjustment_WWW!$A90,'Wastewater '!$I$218:$I$234,0),MATCH(Adjustment_WWW!P$3&amp;RIGHT(Adjustment_WWW!$B90,2),'Wastewater '!$I$218:$CL$218,0)),"")</f>
        <v>0</v>
      </c>
      <c r="Q90" s="214">
        <f>IFERROR(INDEX('Wastewater '!$I$218:$CL$234,MATCH(Adjustment_WWW!$A90,'Wastewater '!$I$218:$I$234,0),MATCH(Adjustment_WWW!Q$3&amp;RIGHT(Adjustment_WWW!$B90,2),'Wastewater '!$I$218:$CL$218,0)),"")</f>
        <v>0</v>
      </c>
      <c r="R90" s="214">
        <f>IFERROR(INDEX('Wastewater '!$I$218:$CL$234,MATCH(Adjustment_WWW!$A90,'Wastewater '!$I$218:$I$234,0),MATCH(Adjustment_WWW!R$3&amp;RIGHT(Adjustment_WWW!$B90,2),'Wastewater '!$I$218:$CL$218,0)),"")</f>
        <v>0</v>
      </c>
      <c r="S90" s="214">
        <f>IFERROR(INDEX('Wastewater '!$I$218:$CL$234,MATCH(Adjustment_WWW!$A90,'Wastewater '!$I$218:$I$234,0),MATCH(Adjustment_WWW!S$3&amp;RIGHT(Adjustment_WWW!$B90,2),'Wastewater '!$I$218:$CL$218,0)),"")</f>
        <v>0</v>
      </c>
      <c r="T90" s="214">
        <f>IFERROR(INDEX('Wastewater '!$I$218:$CL$234,MATCH(Adjustment_WWW!$A90,'Wastewater '!$I$218:$I$234,0),MATCH(Adjustment_WWW!T$3&amp;RIGHT(Adjustment_WWW!$B90,2),'Wastewater '!$I$218:$CL$218,0)),"")</f>
        <v>0</v>
      </c>
      <c r="U90" s="214">
        <f>IFERROR(INDEX('Wastewater '!$I$218:$CL$234,MATCH(Adjustment_WWW!$A90,'Wastewater '!$I$218:$I$234,0),MATCH(Adjustment_WWW!U$3&amp;RIGHT(Adjustment_WWW!$B90,2),'Wastewater '!$I$218:$CL$218,0)),"")</f>
        <v>0</v>
      </c>
      <c r="V90" s="214">
        <f>IFERROR(INDEX('Wastewater '!$I$218:$CL$234,MATCH(Adjustment_WWW!$A90,'Wastewater '!$I$218:$I$234,0),MATCH(Adjustment_WWW!V$3&amp;RIGHT(Adjustment_WWW!$B90,2),'Wastewater '!$I$218:$CL$218,0)),"")</f>
        <v>0</v>
      </c>
      <c r="W90" s="214">
        <f>IFERROR(INDEX('Wastewater '!$I$218:$CL$234,MATCH(Adjustment_WWW!$A90,'Wastewater '!$I$218:$I$234,0),MATCH(Adjustment_WWW!W$3&amp;RIGHT(Adjustment_WWW!$B90,2),'Wastewater '!$I$218:$CL$218,0)),"")</f>
        <v>0</v>
      </c>
    </row>
    <row r="91" spans="1:23">
      <c r="A91" s="214" t="s">
        <v>77</v>
      </c>
      <c r="B91" s="214" t="s">
        <v>470</v>
      </c>
      <c r="C91" s="214" t="str">
        <f t="shared" si="52"/>
        <v>SWB21</v>
      </c>
      <c r="D91" s="214">
        <f t="shared" si="53"/>
        <v>-0.30900000000000005</v>
      </c>
      <c r="E91" s="214">
        <f t="shared" si="54"/>
        <v>-0.88</v>
      </c>
      <c r="F91" s="214">
        <f t="shared" si="55"/>
        <v>-6.4000000000000001E-2</v>
      </c>
      <c r="G91" s="214">
        <f t="shared" si="56"/>
        <v>-0.124</v>
      </c>
      <c r="H91" s="214">
        <f t="shared" si="57"/>
        <v>-1.7999999999999999E-2</v>
      </c>
      <c r="I91" s="214">
        <f t="shared" si="50"/>
        <v>-0.20599999999999999</v>
      </c>
      <c r="J91" s="214">
        <f t="shared" si="58"/>
        <v>-1.3950000000000002</v>
      </c>
      <c r="M91" s="214" t="str">
        <f>IFERROR(INDEX('Wastewater '!$I$218:$CL$234,MATCH(Adjustment_WWW!$A91,'Wastewater '!$I$218:$I$234,0),MATCH(Adjustment_WWW!M$3&amp;RIGHT(Adjustment_WWW!$B91,2),'Wastewater '!$I$218:$CL$218,0)),"")</f>
        <v/>
      </c>
      <c r="N91" s="214" t="str">
        <f>IFERROR(INDEX('Wastewater '!$I$218:$CL$234,MATCH(Adjustment_WWW!$A91,'Wastewater '!$I$218:$I$234,0),MATCH(Adjustment_WWW!N$3&amp;RIGHT(Adjustment_WWW!$B91,2),'Wastewater '!$I$218:$CL$218,0)),"")</f>
        <v/>
      </c>
      <c r="O91" s="214">
        <f>IFERROR(INDEX('Wastewater '!$I$218:$CL$234,MATCH(Adjustment_WWW!$A91,'Wastewater '!$I$218:$I$234,0),MATCH(Adjustment_WWW!O$3&amp;RIGHT(Adjustment_WWW!$B91,2),'Wastewater '!$I$218:$CL$218,0)),"")</f>
        <v>-6.4000000000000001E-2</v>
      </c>
      <c r="P91" s="214">
        <f>IFERROR(INDEX('Wastewater '!$I$218:$CL$234,MATCH(Adjustment_WWW!$A91,'Wastewater '!$I$218:$I$234,0),MATCH(Adjustment_WWW!P$3&amp;RIGHT(Adjustment_WWW!$B91,2),'Wastewater '!$I$218:$CL$218,0)),"")</f>
        <v>-0.124</v>
      </c>
      <c r="Q91" s="214">
        <f>IFERROR(INDEX('Wastewater '!$I$218:$CL$234,MATCH(Adjustment_WWW!$A91,'Wastewater '!$I$218:$I$234,0),MATCH(Adjustment_WWW!Q$3&amp;RIGHT(Adjustment_WWW!$B91,2),'Wastewater '!$I$218:$CL$218,0)),"")</f>
        <v>-1.7999999999999999E-2</v>
      </c>
      <c r="R91" s="214">
        <f>IFERROR(INDEX('Wastewater '!$I$218:$CL$234,MATCH(Adjustment_WWW!$A91,'Wastewater '!$I$218:$I$234,0),MATCH(Adjustment_WWW!R$3&amp;RIGHT(Adjustment_WWW!$B91,2),'Wastewater '!$I$218:$CL$218,0)),"")</f>
        <v>-0.23200000000000001</v>
      </c>
      <c r="S91" s="214">
        <f>IFERROR(INDEX('Wastewater '!$I$218:$CL$234,MATCH(Adjustment_WWW!$A91,'Wastewater '!$I$218:$I$234,0),MATCH(Adjustment_WWW!S$3&amp;RIGHT(Adjustment_WWW!$B91,2),'Wastewater '!$I$218:$CL$218,0)),"")</f>
        <v>-6.4000000000000001E-2</v>
      </c>
      <c r="T91" s="214">
        <f>IFERROR(INDEX('Wastewater '!$I$218:$CL$234,MATCH(Adjustment_WWW!$A91,'Wastewater '!$I$218:$I$234,0),MATCH(Adjustment_WWW!T$3&amp;RIGHT(Adjustment_WWW!$B91,2),'Wastewater '!$I$218:$CL$218,0)),"")</f>
        <v>-1.2999999999999999E-2</v>
      </c>
      <c r="U91" s="214">
        <f>IFERROR(INDEX('Wastewater '!$I$218:$CL$234,MATCH(Adjustment_WWW!$A91,'Wastewater '!$I$218:$I$234,0),MATCH(Adjustment_WWW!U$3&amp;RIGHT(Adjustment_WWW!$B91,2),'Wastewater '!$I$218:$CL$218,0)),"")</f>
        <v>-0.872</v>
      </c>
      <c r="V91" s="214">
        <f>IFERROR(INDEX('Wastewater '!$I$218:$CL$234,MATCH(Adjustment_WWW!$A91,'Wastewater '!$I$218:$I$234,0),MATCH(Adjustment_WWW!V$3&amp;RIGHT(Adjustment_WWW!$B91,2),'Wastewater '!$I$218:$CL$218,0)),"")</f>
        <v>-8.0000000000000002E-3</v>
      </c>
      <c r="W91" s="214">
        <f>IFERROR(INDEX('Wastewater '!$I$218:$CL$234,MATCH(Adjustment_WWW!$A91,'Wastewater '!$I$218:$I$234,0),MATCH(Adjustment_WWW!W$3&amp;RIGHT(Adjustment_WWW!$B91,2),'Wastewater '!$I$218:$CL$218,0)),"")</f>
        <v>-1.3950000000000002</v>
      </c>
    </row>
    <row r="92" spans="1:23">
      <c r="A92" s="214" t="s">
        <v>77</v>
      </c>
      <c r="B92" s="214" t="s">
        <v>580</v>
      </c>
      <c r="C92" s="214" t="str">
        <f t="shared" ref="C92" si="66">A92&amp;RIGHT(B92,2)</f>
        <v>SWB22</v>
      </c>
      <c r="D92" s="214">
        <f t="shared" ref="D92" si="67">IF($B92&lt;"2017-18",M92,R92+S92+T92)</f>
        <v>0</v>
      </c>
      <c r="E92" s="214">
        <f t="shared" ref="E92" si="68">IF($B92&lt;"2017-18",N92,U92+V92)</f>
        <v>0</v>
      </c>
      <c r="F92" s="214">
        <f t="shared" ref="F92" si="69">O92</f>
        <v>0</v>
      </c>
      <c r="G92" s="214">
        <f t="shared" ref="G92" si="70">P92</f>
        <v>0</v>
      </c>
      <c r="H92" s="214">
        <f t="shared" ref="H92" si="71">Q92</f>
        <v>0</v>
      </c>
      <c r="I92" s="214">
        <f t="shared" si="50"/>
        <v>0</v>
      </c>
      <c r="J92" s="214">
        <f t="shared" ref="J92" si="72">W92</f>
        <v>0</v>
      </c>
      <c r="M92" s="214" t="str">
        <f>IFERROR(INDEX('Wastewater '!$I$218:$CL$234,MATCH(Adjustment_WWW!$A92,'Wastewater '!$I$218:$I$234,0),MATCH(Adjustment_WWW!M$3&amp;RIGHT(Adjustment_WWW!$B92,2),'Wastewater '!$I$218:$CL$218,0)),"")</f>
        <v/>
      </c>
      <c r="N92" s="214" t="str">
        <f>IFERROR(INDEX('Wastewater '!$I$218:$CL$234,MATCH(Adjustment_WWW!$A92,'Wastewater '!$I$218:$I$234,0),MATCH(Adjustment_WWW!N$3&amp;RIGHT(Adjustment_WWW!$B92,2),'Wastewater '!$I$218:$CL$218,0)),"")</f>
        <v/>
      </c>
      <c r="O92" s="214">
        <f>IFERROR(INDEX('Wastewater '!$I$218:$CL$234,MATCH(Adjustment_WWW!$A92,'Wastewater '!$I$218:$I$234,0),MATCH(Adjustment_WWW!O$3&amp;RIGHT(Adjustment_WWW!$B92,2),'Wastewater '!$I$218:$CL$218,0)),"")</f>
        <v>0</v>
      </c>
      <c r="P92" s="214">
        <f>IFERROR(INDEX('Wastewater '!$I$218:$CL$234,MATCH(Adjustment_WWW!$A92,'Wastewater '!$I$218:$I$234,0),MATCH(Adjustment_WWW!P$3&amp;RIGHT(Adjustment_WWW!$B92,2),'Wastewater '!$I$218:$CL$218,0)),"")</f>
        <v>0</v>
      </c>
      <c r="Q92" s="214">
        <f>IFERROR(INDEX('Wastewater '!$I$218:$CL$234,MATCH(Adjustment_WWW!$A92,'Wastewater '!$I$218:$I$234,0),MATCH(Adjustment_WWW!Q$3&amp;RIGHT(Adjustment_WWW!$B92,2),'Wastewater '!$I$218:$CL$218,0)),"")</f>
        <v>0</v>
      </c>
      <c r="R92" s="214">
        <f>IFERROR(INDEX('Wastewater '!$I$218:$CL$234,MATCH(Adjustment_WWW!$A92,'Wastewater '!$I$218:$I$234,0),MATCH(Adjustment_WWW!R$3&amp;RIGHT(Adjustment_WWW!$B92,2),'Wastewater '!$I$218:$CL$218,0)),"")</f>
        <v>0</v>
      </c>
      <c r="S92" s="214">
        <f>IFERROR(INDEX('Wastewater '!$I$218:$CL$234,MATCH(Adjustment_WWW!$A92,'Wastewater '!$I$218:$I$234,0),MATCH(Adjustment_WWW!S$3&amp;RIGHT(Adjustment_WWW!$B92,2),'Wastewater '!$I$218:$CL$218,0)),"")</f>
        <v>0</v>
      </c>
      <c r="T92" s="214">
        <f>IFERROR(INDEX('Wastewater '!$I$218:$CL$234,MATCH(Adjustment_WWW!$A92,'Wastewater '!$I$218:$I$234,0),MATCH(Adjustment_WWW!T$3&amp;RIGHT(Adjustment_WWW!$B92,2),'Wastewater '!$I$218:$CL$218,0)),"")</f>
        <v>0</v>
      </c>
      <c r="U92" s="214">
        <f>IFERROR(INDEX('Wastewater '!$I$218:$CL$234,MATCH(Adjustment_WWW!$A92,'Wastewater '!$I$218:$I$234,0),MATCH(Adjustment_WWW!U$3&amp;RIGHT(Adjustment_WWW!$B92,2),'Wastewater '!$I$218:$CL$218,0)),"")</f>
        <v>0</v>
      </c>
      <c r="V92" s="214">
        <f>IFERROR(INDEX('Wastewater '!$I$218:$CL$234,MATCH(Adjustment_WWW!$A92,'Wastewater '!$I$218:$I$234,0),MATCH(Adjustment_WWW!V$3&amp;RIGHT(Adjustment_WWW!$B92,2),'Wastewater '!$I$218:$CL$218,0)),"")</f>
        <v>0</v>
      </c>
      <c r="W92" s="214">
        <f>IFERROR(INDEX('Wastewater '!$I$218:$CL$234,MATCH(Adjustment_WWW!$A92,'Wastewater '!$I$218:$I$234,0),MATCH(Adjustment_WWW!W$3&amp;RIGHT(Adjustment_WWW!$B92,2),'Wastewater '!$I$218:$CL$218,0)),"")</f>
        <v>0</v>
      </c>
    </row>
    <row r="93" spans="1:23">
      <c r="A93" s="214" t="s">
        <v>80</v>
      </c>
      <c r="B93" s="214" t="s">
        <v>461</v>
      </c>
      <c r="C93" s="214" t="str">
        <f t="shared" si="52"/>
        <v>SRN12</v>
      </c>
      <c r="D93" s="214">
        <f t="shared" si="53"/>
        <v>0</v>
      </c>
      <c r="E93" s="214">
        <f t="shared" si="54"/>
        <v>0</v>
      </c>
      <c r="F93" s="214">
        <f t="shared" si="55"/>
        <v>0</v>
      </c>
      <c r="G93" s="214">
        <f t="shared" si="56"/>
        <v>0</v>
      </c>
      <c r="H93" s="214">
        <f t="shared" si="57"/>
        <v>0</v>
      </c>
      <c r="I93" s="214">
        <f t="shared" si="50"/>
        <v>0</v>
      </c>
      <c r="J93" s="214">
        <f t="shared" si="58"/>
        <v>0</v>
      </c>
      <c r="M93" s="214">
        <f>IFERROR(INDEX('Wastewater '!$I$218:$CL$234,MATCH(Adjustment_WWW!$A93,'Wastewater '!$I$218:$I$234,0),MATCH(Adjustment_WWW!M$3&amp;RIGHT(Adjustment_WWW!$B93,2),'Wastewater '!$I$218:$CL$218,0)),"")</f>
        <v>0</v>
      </c>
      <c r="N93" s="214">
        <f>IFERROR(INDEX('Wastewater '!$I$218:$CL$234,MATCH(Adjustment_WWW!$A93,'Wastewater '!$I$218:$I$234,0),MATCH(Adjustment_WWW!N$3&amp;RIGHT(Adjustment_WWW!$B93,2),'Wastewater '!$I$218:$CL$218,0)),"")</f>
        <v>0</v>
      </c>
      <c r="O93" s="214">
        <f>IFERROR(INDEX('Wastewater '!$I$218:$CL$234,MATCH(Adjustment_WWW!$A93,'Wastewater '!$I$218:$I$234,0),MATCH(Adjustment_WWW!O$3&amp;RIGHT(Adjustment_WWW!$B93,2),'Wastewater '!$I$218:$CL$218,0)),"")</f>
        <v>0</v>
      </c>
      <c r="P93" s="214">
        <f>IFERROR(INDEX('Wastewater '!$I$218:$CL$234,MATCH(Adjustment_WWW!$A93,'Wastewater '!$I$218:$I$234,0),MATCH(Adjustment_WWW!P$3&amp;RIGHT(Adjustment_WWW!$B93,2),'Wastewater '!$I$218:$CL$218,0)),"")</f>
        <v>0</v>
      </c>
      <c r="Q93" s="214">
        <f>IFERROR(INDEX('Wastewater '!$I$218:$CL$234,MATCH(Adjustment_WWW!$A93,'Wastewater '!$I$218:$I$234,0),MATCH(Adjustment_WWW!Q$3&amp;RIGHT(Adjustment_WWW!$B93,2),'Wastewater '!$I$218:$CL$218,0)),"")</f>
        <v>0</v>
      </c>
      <c r="R93" s="214" t="str">
        <f>IFERROR(INDEX('Wastewater '!$I$218:$CL$234,MATCH(Adjustment_WWW!$A93,'Wastewater '!$I$218:$I$234,0),MATCH(Adjustment_WWW!R$3&amp;RIGHT(Adjustment_WWW!$B93,2),'Wastewater '!$I$218:$CL$218,0)),"")</f>
        <v/>
      </c>
      <c r="S93" s="214" t="str">
        <f>IFERROR(INDEX('Wastewater '!$I$218:$CL$234,MATCH(Adjustment_WWW!$A93,'Wastewater '!$I$218:$I$234,0),MATCH(Adjustment_WWW!S$3&amp;RIGHT(Adjustment_WWW!$B93,2),'Wastewater '!$I$218:$CL$218,0)),"")</f>
        <v/>
      </c>
      <c r="T93" s="214" t="str">
        <f>IFERROR(INDEX('Wastewater '!$I$218:$CL$234,MATCH(Adjustment_WWW!$A93,'Wastewater '!$I$218:$I$234,0),MATCH(Adjustment_WWW!T$3&amp;RIGHT(Adjustment_WWW!$B93,2),'Wastewater '!$I$218:$CL$218,0)),"")</f>
        <v/>
      </c>
      <c r="U93" s="214" t="str">
        <f>IFERROR(INDEX('Wastewater '!$I$218:$CL$234,MATCH(Adjustment_WWW!$A93,'Wastewater '!$I$218:$I$234,0),MATCH(Adjustment_WWW!U$3&amp;RIGHT(Adjustment_WWW!$B93,2),'Wastewater '!$I$218:$CL$218,0)),"")</f>
        <v/>
      </c>
      <c r="V93" s="214" t="str">
        <f>IFERROR(INDEX('Wastewater '!$I$218:$CL$234,MATCH(Adjustment_WWW!$A93,'Wastewater '!$I$218:$I$234,0),MATCH(Adjustment_WWW!V$3&amp;RIGHT(Adjustment_WWW!$B93,2),'Wastewater '!$I$218:$CL$218,0)),"")</f>
        <v/>
      </c>
      <c r="W93" s="214">
        <f>IFERROR(INDEX('Wastewater '!$I$218:$CL$234,MATCH(Adjustment_WWW!$A93,'Wastewater '!$I$218:$I$234,0),MATCH(Adjustment_WWW!W$3&amp;RIGHT(Adjustment_WWW!$B93,2),'Wastewater '!$I$218:$CL$218,0)),"")</f>
        <v>0</v>
      </c>
    </row>
    <row r="94" spans="1:23">
      <c r="A94" s="214" t="s">
        <v>80</v>
      </c>
      <c r="B94" s="214" t="s">
        <v>462</v>
      </c>
      <c r="C94" s="214" t="str">
        <f t="shared" si="52"/>
        <v>SRN13</v>
      </c>
      <c r="D94" s="214">
        <f t="shared" si="53"/>
        <v>0</v>
      </c>
      <c r="E94" s="214">
        <f t="shared" si="54"/>
        <v>0</v>
      </c>
      <c r="F94" s="214">
        <f t="shared" si="55"/>
        <v>0</v>
      </c>
      <c r="G94" s="214">
        <f t="shared" si="56"/>
        <v>0</v>
      </c>
      <c r="H94" s="214">
        <f t="shared" si="57"/>
        <v>0</v>
      </c>
      <c r="I94" s="214">
        <f t="shared" si="50"/>
        <v>0</v>
      </c>
      <c r="J94" s="214">
        <f t="shared" si="58"/>
        <v>0</v>
      </c>
      <c r="M94" s="214">
        <f>IFERROR(INDEX('Wastewater '!$I$218:$CL$234,MATCH(Adjustment_WWW!$A94,'Wastewater '!$I$218:$I$234,0),MATCH(Adjustment_WWW!M$3&amp;RIGHT(Adjustment_WWW!$B94,2),'Wastewater '!$I$218:$CL$218,0)),"")</f>
        <v>0</v>
      </c>
      <c r="N94" s="214">
        <f>IFERROR(INDEX('Wastewater '!$I$218:$CL$234,MATCH(Adjustment_WWW!$A94,'Wastewater '!$I$218:$I$234,0),MATCH(Adjustment_WWW!N$3&amp;RIGHT(Adjustment_WWW!$B94,2),'Wastewater '!$I$218:$CL$218,0)),"")</f>
        <v>0</v>
      </c>
      <c r="O94" s="214">
        <f>IFERROR(INDEX('Wastewater '!$I$218:$CL$234,MATCH(Adjustment_WWW!$A94,'Wastewater '!$I$218:$I$234,0),MATCH(Adjustment_WWW!O$3&amp;RIGHT(Adjustment_WWW!$B94,2),'Wastewater '!$I$218:$CL$218,0)),"")</f>
        <v>0</v>
      </c>
      <c r="P94" s="214">
        <f>IFERROR(INDEX('Wastewater '!$I$218:$CL$234,MATCH(Adjustment_WWW!$A94,'Wastewater '!$I$218:$I$234,0),MATCH(Adjustment_WWW!P$3&amp;RIGHT(Adjustment_WWW!$B94,2),'Wastewater '!$I$218:$CL$218,0)),"")</f>
        <v>0</v>
      </c>
      <c r="Q94" s="214">
        <f>IFERROR(INDEX('Wastewater '!$I$218:$CL$234,MATCH(Adjustment_WWW!$A94,'Wastewater '!$I$218:$I$234,0),MATCH(Adjustment_WWW!Q$3&amp;RIGHT(Adjustment_WWW!$B94,2),'Wastewater '!$I$218:$CL$218,0)),"")</f>
        <v>0</v>
      </c>
      <c r="R94" s="214" t="str">
        <f>IFERROR(INDEX('Wastewater '!$I$218:$CL$234,MATCH(Adjustment_WWW!$A94,'Wastewater '!$I$218:$I$234,0),MATCH(Adjustment_WWW!R$3&amp;RIGHT(Adjustment_WWW!$B94,2),'Wastewater '!$I$218:$CL$218,0)),"")</f>
        <v/>
      </c>
      <c r="S94" s="214" t="str">
        <f>IFERROR(INDEX('Wastewater '!$I$218:$CL$234,MATCH(Adjustment_WWW!$A94,'Wastewater '!$I$218:$I$234,0),MATCH(Adjustment_WWW!S$3&amp;RIGHT(Adjustment_WWW!$B94,2),'Wastewater '!$I$218:$CL$218,0)),"")</f>
        <v/>
      </c>
      <c r="T94" s="214" t="str">
        <f>IFERROR(INDEX('Wastewater '!$I$218:$CL$234,MATCH(Adjustment_WWW!$A94,'Wastewater '!$I$218:$I$234,0),MATCH(Adjustment_WWW!T$3&amp;RIGHT(Adjustment_WWW!$B94,2),'Wastewater '!$I$218:$CL$218,0)),"")</f>
        <v/>
      </c>
      <c r="U94" s="214" t="str">
        <f>IFERROR(INDEX('Wastewater '!$I$218:$CL$234,MATCH(Adjustment_WWW!$A94,'Wastewater '!$I$218:$I$234,0),MATCH(Adjustment_WWW!U$3&amp;RIGHT(Adjustment_WWW!$B94,2),'Wastewater '!$I$218:$CL$218,0)),"")</f>
        <v/>
      </c>
      <c r="V94" s="214" t="str">
        <f>IFERROR(INDEX('Wastewater '!$I$218:$CL$234,MATCH(Adjustment_WWW!$A94,'Wastewater '!$I$218:$I$234,0),MATCH(Adjustment_WWW!V$3&amp;RIGHT(Adjustment_WWW!$B94,2),'Wastewater '!$I$218:$CL$218,0)),"")</f>
        <v/>
      </c>
      <c r="W94" s="214">
        <f>IFERROR(INDEX('Wastewater '!$I$218:$CL$234,MATCH(Adjustment_WWW!$A94,'Wastewater '!$I$218:$I$234,0),MATCH(Adjustment_WWW!W$3&amp;RIGHT(Adjustment_WWW!$B94,2),'Wastewater '!$I$218:$CL$218,0)),"")</f>
        <v>0</v>
      </c>
    </row>
    <row r="95" spans="1:23">
      <c r="A95" s="214" t="s">
        <v>80</v>
      </c>
      <c r="B95" s="214" t="s">
        <v>463</v>
      </c>
      <c r="C95" s="214" t="str">
        <f t="shared" si="52"/>
        <v>SRN14</v>
      </c>
      <c r="D95" s="214">
        <f t="shared" si="53"/>
        <v>15.111000000000001</v>
      </c>
      <c r="E95" s="214">
        <f t="shared" si="54"/>
        <v>2.2429999999999999</v>
      </c>
      <c r="F95" s="214">
        <f t="shared" si="55"/>
        <v>0</v>
      </c>
      <c r="G95" s="214">
        <f t="shared" si="56"/>
        <v>0.68200000000000005</v>
      </c>
      <c r="H95" s="214">
        <f t="shared" si="57"/>
        <v>0</v>
      </c>
      <c r="I95" s="214">
        <f t="shared" si="50"/>
        <v>0.68200000000000005</v>
      </c>
      <c r="J95" s="214">
        <f t="shared" si="58"/>
        <v>18.035999999999998</v>
      </c>
      <c r="M95" s="214">
        <f>IFERROR(INDEX('Wastewater '!$I$218:$CL$234,MATCH(Adjustment_WWW!$A95,'Wastewater '!$I$218:$I$234,0),MATCH(Adjustment_WWW!M$3&amp;RIGHT(Adjustment_WWW!$B95,2),'Wastewater '!$I$218:$CL$218,0)),"")</f>
        <v>15.111000000000001</v>
      </c>
      <c r="N95" s="214">
        <f>IFERROR(INDEX('Wastewater '!$I$218:$CL$234,MATCH(Adjustment_WWW!$A95,'Wastewater '!$I$218:$I$234,0),MATCH(Adjustment_WWW!N$3&amp;RIGHT(Adjustment_WWW!$B95,2),'Wastewater '!$I$218:$CL$218,0)),"")</f>
        <v>2.2429999999999999</v>
      </c>
      <c r="O95" s="214">
        <f>IFERROR(INDEX('Wastewater '!$I$218:$CL$234,MATCH(Adjustment_WWW!$A95,'Wastewater '!$I$218:$I$234,0),MATCH(Adjustment_WWW!O$3&amp;RIGHT(Adjustment_WWW!$B95,2),'Wastewater '!$I$218:$CL$218,0)),"")</f>
        <v>0</v>
      </c>
      <c r="P95" s="214">
        <f>IFERROR(INDEX('Wastewater '!$I$218:$CL$234,MATCH(Adjustment_WWW!$A95,'Wastewater '!$I$218:$I$234,0),MATCH(Adjustment_WWW!P$3&amp;RIGHT(Adjustment_WWW!$B95,2),'Wastewater '!$I$218:$CL$218,0)),"")</f>
        <v>0.68200000000000005</v>
      </c>
      <c r="Q95" s="214">
        <f>IFERROR(INDEX('Wastewater '!$I$218:$CL$234,MATCH(Adjustment_WWW!$A95,'Wastewater '!$I$218:$I$234,0),MATCH(Adjustment_WWW!Q$3&amp;RIGHT(Adjustment_WWW!$B95,2),'Wastewater '!$I$218:$CL$218,0)),"")</f>
        <v>0</v>
      </c>
      <c r="R95" s="214" t="str">
        <f>IFERROR(INDEX('Wastewater '!$I$218:$CL$234,MATCH(Adjustment_WWW!$A95,'Wastewater '!$I$218:$I$234,0),MATCH(Adjustment_WWW!R$3&amp;RIGHT(Adjustment_WWW!$B95,2),'Wastewater '!$I$218:$CL$218,0)),"")</f>
        <v/>
      </c>
      <c r="S95" s="214" t="str">
        <f>IFERROR(INDEX('Wastewater '!$I$218:$CL$234,MATCH(Adjustment_WWW!$A95,'Wastewater '!$I$218:$I$234,0),MATCH(Adjustment_WWW!S$3&amp;RIGHT(Adjustment_WWW!$B95,2),'Wastewater '!$I$218:$CL$218,0)),"")</f>
        <v/>
      </c>
      <c r="T95" s="214" t="str">
        <f>IFERROR(INDEX('Wastewater '!$I$218:$CL$234,MATCH(Adjustment_WWW!$A95,'Wastewater '!$I$218:$I$234,0),MATCH(Adjustment_WWW!T$3&amp;RIGHT(Adjustment_WWW!$B95,2),'Wastewater '!$I$218:$CL$218,0)),"")</f>
        <v/>
      </c>
      <c r="U95" s="214" t="str">
        <f>IFERROR(INDEX('Wastewater '!$I$218:$CL$234,MATCH(Adjustment_WWW!$A95,'Wastewater '!$I$218:$I$234,0),MATCH(Adjustment_WWW!U$3&amp;RIGHT(Adjustment_WWW!$B95,2),'Wastewater '!$I$218:$CL$218,0)),"")</f>
        <v/>
      </c>
      <c r="V95" s="214" t="str">
        <f>IFERROR(INDEX('Wastewater '!$I$218:$CL$234,MATCH(Adjustment_WWW!$A95,'Wastewater '!$I$218:$I$234,0),MATCH(Adjustment_WWW!V$3&amp;RIGHT(Adjustment_WWW!$B95,2),'Wastewater '!$I$218:$CL$218,0)),"")</f>
        <v/>
      </c>
      <c r="W95" s="214">
        <f>IFERROR(INDEX('Wastewater '!$I$218:$CL$234,MATCH(Adjustment_WWW!$A95,'Wastewater '!$I$218:$I$234,0),MATCH(Adjustment_WWW!W$3&amp;RIGHT(Adjustment_WWW!$B95,2),'Wastewater '!$I$218:$CL$218,0)),"")</f>
        <v>18.035999999999998</v>
      </c>
    </row>
    <row r="96" spans="1:23">
      <c r="A96" s="214" t="s">
        <v>80</v>
      </c>
      <c r="B96" s="214" t="s">
        <v>464</v>
      </c>
      <c r="C96" s="214" t="str">
        <f t="shared" si="52"/>
        <v>SRN15</v>
      </c>
      <c r="D96" s="214">
        <f t="shared" si="53"/>
        <v>0</v>
      </c>
      <c r="E96" s="214">
        <f t="shared" si="54"/>
        <v>0</v>
      </c>
      <c r="F96" s="214">
        <f t="shared" si="55"/>
        <v>0</v>
      </c>
      <c r="G96" s="214">
        <f t="shared" si="56"/>
        <v>0</v>
      </c>
      <c r="H96" s="214">
        <f t="shared" si="57"/>
        <v>0</v>
      </c>
      <c r="I96" s="214">
        <f t="shared" si="50"/>
        <v>0</v>
      </c>
      <c r="J96" s="214">
        <f t="shared" si="58"/>
        <v>0</v>
      </c>
      <c r="M96" s="214">
        <f>IFERROR(INDEX('Wastewater '!$I$218:$CL$234,MATCH(Adjustment_WWW!$A96,'Wastewater '!$I$218:$I$234,0),MATCH(Adjustment_WWW!M$3&amp;RIGHT(Adjustment_WWW!$B96,2),'Wastewater '!$I$218:$CL$218,0)),"")</f>
        <v>0</v>
      </c>
      <c r="N96" s="214">
        <f>IFERROR(INDEX('Wastewater '!$I$218:$CL$234,MATCH(Adjustment_WWW!$A96,'Wastewater '!$I$218:$I$234,0),MATCH(Adjustment_WWW!N$3&amp;RIGHT(Adjustment_WWW!$B96,2),'Wastewater '!$I$218:$CL$218,0)),"")</f>
        <v>0</v>
      </c>
      <c r="O96" s="214">
        <f>IFERROR(INDEX('Wastewater '!$I$218:$CL$234,MATCH(Adjustment_WWW!$A96,'Wastewater '!$I$218:$I$234,0),MATCH(Adjustment_WWW!O$3&amp;RIGHT(Adjustment_WWW!$B96,2),'Wastewater '!$I$218:$CL$218,0)),"")</f>
        <v>0</v>
      </c>
      <c r="P96" s="214">
        <f>IFERROR(INDEX('Wastewater '!$I$218:$CL$234,MATCH(Adjustment_WWW!$A96,'Wastewater '!$I$218:$I$234,0),MATCH(Adjustment_WWW!P$3&amp;RIGHT(Adjustment_WWW!$B96,2),'Wastewater '!$I$218:$CL$218,0)),"")</f>
        <v>0</v>
      </c>
      <c r="Q96" s="214">
        <f>IFERROR(INDEX('Wastewater '!$I$218:$CL$234,MATCH(Adjustment_WWW!$A96,'Wastewater '!$I$218:$I$234,0),MATCH(Adjustment_WWW!Q$3&amp;RIGHT(Adjustment_WWW!$B96,2),'Wastewater '!$I$218:$CL$218,0)),"")</f>
        <v>0</v>
      </c>
      <c r="R96" s="214" t="str">
        <f>IFERROR(INDEX('Wastewater '!$I$218:$CL$234,MATCH(Adjustment_WWW!$A96,'Wastewater '!$I$218:$I$234,0),MATCH(Adjustment_WWW!R$3&amp;RIGHT(Adjustment_WWW!$B96,2),'Wastewater '!$I$218:$CL$218,0)),"")</f>
        <v/>
      </c>
      <c r="S96" s="214" t="str">
        <f>IFERROR(INDEX('Wastewater '!$I$218:$CL$234,MATCH(Adjustment_WWW!$A96,'Wastewater '!$I$218:$I$234,0),MATCH(Adjustment_WWW!S$3&amp;RIGHT(Adjustment_WWW!$B96,2),'Wastewater '!$I$218:$CL$218,0)),"")</f>
        <v/>
      </c>
      <c r="T96" s="214" t="str">
        <f>IFERROR(INDEX('Wastewater '!$I$218:$CL$234,MATCH(Adjustment_WWW!$A96,'Wastewater '!$I$218:$I$234,0),MATCH(Adjustment_WWW!T$3&amp;RIGHT(Adjustment_WWW!$B96,2),'Wastewater '!$I$218:$CL$218,0)),"")</f>
        <v/>
      </c>
      <c r="U96" s="214" t="str">
        <f>IFERROR(INDEX('Wastewater '!$I$218:$CL$234,MATCH(Adjustment_WWW!$A96,'Wastewater '!$I$218:$I$234,0),MATCH(Adjustment_WWW!U$3&amp;RIGHT(Adjustment_WWW!$B96,2),'Wastewater '!$I$218:$CL$218,0)),"")</f>
        <v/>
      </c>
      <c r="V96" s="214" t="str">
        <f>IFERROR(INDEX('Wastewater '!$I$218:$CL$234,MATCH(Adjustment_WWW!$A96,'Wastewater '!$I$218:$I$234,0),MATCH(Adjustment_WWW!V$3&amp;RIGHT(Adjustment_WWW!$B96,2),'Wastewater '!$I$218:$CL$218,0)),"")</f>
        <v/>
      </c>
      <c r="W96" s="214">
        <f>IFERROR(INDEX('Wastewater '!$I$218:$CL$234,MATCH(Adjustment_WWW!$A96,'Wastewater '!$I$218:$I$234,0),MATCH(Adjustment_WWW!W$3&amp;RIGHT(Adjustment_WWW!$B96,2),'Wastewater '!$I$218:$CL$218,0)),"")</f>
        <v>0</v>
      </c>
    </row>
    <row r="97" spans="1:23">
      <c r="A97" s="214" t="s">
        <v>80</v>
      </c>
      <c r="B97" s="214" t="s">
        <v>465</v>
      </c>
      <c r="C97" s="214" t="str">
        <f t="shared" si="52"/>
        <v>SRN16</v>
      </c>
      <c r="D97" s="214">
        <f t="shared" si="53"/>
        <v>0</v>
      </c>
      <c r="E97" s="214">
        <f t="shared" si="54"/>
        <v>0</v>
      </c>
      <c r="F97" s="214">
        <f t="shared" si="55"/>
        <v>0</v>
      </c>
      <c r="G97" s="214">
        <f t="shared" si="56"/>
        <v>0</v>
      </c>
      <c r="H97" s="214">
        <f t="shared" si="57"/>
        <v>0</v>
      </c>
      <c r="I97" s="214">
        <f t="shared" si="50"/>
        <v>0</v>
      </c>
      <c r="J97" s="214">
        <f t="shared" si="58"/>
        <v>0</v>
      </c>
      <c r="M97" s="214">
        <f>IFERROR(INDEX('Wastewater '!$I$218:$CL$234,MATCH(Adjustment_WWW!$A97,'Wastewater '!$I$218:$I$234,0),MATCH(Adjustment_WWW!M$3&amp;RIGHT(Adjustment_WWW!$B97,2),'Wastewater '!$I$218:$CL$218,0)),"")</f>
        <v>0</v>
      </c>
      <c r="N97" s="214">
        <f>IFERROR(INDEX('Wastewater '!$I$218:$CL$234,MATCH(Adjustment_WWW!$A97,'Wastewater '!$I$218:$I$234,0),MATCH(Adjustment_WWW!N$3&amp;RIGHT(Adjustment_WWW!$B97,2),'Wastewater '!$I$218:$CL$218,0)),"")</f>
        <v>0</v>
      </c>
      <c r="O97" s="214">
        <f>IFERROR(INDEX('Wastewater '!$I$218:$CL$234,MATCH(Adjustment_WWW!$A97,'Wastewater '!$I$218:$I$234,0),MATCH(Adjustment_WWW!O$3&amp;RIGHT(Adjustment_WWW!$B97,2),'Wastewater '!$I$218:$CL$218,0)),"")</f>
        <v>0</v>
      </c>
      <c r="P97" s="214">
        <f>IFERROR(INDEX('Wastewater '!$I$218:$CL$234,MATCH(Adjustment_WWW!$A97,'Wastewater '!$I$218:$I$234,0),MATCH(Adjustment_WWW!P$3&amp;RIGHT(Adjustment_WWW!$B97,2),'Wastewater '!$I$218:$CL$218,0)),"")</f>
        <v>0</v>
      </c>
      <c r="Q97" s="214">
        <f>IFERROR(INDEX('Wastewater '!$I$218:$CL$234,MATCH(Adjustment_WWW!$A97,'Wastewater '!$I$218:$I$234,0),MATCH(Adjustment_WWW!Q$3&amp;RIGHT(Adjustment_WWW!$B97,2),'Wastewater '!$I$218:$CL$218,0)),"")</f>
        <v>0</v>
      </c>
      <c r="R97" s="214" t="str">
        <f>IFERROR(INDEX('Wastewater '!$I$218:$CL$234,MATCH(Adjustment_WWW!$A97,'Wastewater '!$I$218:$I$234,0),MATCH(Adjustment_WWW!R$3&amp;RIGHT(Adjustment_WWW!$B97,2),'Wastewater '!$I$218:$CL$218,0)),"")</f>
        <v/>
      </c>
      <c r="S97" s="214" t="str">
        <f>IFERROR(INDEX('Wastewater '!$I$218:$CL$234,MATCH(Adjustment_WWW!$A97,'Wastewater '!$I$218:$I$234,0),MATCH(Adjustment_WWW!S$3&amp;RIGHT(Adjustment_WWW!$B97,2),'Wastewater '!$I$218:$CL$218,0)),"")</f>
        <v/>
      </c>
      <c r="T97" s="214" t="str">
        <f>IFERROR(INDEX('Wastewater '!$I$218:$CL$234,MATCH(Adjustment_WWW!$A97,'Wastewater '!$I$218:$I$234,0),MATCH(Adjustment_WWW!T$3&amp;RIGHT(Adjustment_WWW!$B97,2),'Wastewater '!$I$218:$CL$218,0)),"")</f>
        <v/>
      </c>
      <c r="U97" s="214" t="str">
        <f>IFERROR(INDEX('Wastewater '!$I$218:$CL$234,MATCH(Adjustment_WWW!$A97,'Wastewater '!$I$218:$I$234,0),MATCH(Adjustment_WWW!U$3&amp;RIGHT(Adjustment_WWW!$B97,2),'Wastewater '!$I$218:$CL$218,0)),"")</f>
        <v/>
      </c>
      <c r="V97" s="214" t="str">
        <f>IFERROR(INDEX('Wastewater '!$I$218:$CL$234,MATCH(Adjustment_WWW!$A97,'Wastewater '!$I$218:$I$234,0),MATCH(Adjustment_WWW!V$3&amp;RIGHT(Adjustment_WWW!$B97,2),'Wastewater '!$I$218:$CL$218,0)),"")</f>
        <v/>
      </c>
      <c r="W97" s="214">
        <f>IFERROR(INDEX('Wastewater '!$I$218:$CL$234,MATCH(Adjustment_WWW!$A97,'Wastewater '!$I$218:$I$234,0),MATCH(Adjustment_WWW!W$3&amp;RIGHT(Adjustment_WWW!$B97,2),'Wastewater '!$I$218:$CL$218,0)),"")</f>
        <v>0</v>
      </c>
    </row>
    <row r="98" spans="1:23">
      <c r="A98" s="214" t="s">
        <v>80</v>
      </c>
      <c r="B98" s="214" t="s">
        <v>466</v>
      </c>
      <c r="C98" s="214" t="str">
        <f t="shared" si="52"/>
        <v>SRN17</v>
      </c>
      <c r="D98" s="214">
        <f t="shared" si="53"/>
        <v>0</v>
      </c>
      <c r="E98" s="214">
        <f t="shared" si="54"/>
        <v>0</v>
      </c>
      <c r="F98" s="214">
        <f t="shared" si="55"/>
        <v>0</v>
      </c>
      <c r="G98" s="214">
        <f t="shared" si="56"/>
        <v>0</v>
      </c>
      <c r="H98" s="214">
        <f t="shared" si="57"/>
        <v>0</v>
      </c>
      <c r="I98" s="214">
        <f t="shared" si="50"/>
        <v>0</v>
      </c>
      <c r="J98" s="214">
        <f t="shared" si="58"/>
        <v>0</v>
      </c>
      <c r="M98" s="214">
        <f>IFERROR(INDEX('Wastewater '!$I$218:$CL$234,MATCH(Adjustment_WWW!$A98,'Wastewater '!$I$218:$I$234,0),MATCH(Adjustment_WWW!M$3&amp;RIGHT(Adjustment_WWW!$B98,2),'Wastewater '!$I$218:$CL$218,0)),"")</f>
        <v>0</v>
      </c>
      <c r="N98" s="214">
        <f>IFERROR(INDEX('Wastewater '!$I$218:$CL$234,MATCH(Adjustment_WWW!$A98,'Wastewater '!$I$218:$I$234,0),MATCH(Adjustment_WWW!N$3&amp;RIGHT(Adjustment_WWW!$B98,2),'Wastewater '!$I$218:$CL$218,0)),"")</f>
        <v>0</v>
      </c>
      <c r="O98" s="214">
        <f>IFERROR(INDEX('Wastewater '!$I$218:$CL$234,MATCH(Adjustment_WWW!$A98,'Wastewater '!$I$218:$I$234,0),MATCH(Adjustment_WWW!O$3&amp;RIGHT(Adjustment_WWW!$B98,2),'Wastewater '!$I$218:$CL$218,0)),"")</f>
        <v>0</v>
      </c>
      <c r="P98" s="214">
        <f>IFERROR(INDEX('Wastewater '!$I$218:$CL$234,MATCH(Adjustment_WWW!$A98,'Wastewater '!$I$218:$I$234,0),MATCH(Adjustment_WWW!P$3&amp;RIGHT(Adjustment_WWW!$B98,2),'Wastewater '!$I$218:$CL$218,0)),"")</f>
        <v>0</v>
      </c>
      <c r="Q98" s="214">
        <f>IFERROR(INDEX('Wastewater '!$I$218:$CL$234,MATCH(Adjustment_WWW!$A98,'Wastewater '!$I$218:$I$234,0),MATCH(Adjustment_WWW!Q$3&amp;RIGHT(Adjustment_WWW!$B98,2),'Wastewater '!$I$218:$CL$218,0)),"")</f>
        <v>0</v>
      </c>
      <c r="R98" s="214" t="str">
        <f>IFERROR(INDEX('Wastewater '!$I$218:$CL$234,MATCH(Adjustment_WWW!$A98,'Wastewater '!$I$218:$I$234,0),MATCH(Adjustment_WWW!R$3&amp;RIGHT(Adjustment_WWW!$B98,2),'Wastewater '!$I$218:$CL$218,0)),"")</f>
        <v/>
      </c>
      <c r="S98" s="214" t="str">
        <f>IFERROR(INDEX('Wastewater '!$I$218:$CL$234,MATCH(Adjustment_WWW!$A98,'Wastewater '!$I$218:$I$234,0),MATCH(Adjustment_WWW!S$3&amp;RIGHT(Adjustment_WWW!$B98,2),'Wastewater '!$I$218:$CL$218,0)),"")</f>
        <v/>
      </c>
      <c r="T98" s="214" t="str">
        <f>IFERROR(INDEX('Wastewater '!$I$218:$CL$234,MATCH(Adjustment_WWW!$A98,'Wastewater '!$I$218:$I$234,0),MATCH(Adjustment_WWW!T$3&amp;RIGHT(Adjustment_WWW!$B98,2),'Wastewater '!$I$218:$CL$218,0)),"")</f>
        <v/>
      </c>
      <c r="U98" s="214" t="str">
        <f>IFERROR(INDEX('Wastewater '!$I$218:$CL$234,MATCH(Adjustment_WWW!$A98,'Wastewater '!$I$218:$I$234,0),MATCH(Adjustment_WWW!U$3&amp;RIGHT(Adjustment_WWW!$B98,2),'Wastewater '!$I$218:$CL$218,0)),"")</f>
        <v/>
      </c>
      <c r="V98" s="214" t="str">
        <f>IFERROR(INDEX('Wastewater '!$I$218:$CL$234,MATCH(Adjustment_WWW!$A98,'Wastewater '!$I$218:$I$234,0),MATCH(Adjustment_WWW!V$3&amp;RIGHT(Adjustment_WWW!$B98,2),'Wastewater '!$I$218:$CL$218,0)),"")</f>
        <v/>
      </c>
      <c r="W98" s="214">
        <f>IFERROR(INDEX('Wastewater '!$I$218:$CL$234,MATCH(Adjustment_WWW!$A98,'Wastewater '!$I$218:$I$234,0),MATCH(Adjustment_WWW!W$3&amp;RIGHT(Adjustment_WWW!$B98,2),'Wastewater '!$I$218:$CL$218,0)),"")</f>
        <v>0</v>
      </c>
    </row>
    <row r="99" spans="1:23">
      <c r="A99" s="214" t="s">
        <v>80</v>
      </c>
      <c r="B99" s="214" t="s">
        <v>467</v>
      </c>
      <c r="C99" s="214" t="str">
        <f t="shared" si="52"/>
        <v>SRN18</v>
      </c>
      <c r="D99" s="214">
        <f t="shared" si="53"/>
        <v>0</v>
      </c>
      <c r="E99" s="214">
        <f t="shared" si="54"/>
        <v>0</v>
      </c>
      <c r="F99" s="214">
        <f t="shared" si="55"/>
        <v>0</v>
      </c>
      <c r="G99" s="214">
        <f t="shared" si="56"/>
        <v>0</v>
      </c>
      <c r="H99" s="214">
        <f t="shared" si="57"/>
        <v>0</v>
      </c>
      <c r="I99" s="214">
        <f t="shared" si="50"/>
        <v>0</v>
      </c>
      <c r="J99" s="214">
        <f t="shared" si="58"/>
        <v>0</v>
      </c>
      <c r="M99" s="214" t="str">
        <f>IFERROR(INDEX('Wastewater '!$I$218:$CL$234,MATCH(Adjustment_WWW!$A99,'Wastewater '!$I$218:$I$234,0),MATCH(Adjustment_WWW!M$3&amp;RIGHT(Adjustment_WWW!$B99,2),'Wastewater '!$I$218:$CL$218,0)),"")</f>
        <v/>
      </c>
      <c r="N99" s="214" t="str">
        <f>IFERROR(INDEX('Wastewater '!$I$218:$CL$234,MATCH(Adjustment_WWW!$A99,'Wastewater '!$I$218:$I$234,0),MATCH(Adjustment_WWW!N$3&amp;RIGHT(Adjustment_WWW!$B99,2),'Wastewater '!$I$218:$CL$218,0)),"")</f>
        <v/>
      </c>
      <c r="O99" s="214">
        <f>IFERROR(INDEX('Wastewater '!$I$218:$CL$234,MATCH(Adjustment_WWW!$A99,'Wastewater '!$I$218:$I$234,0),MATCH(Adjustment_WWW!O$3&amp;RIGHT(Adjustment_WWW!$B99,2),'Wastewater '!$I$218:$CL$218,0)),"")</f>
        <v>0</v>
      </c>
      <c r="P99" s="214">
        <f>IFERROR(INDEX('Wastewater '!$I$218:$CL$234,MATCH(Adjustment_WWW!$A99,'Wastewater '!$I$218:$I$234,0),MATCH(Adjustment_WWW!P$3&amp;RIGHT(Adjustment_WWW!$B99,2),'Wastewater '!$I$218:$CL$218,0)),"")</f>
        <v>0</v>
      </c>
      <c r="Q99" s="214">
        <f>IFERROR(INDEX('Wastewater '!$I$218:$CL$234,MATCH(Adjustment_WWW!$A99,'Wastewater '!$I$218:$I$234,0),MATCH(Adjustment_WWW!Q$3&amp;RIGHT(Adjustment_WWW!$B99,2),'Wastewater '!$I$218:$CL$218,0)),"")</f>
        <v>0</v>
      </c>
      <c r="R99" s="214">
        <f>IFERROR(INDEX('Wastewater '!$I$218:$CL$234,MATCH(Adjustment_WWW!$A99,'Wastewater '!$I$218:$I$234,0),MATCH(Adjustment_WWW!R$3&amp;RIGHT(Adjustment_WWW!$B99,2),'Wastewater '!$I$218:$CL$218,0)),"")</f>
        <v>0</v>
      </c>
      <c r="S99" s="214">
        <f>IFERROR(INDEX('Wastewater '!$I$218:$CL$234,MATCH(Adjustment_WWW!$A99,'Wastewater '!$I$218:$I$234,0),MATCH(Adjustment_WWW!S$3&amp;RIGHT(Adjustment_WWW!$B99,2),'Wastewater '!$I$218:$CL$218,0)),"")</f>
        <v>0</v>
      </c>
      <c r="T99" s="214">
        <f>IFERROR(INDEX('Wastewater '!$I$218:$CL$234,MATCH(Adjustment_WWW!$A99,'Wastewater '!$I$218:$I$234,0),MATCH(Adjustment_WWW!T$3&amp;RIGHT(Adjustment_WWW!$B99,2),'Wastewater '!$I$218:$CL$218,0)),"")</f>
        <v>0</v>
      </c>
      <c r="U99" s="214">
        <f>IFERROR(INDEX('Wastewater '!$I$218:$CL$234,MATCH(Adjustment_WWW!$A99,'Wastewater '!$I$218:$I$234,0),MATCH(Adjustment_WWW!U$3&amp;RIGHT(Adjustment_WWW!$B99,2),'Wastewater '!$I$218:$CL$218,0)),"")</f>
        <v>0</v>
      </c>
      <c r="V99" s="214">
        <f>IFERROR(INDEX('Wastewater '!$I$218:$CL$234,MATCH(Adjustment_WWW!$A99,'Wastewater '!$I$218:$I$234,0),MATCH(Adjustment_WWW!V$3&amp;RIGHT(Adjustment_WWW!$B99,2),'Wastewater '!$I$218:$CL$218,0)),"")</f>
        <v>0</v>
      </c>
      <c r="W99" s="214">
        <f>IFERROR(INDEX('Wastewater '!$I$218:$CL$234,MATCH(Adjustment_WWW!$A99,'Wastewater '!$I$218:$I$234,0),MATCH(Adjustment_WWW!W$3&amp;RIGHT(Adjustment_WWW!$B99,2),'Wastewater '!$I$218:$CL$218,0)),"")</f>
        <v>0</v>
      </c>
    </row>
    <row r="100" spans="1:23">
      <c r="A100" s="214" t="s">
        <v>80</v>
      </c>
      <c r="B100" s="214" t="s">
        <v>468</v>
      </c>
      <c r="C100" s="214" t="str">
        <f t="shared" si="52"/>
        <v>SRN19</v>
      </c>
      <c r="D100" s="214">
        <f t="shared" si="53"/>
        <v>0</v>
      </c>
      <c r="E100" s="214">
        <f t="shared" si="54"/>
        <v>0</v>
      </c>
      <c r="F100" s="214">
        <f t="shared" si="55"/>
        <v>0</v>
      </c>
      <c r="G100" s="214">
        <f t="shared" si="56"/>
        <v>0</v>
      </c>
      <c r="H100" s="214">
        <f t="shared" si="57"/>
        <v>0</v>
      </c>
      <c r="I100" s="214">
        <f t="shared" si="50"/>
        <v>0</v>
      </c>
      <c r="J100" s="214">
        <f t="shared" si="58"/>
        <v>0</v>
      </c>
      <c r="M100" s="214" t="str">
        <f>IFERROR(INDEX('Wastewater '!$I$218:$CL$234,MATCH(Adjustment_WWW!$A100,'Wastewater '!$I$218:$I$234,0),MATCH(Adjustment_WWW!M$3&amp;RIGHT(Adjustment_WWW!$B100,2),'Wastewater '!$I$218:$CL$218,0)),"")</f>
        <v/>
      </c>
      <c r="N100" s="214" t="str">
        <f>IFERROR(INDEX('Wastewater '!$I$218:$CL$234,MATCH(Adjustment_WWW!$A100,'Wastewater '!$I$218:$I$234,0),MATCH(Adjustment_WWW!N$3&amp;RIGHT(Adjustment_WWW!$B100,2),'Wastewater '!$I$218:$CL$218,0)),"")</f>
        <v/>
      </c>
      <c r="O100" s="214">
        <f>IFERROR(INDEX('Wastewater '!$I$218:$CL$234,MATCH(Adjustment_WWW!$A100,'Wastewater '!$I$218:$I$234,0),MATCH(Adjustment_WWW!O$3&amp;RIGHT(Adjustment_WWW!$B100,2),'Wastewater '!$I$218:$CL$218,0)),"")</f>
        <v>0</v>
      </c>
      <c r="P100" s="214">
        <f>IFERROR(INDEX('Wastewater '!$I$218:$CL$234,MATCH(Adjustment_WWW!$A100,'Wastewater '!$I$218:$I$234,0),MATCH(Adjustment_WWW!P$3&amp;RIGHT(Adjustment_WWW!$B100,2),'Wastewater '!$I$218:$CL$218,0)),"")</f>
        <v>0</v>
      </c>
      <c r="Q100" s="214">
        <f>IFERROR(INDEX('Wastewater '!$I$218:$CL$234,MATCH(Adjustment_WWW!$A100,'Wastewater '!$I$218:$I$234,0),MATCH(Adjustment_WWW!Q$3&amp;RIGHT(Adjustment_WWW!$B100,2),'Wastewater '!$I$218:$CL$218,0)),"")</f>
        <v>0</v>
      </c>
      <c r="R100" s="214">
        <f>IFERROR(INDEX('Wastewater '!$I$218:$CL$234,MATCH(Adjustment_WWW!$A100,'Wastewater '!$I$218:$I$234,0),MATCH(Adjustment_WWW!R$3&amp;RIGHT(Adjustment_WWW!$B100,2),'Wastewater '!$I$218:$CL$218,0)),"")</f>
        <v>0</v>
      </c>
      <c r="S100" s="214">
        <f>IFERROR(INDEX('Wastewater '!$I$218:$CL$234,MATCH(Adjustment_WWW!$A100,'Wastewater '!$I$218:$I$234,0),MATCH(Adjustment_WWW!S$3&amp;RIGHT(Adjustment_WWW!$B100,2),'Wastewater '!$I$218:$CL$218,0)),"")</f>
        <v>0</v>
      </c>
      <c r="T100" s="214">
        <f>IFERROR(INDEX('Wastewater '!$I$218:$CL$234,MATCH(Adjustment_WWW!$A100,'Wastewater '!$I$218:$I$234,0),MATCH(Adjustment_WWW!T$3&amp;RIGHT(Adjustment_WWW!$B100,2),'Wastewater '!$I$218:$CL$218,0)),"")</f>
        <v>0</v>
      </c>
      <c r="U100" s="214">
        <f>IFERROR(INDEX('Wastewater '!$I$218:$CL$234,MATCH(Adjustment_WWW!$A100,'Wastewater '!$I$218:$I$234,0),MATCH(Adjustment_WWW!U$3&amp;RIGHT(Adjustment_WWW!$B100,2),'Wastewater '!$I$218:$CL$218,0)),"")</f>
        <v>0</v>
      </c>
      <c r="V100" s="214">
        <f>IFERROR(INDEX('Wastewater '!$I$218:$CL$234,MATCH(Adjustment_WWW!$A100,'Wastewater '!$I$218:$I$234,0),MATCH(Adjustment_WWW!V$3&amp;RIGHT(Adjustment_WWW!$B100,2),'Wastewater '!$I$218:$CL$218,0)),"")</f>
        <v>0</v>
      </c>
      <c r="W100" s="214">
        <f>IFERROR(INDEX('Wastewater '!$I$218:$CL$234,MATCH(Adjustment_WWW!$A100,'Wastewater '!$I$218:$I$234,0),MATCH(Adjustment_WWW!W$3&amp;RIGHT(Adjustment_WWW!$B100,2),'Wastewater '!$I$218:$CL$218,0)),"")</f>
        <v>0</v>
      </c>
    </row>
    <row r="101" spans="1:23">
      <c r="A101" s="214" t="s">
        <v>80</v>
      </c>
      <c r="B101" s="214" t="s">
        <v>469</v>
      </c>
      <c r="C101" s="214" t="str">
        <f t="shared" si="52"/>
        <v>SRN20</v>
      </c>
      <c r="D101" s="214">
        <f t="shared" si="53"/>
        <v>0.98100000000000009</v>
      </c>
      <c r="E101" s="214">
        <f t="shared" si="54"/>
        <v>1.4550000000000001</v>
      </c>
      <c r="F101" s="214">
        <f t="shared" si="55"/>
        <v>2E-3</v>
      </c>
      <c r="G101" s="214">
        <f t="shared" si="56"/>
        <v>0.26</v>
      </c>
      <c r="H101" s="214">
        <f t="shared" si="57"/>
        <v>5.0000000000000001E-3</v>
      </c>
      <c r="I101" s="214">
        <f t="shared" si="50"/>
        <v>0.26700000000000002</v>
      </c>
      <c r="J101" s="214">
        <f t="shared" si="58"/>
        <v>2.7029999999999994</v>
      </c>
      <c r="M101" s="214" t="str">
        <f>IFERROR(INDEX('Wastewater '!$I$218:$CL$234,MATCH(Adjustment_WWW!$A101,'Wastewater '!$I$218:$I$234,0),MATCH(Adjustment_WWW!M$3&amp;RIGHT(Adjustment_WWW!$B101,2),'Wastewater '!$I$218:$CL$218,0)),"")</f>
        <v/>
      </c>
      <c r="N101" s="214" t="str">
        <f>IFERROR(INDEX('Wastewater '!$I$218:$CL$234,MATCH(Adjustment_WWW!$A101,'Wastewater '!$I$218:$I$234,0),MATCH(Adjustment_WWW!N$3&amp;RIGHT(Adjustment_WWW!$B101,2),'Wastewater '!$I$218:$CL$218,0)),"")</f>
        <v/>
      </c>
      <c r="O101" s="214">
        <f>IFERROR(INDEX('Wastewater '!$I$218:$CL$234,MATCH(Adjustment_WWW!$A101,'Wastewater '!$I$218:$I$234,0),MATCH(Adjustment_WWW!O$3&amp;RIGHT(Adjustment_WWW!$B101,2),'Wastewater '!$I$218:$CL$218,0)),"")</f>
        <v>2E-3</v>
      </c>
      <c r="P101" s="214">
        <f>IFERROR(INDEX('Wastewater '!$I$218:$CL$234,MATCH(Adjustment_WWW!$A101,'Wastewater '!$I$218:$I$234,0),MATCH(Adjustment_WWW!P$3&amp;RIGHT(Adjustment_WWW!$B101,2),'Wastewater '!$I$218:$CL$218,0)),"")</f>
        <v>0.26</v>
      </c>
      <c r="Q101" s="214">
        <f>IFERROR(INDEX('Wastewater '!$I$218:$CL$234,MATCH(Adjustment_WWW!$A101,'Wastewater '!$I$218:$I$234,0),MATCH(Adjustment_WWW!Q$3&amp;RIGHT(Adjustment_WWW!$B101,2),'Wastewater '!$I$218:$CL$218,0)),"")</f>
        <v>5.0000000000000001E-3</v>
      </c>
      <c r="R101" s="214">
        <f>IFERROR(INDEX('Wastewater '!$I$218:$CL$234,MATCH(Adjustment_WWW!$A101,'Wastewater '!$I$218:$I$234,0),MATCH(Adjustment_WWW!R$3&amp;RIGHT(Adjustment_WWW!$B101,2),'Wastewater '!$I$218:$CL$218,0)),"")</f>
        <v>0.68300000000000005</v>
      </c>
      <c r="S101" s="214">
        <f>IFERROR(INDEX('Wastewater '!$I$218:$CL$234,MATCH(Adjustment_WWW!$A101,'Wastewater '!$I$218:$I$234,0),MATCH(Adjustment_WWW!S$3&amp;RIGHT(Adjustment_WWW!$B101,2),'Wastewater '!$I$218:$CL$218,0)),"")</f>
        <v>0.14899999999999999</v>
      </c>
      <c r="T101" s="214">
        <f>IFERROR(INDEX('Wastewater '!$I$218:$CL$234,MATCH(Adjustment_WWW!$A101,'Wastewater '!$I$218:$I$234,0),MATCH(Adjustment_WWW!T$3&amp;RIGHT(Adjustment_WWW!$B101,2),'Wastewater '!$I$218:$CL$218,0)),"")</f>
        <v>0.14899999999999999</v>
      </c>
      <c r="U101" s="214">
        <f>IFERROR(INDEX('Wastewater '!$I$218:$CL$234,MATCH(Adjustment_WWW!$A101,'Wastewater '!$I$218:$I$234,0),MATCH(Adjustment_WWW!U$3&amp;RIGHT(Adjustment_WWW!$B101,2),'Wastewater '!$I$218:$CL$218,0)),"")</f>
        <v>1.4550000000000001</v>
      </c>
      <c r="V101" s="214">
        <f>IFERROR(INDEX('Wastewater '!$I$218:$CL$234,MATCH(Adjustment_WWW!$A101,'Wastewater '!$I$218:$I$234,0),MATCH(Adjustment_WWW!V$3&amp;RIGHT(Adjustment_WWW!$B101,2),'Wastewater '!$I$218:$CL$218,0)),"")</f>
        <v>0</v>
      </c>
      <c r="W101" s="214">
        <f>IFERROR(INDEX('Wastewater '!$I$218:$CL$234,MATCH(Adjustment_WWW!$A101,'Wastewater '!$I$218:$I$234,0),MATCH(Adjustment_WWW!W$3&amp;RIGHT(Adjustment_WWW!$B101,2),'Wastewater '!$I$218:$CL$218,0)),"")</f>
        <v>2.7029999999999994</v>
      </c>
    </row>
    <row r="102" spans="1:23">
      <c r="A102" s="214" t="s">
        <v>80</v>
      </c>
      <c r="B102" s="214" t="s">
        <v>470</v>
      </c>
      <c r="C102" s="214" t="str">
        <f t="shared" si="52"/>
        <v>SRN21</v>
      </c>
      <c r="D102" s="214">
        <f t="shared" si="53"/>
        <v>-0.252</v>
      </c>
      <c r="E102" s="214">
        <f t="shared" si="54"/>
        <v>-6.6</v>
      </c>
      <c r="F102" s="214">
        <f t="shared" si="55"/>
        <v>1.7000000000000001E-2</v>
      </c>
      <c r="G102" s="214">
        <f t="shared" si="56"/>
        <v>-5.8000000000000003E-2</v>
      </c>
      <c r="H102" s="214">
        <f t="shared" si="57"/>
        <v>3.4000000000000002E-2</v>
      </c>
      <c r="I102" s="214">
        <f t="shared" si="50"/>
        <v>-6.9999999999999993E-3</v>
      </c>
      <c r="J102" s="214">
        <f t="shared" si="58"/>
        <v>-6.859</v>
      </c>
      <c r="M102" s="214" t="str">
        <f>IFERROR(INDEX('Wastewater '!$I$218:$CL$234,MATCH(Adjustment_WWW!$A102,'Wastewater '!$I$218:$I$234,0),MATCH(Adjustment_WWW!M$3&amp;RIGHT(Adjustment_WWW!$B102,2),'Wastewater '!$I$218:$CL$218,0)),"")</f>
        <v/>
      </c>
      <c r="N102" s="214" t="str">
        <f>IFERROR(INDEX('Wastewater '!$I$218:$CL$234,MATCH(Adjustment_WWW!$A102,'Wastewater '!$I$218:$I$234,0),MATCH(Adjustment_WWW!N$3&amp;RIGHT(Adjustment_WWW!$B102,2),'Wastewater '!$I$218:$CL$218,0)),"")</f>
        <v/>
      </c>
      <c r="O102" s="214">
        <f>IFERROR(INDEX('Wastewater '!$I$218:$CL$234,MATCH(Adjustment_WWW!$A102,'Wastewater '!$I$218:$I$234,0),MATCH(Adjustment_WWW!O$3&amp;RIGHT(Adjustment_WWW!$B102,2),'Wastewater '!$I$218:$CL$218,0)),"")</f>
        <v>1.7000000000000001E-2</v>
      </c>
      <c r="P102" s="214">
        <f>IFERROR(INDEX('Wastewater '!$I$218:$CL$234,MATCH(Adjustment_WWW!$A102,'Wastewater '!$I$218:$I$234,0),MATCH(Adjustment_WWW!P$3&amp;RIGHT(Adjustment_WWW!$B102,2),'Wastewater '!$I$218:$CL$218,0)),"")</f>
        <v>-5.8000000000000003E-2</v>
      </c>
      <c r="Q102" s="214">
        <f>IFERROR(INDEX('Wastewater '!$I$218:$CL$234,MATCH(Adjustment_WWW!$A102,'Wastewater '!$I$218:$I$234,0),MATCH(Adjustment_WWW!Q$3&amp;RIGHT(Adjustment_WWW!$B102,2),'Wastewater '!$I$218:$CL$218,0)),"")</f>
        <v>3.4000000000000002E-2</v>
      </c>
      <c r="R102" s="214">
        <f>IFERROR(INDEX('Wastewater '!$I$218:$CL$234,MATCH(Adjustment_WWW!$A102,'Wastewater '!$I$218:$I$234,0),MATCH(Adjustment_WWW!R$3&amp;RIGHT(Adjustment_WWW!$B102,2),'Wastewater '!$I$218:$CL$218,0)),"")</f>
        <v>-0.17599999999999999</v>
      </c>
      <c r="S102" s="214">
        <f>IFERROR(INDEX('Wastewater '!$I$218:$CL$234,MATCH(Adjustment_WWW!$A102,'Wastewater '!$I$218:$I$234,0),MATCH(Adjustment_WWW!S$3&amp;RIGHT(Adjustment_WWW!$B102,2),'Wastewater '!$I$218:$CL$218,0)),"")</f>
        <v>-3.7999999999999999E-2</v>
      </c>
      <c r="T102" s="214">
        <f>IFERROR(INDEX('Wastewater '!$I$218:$CL$234,MATCH(Adjustment_WWW!$A102,'Wastewater '!$I$218:$I$234,0),MATCH(Adjustment_WWW!T$3&amp;RIGHT(Adjustment_WWW!$B102,2),'Wastewater '!$I$218:$CL$218,0)),"")</f>
        <v>-3.7999999999999999E-2</v>
      </c>
      <c r="U102" s="214">
        <f>IFERROR(INDEX('Wastewater '!$I$218:$CL$234,MATCH(Adjustment_WWW!$A102,'Wastewater '!$I$218:$I$234,0),MATCH(Adjustment_WWW!U$3&amp;RIGHT(Adjustment_WWW!$B102,2),'Wastewater '!$I$218:$CL$218,0)),"")</f>
        <v>-6.6</v>
      </c>
      <c r="V102" s="214">
        <f>IFERROR(INDEX('Wastewater '!$I$218:$CL$234,MATCH(Adjustment_WWW!$A102,'Wastewater '!$I$218:$I$234,0),MATCH(Adjustment_WWW!V$3&amp;RIGHT(Adjustment_WWW!$B102,2),'Wastewater '!$I$218:$CL$218,0)),"")</f>
        <v>0</v>
      </c>
      <c r="W102" s="214">
        <f>IFERROR(INDEX('Wastewater '!$I$218:$CL$234,MATCH(Adjustment_WWW!$A102,'Wastewater '!$I$218:$I$234,0),MATCH(Adjustment_WWW!W$3&amp;RIGHT(Adjustment_WWW!$B102,2),'Wastewater '!$I$218:$CL$218,0)),"")</f>
        <v>-6.859</v>
      </c>
    </row>
    <row r="103" spans="1:23">
      <c r="A103" s="214" t="s">
        <v>80</v>
      </c>
      <c r="B103" s="214" t="s">
        <v>580</v>
      </c>
      <c r="C103" s="214" t="str">
        <f t="shared" ref="C103" si="73">A103&amp;RIGHT(B103,2)</f>
        <v>SRN22</v>
      </c>
      <c r="D103" s="214">
        <f t="shared" ref="D103" si="74">IF($B103&lt;"2017-18",M103,R103+S103+T103)</f>
        <v>0</v>
      </c>
      <c r="E103" s="214">
        <f t="shared" ref="E103" si="75">IF($B103&lt;"2017-18",N103,U103+V103)</f>
        <v>-92.784000000000006</v>
      </c>
      <c r="F103" s="214">
        <f t="shared" ref="F103" si="76">O103</f>
        <v>0</v>
      </c>
      <c r="G103" s="214">
        <f t="shared" ref="G103" si="77">P103</f>
        <v>0</v>
      </c>
      <c r="H103" s="214">
        <f t="shared" ref="H103" si="78">Q103</f>
        <v>0</v>
      </c>
      <c r="I103" s="214">
        <f t="shared" si="50"/>
        <v>0</v>
      </c>
      <c r="J103" s="214">
        <f t="shared" ref="J103" si="79">W103</f>
        <v>-92.784000000000006</v>
      </c>
      <c r="M103" s="214" t="str">
        <f>IFERROR(INDEX('Wastewater '!$I$218:$CL$234,MATCH(Adjustment_WWW!$A103,'Wastewater '!$I$218:$I$234,0),MATCH(Adjustment_WWW!M$3&amp;RIGHT(Adjustment_WWW!$B103,2),'Wastewater '!$I$218:$CL$218,0)),"")</f>
        <v/>
      </c>
      <c r="N103" s="214" t="str">
        <f>IFERROR(INDEX('Wastewater '!$I$218:$CL$234,MATCH(Adjustment_WWW!$A103,'Wastewater '!$I$218:$I$234,0),MATCH(Adjustment_WWW!N$3&amp;RIGHT(Adjustment_WWW!$B103,2),'Wastewater '!$I$218:$CL$218,0)),"")</f>
        <v/>
      </c>
      <c r="O103" s="214">
        <f>IFERROR(INDEX('Wastewater '!$I$218:$CL$234,MATCH(Adjustment_WWW!$A103,'Wastewater '!$I$218:$I$234,0),MATCH(Adjustment_WWW!O$3&amp;RIGHT(Adjustment_WWW!$B103,2),'Wastewater '!$I$218:$CL$218,0)),"")</f>
        <v>0</v>
      </c>
      <c r="P103" s="214">
        <f>IFERROR(INDEX('Wastewater '!$I$218:$CL$234,MATCH(Adjustment_WWW!$A103,'Wastewater '!$I$218:$I$234,0),MATCH(Adjustment_WWW!P$3&amp;RIGHT(Adjustment_WWW!$B103,2),'Wastewater '!$I$218:$CL$218,0)),"")</f>
        <v>0</v>
      </c>
      <c r="Q103" s="214">
        <f>IFERROR(INDEX('Wastewater '!$I$218:$CL$234,MATCH(Adjustment_WWW!$A103,'Wastewater '!$I$218:$I$234,0),MATCH(Adjustment_WWW!Q$3&amp;RIGHT(Adjustment_WWW!$B103,2),'Wastewater '!$I$218:$CL$218,0)),"")</f>
        <v>0</v>
      </c>
      <c r="R103" s="214">
        <f>IFERROR(INDEX('Wastewater '!$I$218:$CL$234,MATCH(Adjustment_WWW!$A103,'Wastewater '!$I$218:$I$234,0),MATCH(Adjustment_WWW!R$3&amp;RIGHT(Adjustment_WWW!$B103,2),'Wastewater '!$I$218:$CL$218,0)),"")</f>
        <v>0</v>
      </c>
      <c r="S103" s="214">
        <f>IFERROR(INDEX('Wastewater '!$I$218:$CL$234,MATCH(Adjustment_WWW!$A103,'Wastewater '!$I$218:$I$234,0),MATCH(Adjustment_WWW!S$3&amp;RIGHT(Adjustment_WWW!$B103,2),'Wastewater '!$I$218:$CL$218,0)),"")</f>
        <v>0</v>
      </c>
      <c r="T103" s="214">
        <f>IFERROR(INDEX('Wastewater '!$I$218:$CL$234,MATCH(Adjustment_WWW!$A103,'Wastewater '!$I$218:$I$234,0),MATCH(Adjustment_WWW!T$3&amp;RIGHT(Adjustment_WWW!$B103,2),'Wastewater '!$I$218:$CL$218,0)),"")</f>
        <v>0</v>
      </c>
      <c r="U103" s="214">
        <f>IFERROR(INDEX('Wastewater '!$I$218:$CL$234,MATCH(Adjustment_WWW!$A103,'Wastewater '!$I$218:$I$234,0),MATCH(Adjustment_WWW!U$3&amp;RIGHT(Adjustment_WWW!$B103,2),'Wastewater '!$I$218:$CL$218,0)),"")</f>
        <v>-92.784000000000006</v>
      </c>
      <c r="V103" s="214">
        <f>IFERROR(INDEX('Wastewater '!$I$218:$CL$234,MATCH(Adjustment_WWW!$A103,'Wastewater '!$I$218:$I$234,0),MATCH(Adjustment_WWW!V$3&amp;RIGHT(Adjustment_WWW!$B103,2),'Wastewater '!$I$218:$CL$218,0)),"")</f>
        <v>0</v>
      </c>
      <c r="W103" s="214">
        <f>IFERROR(INDEX('Wastewater '!$I$218:$CL$234,MATCH(Adjustment_WWW!$A103,'Wastewater '!$I$218:$I$234,0),MATCH(Adjustment_WWW!W$3&amp;RIGHT(Adjustment_WWW!$B103,2),'Wastewater '!$I$218:$CL$218,0)),"")</f>
        <v>-92.784000000000006</v>
      </c>
    </row>
    <row r="104" spans="1:23">
      <c r="A104" s="214" t="s">
        <v>95</v>
      </c>
      <c r="B104" s="214" t="s">
        <v>461</v>
      </c>
      <c r="C104" s="214" t="str">
        <f t="shared" si="52"/>
        <v>TMS12</v>
      </c>
      <c r="D104" s="214">
        <f t="shared" si="53"/>
        <v>0</v>
      </c>
      <c r="E104" s="214">
        <f t="shared" si="54"/>
        <v>0</v>
      </c>
      <c r="F104" s="214">
        <f t="shared" si="55"/>
        <v>0</v>
      </c>
      <c r="G104" s="214">
        <f t="shared" si="56"/>
        <v>0</v>
      </c>
      <c r="H104" s="214">
        <f t="shared" si="57"/>
        <v>0</v>
      </c>
      <c r="I104" s="214">
        <f t="shared" si="50"/>
        <v>0</v>
      </c>
      <c r="J104" s="214">
        <f t="shared" si="58"/>
        <v>0</v>
      </c>
      <c r="M104" s="214">
        <f>IFERROR(INDEX('Wastewater '!$I$218:$CL$234,MATCH(Adjustment_WWW!$A104,'Wastewater '!$I$218:$I$234,0),MATCH(Adjustment_WWW!M$3&amp;RIGHT(Adjustment_WWW!$B104,2),'Wastewater '!$I$218:$CL$218,0)),"")</f>
        <v>0</v>
      </c>
      <c r="N104" s="214">
        <f>IFERROR(INDEX('Wastewater '!$I$218:$CL$234,MATCH(Adjustment_WWW!$A104,'Wastewater '!$I$218:$I$234,0),MATCH(Adjustment_WWW!N$3&amp;RIGHT(Adjustment_WWW!$B104,2),'Wastewater '!$I$218:$CL$218,0)),"")</f>
        <v>0</v>
      </c>
      <c r="O104" s="214">
        <f>IFERROR(INDEX('Wastewater '!$I$218:$CL$234,MATCH(Adjustment_WWW!$A104,'Wastewater '!$I$218:$I$234,0),MATCH(Adjustment_WWW!O$3&amp;RIGHT(Adjustment_WWW!$B104,2),'Wastewater '!$I$218:$CL$218,0)),"")</f>
        <v>0</v>
      </c>
      <c r="P104" s="214">
        <f>IFERROR(INDEX('Wastewater '!$I$218:$CL$234,MATCH(Adjustment_WWW!$A104,'Wastewater '!$I$218:$I$234,0),MATCH(Adjustment_WWW!P$3&amp;RIGHT(Adjustment_WWW!$B104,2),'Wastewater '!$I$218:$CL$218,0)),"")</f>
        <v>0</v>
      </c>
      <c r="Q104" s="214">
        <f>IFERROR(INDEX('Wastewater '!$I$218:$CL$234,MATCH(Adjustment_WWW!$A104,'Wastewater '!$I$218:$I$234,0),MATCH(Adjustment_WWW!Q$3&amp;RIGHT(Adjustment_WWW!$B104,2),'Wastewater '!$I$218:$CL$218,0)),"")</f>
        <v>0</v>
      </c>
      <c r="R104" s="214" t="str">
        <f>IFERROR(INDEX('Wastewater '!$I$218:$CL$234,MATCH(Adjustment_WWW!$A104,'Wastewater '!$I$218:$I$234,0),MATCH(Adjustment_WWW!R$3&amp;RIGHT(Adjustment_WWW!$B104,2),'Wastewater '!$I$218:$CL$218,0)),"")</f>
        <v/>
      </c>
      <c r="S104" s="214" t="str">
        <f>IFERROR(INDEX('Wastewater '!$I$218:$CL$234,MATCH(Adjustment_WWW!$A104,'Wastewater '!$I$218:$I$234,0),MATCH(Adjustment_WWW!S$3&amp;RIGHT(Adjustment_WWW!$B104,2),'Wastewater '!$I$218:$CL$218,0)),"")</f>
        <v/>
      </c>
      <c r="T104" s="214" t="str">
        <f>IFERROR(INDEX('Wastewater '!$I$218:$CL$234,MATCH(Adjustment_WWW!$A104,'Wastewater '!$I$218:$I$234,0),MATCH(Adjustment_WWW!T$3&amp;RIGHT(Adjustment_WWW!$B104,2),'Wastewater '!$I$218:$CL$218,0)),"")</f>
        <v/>
      </c>
      <c r="U104" s="214" t="str">
        <f>IFERROR(INDEX('Wastewater '!$I$218:$CL$234,MATCH(Adjustment_WWW!$A104,'Wastewater '!$I$218:$I$234,0),MATCH(Adjustment_WWW!U$3&amp;RIGHT(Adjustment_WWW!$B104,2),'Wastewater '!$I$218:$CL$218,0)),"")</f>
        <v/>
      </c>
      <c r="V104" s="214" t="str">
        <f>IFERROR(INDEX('Wastewater '!$I$218:$CL$234,MATCH(Adjustment_WWW!$A104,'Wastewater '!$I$218:$I$234,0),MATCH(Adjustment_WWW!V$3&amp;RIGHT(Adjustment_WWW!$B104,2),'Wastewater '!$I$218:$CL$218,0)),"")</f>
        <v/>
      </c>
      <c r="W104" s="214">
        <f>IFERROR(INDEX('Wastewater '!$I$218:$CL$234,MATCH(Adjustment_WWW!$A104,'Wastewater '!$I$218:$I$234,0),MATCH(Adjustment_WWW!W$3&amp;RIGHT(Adjustment_WWW!$B104,2),'Wastewater '!$I$218:$CL$218,0)),"")</f>
        <v>0</v>
      </c>
    </row>
    <row r="105" spans="1:23">
      <c r="A105" s="214" t="s">
        <v>95</v>
      </c>
      <c r="B105" s="214" t="s">
        <v>462</v>
      </c>
      <c r="C105" s="214" t="str">
        <f t="shared" si="52"/>
        <v>TMS13</v>
      </c>
      <c r="D105" s="214">
        <f t="shared" si="53"/>
        <v>0</v>
      </c>
      <c r="E105" s="214">
        <f t="shared" si="54"/>
        <v>0</v>
      </c>
      <c r="F105" s="214">
        <f t="shared" si="55"/>
        <v>0</v>
      </c>
      <c r="G105" s="214">
        <f t="shared" si="56"/>
        <v>0</v>
      </c>
      <c r="H105" s="214">
        <f t="shared" si="57"/>
        <v>0</v>
      </c>
      <c r="I105" s="214">
        <f t="shared" si="50"/>
        <v>0</v>
      </c>
      <c r="J105" s="214">
        <f t="shared" si="58"/>
        <v>0</v>
      </c>
      <c r="M105" s="214">
        <f>IFERROR(INDEX('Wastewater '!$I$218:$CL$234,MATCH(Adjustment_WWW!$A105,'Wastewater '!$I$218:$I$234,0),MATCH(Adjustment_WWW!M$3&amp;RIGHT(Adjustment_WWW!$B105,2),'Wastewater '!$I$218:$CL$218,0)),"")</f>
        <v>0</v>
      </c>
      <c r="N105" s="214">
        <f>IFERROR(INDEX('Wastewater '!$I$218:$CL$234,MATCH(Adjustment_WWW!$A105,'Wastewater '!$I$218:$I$234,0),MATCH(Adjustment_WWW!N$3&amp;RIGHT(Adjustment_WWW!$B105,2),'Wastewater '!$I$218:$CL$218,0)),"")</f>
        <v>0</v>
      </c>
      <c r="O105" s="214">
        <f>IFERROR(INDEX('Wastewater '!$I$218:$CL$234,MATCH(Adjustment_WWW!$A105,'Wastewater '!$I$218:$I$234,0),MATCH(Adjustment_WWW!O$3&amp;RIGHT(Adjustment_WWW!$B105,2),'Wastewater '!$I$218:$CL$218,0)),"")</f>
        <v>0</v>
      </c>
      <c r="P105" s="214">
        <f>IFERROR(INDEX('Wastewater '!$I$218:$CL$234,MATCH(Adjustment_WWW!$A105,'Wastewater '!$I$218:$I$234,0),MATCH(Adjustment_WWW!P$3&amp;RIGHT(Adjustment_WWW!$B105,2),'Wastewater '!$I$218:$CL$218,0)),"")</f>
        <v>0</v>
      </c>
      <c r="Q105" s="214">
        <f>IFERROR(INDEX('Wastewater '!$I$218:$CL$234,MATCH(Adjustment_WWW!$A105,'Wastewater '!$I$218:$I$234,0),MATCH(Adjustment_WWW!Q$3&amp;RIGHT(Adjustment_WWW!$B105,2),'Wastewater '!$I$218:$CL$218,0)),"")</f>
        <v>0</v>
      </c>
      <c r="R105" s="214" t="str">
        <f>IFERROR(INDEX('Wastewater '!$I$218:$CL$234,MATCH(Adjustment_WWW!$A105,'Wastewater '!$I$218:$I$234,0),MATCH(Adjustment_WWW!R$3&amp;RIGHT(Adjustment_WWW!$B105,2),'Wastewater '!$I$218:$CL$218,0)),"")</f>
        <v/>
      </c>
      <c r="S105" s="214" t="str">
        <f>IFERROR(INDEX('Wastewater '!$I$218:$CL$234,MATCH(Adjustment_WWW!$A105,'Wastewater '!$I$218:$I$234,0),MATCH(Adjustment_WWW!S$3&amp;RIGHT(Adjustment_WWW!$B105,2),'Wastewater '!$I$218:$CL$218,0)),"")</f>
        <v/>
      </c>
      <c r="T105" s="214" t="str">
        <f>IFERROR(INDEX('Wastewater '!$I$218:$CL$234,MATCH(Adjustment_WWW!$A105,'Wastewater '!$I$218:$I$234,0),MATCH(Adjustment_WWW!T$3&amp;RIGHT(Adjustment_WWW!$B105,2),'Wastewater '!$I$218:$CL$218,0)),"")</f>
        <v/>
      </c>
      <c r="U105" s="214" t="str">
        <f>IFERROR(INDEX('Wastewater '!$I$218:$CL$234,MATCH(Adjustment_WWW!$A105,'Wastewater '!$I$218:$I$234,0),MATCH(Adjustment_WWW!U$3&amp;RIGHT(Adjustment_WWW!$B105,2),'Wastewater '!$I$218:$CL$218,0)),"")</f>
        <v/>
      </c>
      <c r="V105" s="214" t="str">
        <f>IFERROR(INDEX('Wastewater '!$I$218:$CL$234,MATCH(Adjustment_WWW!$A105,'Wastewater '!$I$218:$I$234,0),MATCH(Adjustment_WWW!V$3&amp;RIGHT(Adjustment_WWW!$B105,2),'Wastewater '!$I$218:$CL$218,0)),"")</f>
        <v/>
      </c>
      <c r="W105" s="214">
        <f>IFERROR(INDEX('Wastewater '!$I$218:$CL$234,MATCH(Adjustment_WWW!$A105,'Wastewater '!$I$218:$I$234,0),MATCH(Adjustment_WWW!W$3&amp;RIGHT(Adjustment_WWW!$B105,2),'Wastewater '!$I$218:$CL$218,0)),"")</f>
        <v>0</v>
      </c>
    </row>
    <row r="106" spans="1:23">
      <c r="A106" s="214" t="s">
        <v>95</v>
      </c>
      <c r="B106" s="214" t="s">
        <v>463</v>
      </c>
      <c r="C106" s="214" t="str">
        <f t="shared" si="52"/>
        <v>TMS14</v>
      </c>
      <c r="D106" s="214">
        <f t="shared" si="53"/>
        <v>0</v>
      </c>
      <c r="E106" s="214">
        <f t="shared" si="54"/>
        <v>0</v>
      </c>
      <c r="F106" s="214">
        <f t="shared" si="55"/>
        <v>0</v>
      </c>
      <c r="G106" s="214">
        <f t="shared" si="56"/>
        <v>0</v>
      </c>
      <c r="H106" s="214">
        <f t="shared" si="57"/>
        <v>0</v>
      </c>
      <c r="I106" s="214">
        <f t="shared" si="50"/>
        <v>0</v>
      </c>
      <c r="J106" s="214">
        <f t="shared" si="58"/>
        <v>0</v>
      </c>
      <c r="M106" s="214">
        <f>IFERROR(INDEX('Wastewater '!$I$218:$CL$234,MATCH(Adjustment_WWW!$A106,'Wastewater '!$I$218:$I$234,0),MATCH(Adjustment_WWW!M$3&amp;RIGHT(Adjustment_WWW!$B106,2),'Wastewater '!$I$218:$CL$218,0)),"")</f>
        <v>0</v>
      </c>
      <c r="N106" s="214">
        <f>IFERROR(INDEX('Wastewater '!$I$218:$CL$234,MATCH(Adjustment_WWW!$A106,'Wastewater '!$I$218:$I$234,0),MATCH(Adjustment_WWW!N$3&amp;RIGHT(Adjustment_WWW!$B106,2),'Wastewater '!$I$218:$CL$218,0)),"")</f>
        <v>0</v>
      </c>
      <c r="O106" s="214">
        <f>IFERROR(INDEX('Wastewater '!$I$218:$CL$234,MATCH(Adjustment_WWW!$A106,'Wastewater '!$I$218:$I$234,0),MATCH(Adjustment_WWW!O$3&amp;RIGHT(Adjustment_WWW!$B106,2),'Wastewater '!$I$218:$CL$218,0)),"")</f>
        <v>0</v>
      </c>
      <c r="P106" s="214">
        <f>IFERROR(INDEX('Wastewater '!$I$218:$CL$234,MATCH(Adjustment_WWW!$A106,'Wastewater '!$I$218:$I$234,0),MATCH(Adjustment_WWW!P$3&amp;RIGHT(Adjustment_WWW!$B106,2),'Wastewater '!$I$218:$CL$218,0)),"")</f>
        <v>0</v>
      </c>
      <c r="Q106" s="214">
        <f>IFERROR(INDEX('Wastewater '!$I$218:$CL$234,MATCH(Adjustment_WWW!$A106,'Wastewater '!$I$218:$I$234,0),MATCH(Adjustment_WWW!Q$3&amp;RIGHT(Adjustment_WWW!$B106,2),'Wastewater '!$I$218:$CL$218,0)),"")</f>
        <v>0</v>
      </c>
      <c r="R106" s="214" t="str">
        <f>IFERROR(INDEX('Wastewater '!$I$218:$CL$234,MATCH(Adjustment_WWW!$A106,'Wastewater '!$I$218:$I$234,0),MATCH(Adjustment_WWW!R$3&amp;RIGHT(Adjustment_WWW!$B106,2),'Wastewater '!$I$218:$CL$218,0)),"")</f>
        <v/>
      </c>
      <c r="S106" s="214" t="str">
        <f>IFERROR(INDEX('Wastewater '!$I$218:$CL$234,MATCH(Adjustment_WWW!$A106,'Wastewater '!$I$218:$I$234,0),MATCH(Adjustment_WWW!S$3&amp;RIGHT(Adjustment_WWW!$B106,2),'Wastewater '!$I$218:$CL$218,0)),"")</f>
        <v/>
      </c>
      <c r="T106" s="214" t="str">
        <f>IFERROR(INDEX('Wastewater '!$I$218:$CL$234,MATCH(Adjustment_WWW!$A106,'Wastewater '!$I$218:$I$234,0),MATCH(Adjustment_WWW!T$3&amp;RIGHT(Adjustment_WWW!$B106,2),'Wastewater '!$I$218:$CL$218,0)),"")</f>
        <v/>
      </c>
      <c r="U106" s="214" t="str">
        <f>IFERROR(INDEX('Wastewater '!$I$218:$CL$234,MATCH(Adjustment_WWW!$A106,'Wastewater '!$I$218:$I$234,0),MATCH(Adjustment_WWW!U$3&amp;RIGHT(Adjustment_WWW!$B106,2),'Wastewater '!$I$218:$CL$218,0)),"")</f>
        <v/>
      </c>
      <c r="V106" s="214" t="str">
        <f>IFERROR(INDEX('Wastewater '!$I$218:$CL$234,MATCH(Adjustment_WWW!$A106,'Wastewater '!$I$218:$I$234,0),MATCH(Adjustment_WWW!V$3&amp;RIGHT(Adjustment_WWW!$B106,2),'Wastewater '!$I$218:$CL$218,0)),"")</f>
        <v/>
      </c>
      <c r="W106" s="214">
        <f>IFERROR(INDEX('Wastewater '!$I$218:$CL$234,MATCH(Adjustment_WWW!$A106,'Wastewater '!$I$218:$I$234,0),MATCH(Adjustment_WWW!W$3&amp;RIGHT(Adjustment_WWW!$B106,2),'Wastewater '!$I$218:$CL$218,0)),"")</f>
        <v>0</v>
      </c>
    </row>
    <row r="107" spans="1:23">
      <c r="A107" s="214" t="s">
        <v>95</v>
      </c>
      <c r="B107" s="214" t="s">
        <v>464</v>
      </c>
      <c r="C107" s="214" t="str">
        <f t="shared" si="52"/>
        <v>TMS15</v>
      </c>
      <c r="D107" s="214">
        <f t="shared" si="53"/>
        <v>0</v>
      </c>
      <c r="E107" s="214">
        <f t="shared" si="54"/>
        <v>0</v>
      </c>
      <c r="F107" s="214">
        <f t="shared" si="55"/>
        <v>0</v>
      </c>
      <c r="G107" s="214">
        <f t="shared" si="56"/>
        <v>0</v>
      </c>
      <c r="H107" s="214">
        <f t="shared" si="57"/>
        <v>0</v>
      </c>
      <c r="I107" s="214">
        <f t="shared" si="50"/>
        <v>0</v>
      </c>
      <c r="J107" s="214">
        <f t="shared" si="58"/>
        <v>0</v>
      </c>
      <c r="M107" s="214">
        <f>IFERROR(INDEX('Wastewater '!$I$218:$CL$234,MATCH(Adjustment_WWW!$A107,'Wastewater '!$I$218:$I$234,0),MATCH(Adjustment_WWW!M$3&amp;RIGHT(Adjustment_WWW!$B107,2),'Wastewater '!$I$218:$CL$218,0)),"")</f>
        <v>0</v>
      </c>
      <c r="N107" s="214">
        <f>IFERROR(INDEX('Wastewater '!$I$218:$CL$234,MATCH(Adjustment_WWW!$A107,'Wastewater '!$I$218:$I$234,0),MATCH(Adjustment_WWW!N$3&amp;RIGHT(Adjustment_WWW!$B107,2),'Wastewater '!$I$218:$CL$218,0)),"")</f>
        <v>0</v>
      </c>
      <c r="O107" s="214">
        <f>IFERROR(INDEX('Wastewater '!$I$218:$CL$234,MATCH(Adjustment_WWW!$A107,'Wastewater '!$I$218:$I$234,0),MATCH(Adjustment_WWW!O$3&amp;RIGHT(Adjustment_WWW!$B107,2),'Wastewater '!$I$218:$CL$218,0)),"")</f>
        <v>0</v>
      </c>
      <c r="P107" s="214">
        <f>IFERROR(INDEX('Wastewater '!$I$218:$CL$234,MATCH(Adjustment_WWW!$A107,'Wastewater '!$I$218:$I$234,0),MATCH(Adjustment_WWW!P$3&amp;RIGHT(Adjustment_WWW!$B107,2),'Wastewater '!$I$218:$CL$218,0)),"")</f>
        <v>0</v>
      </c>
      <c r="Q107" s="214">
        <f>IFERROR(INDEX('Wastewater '!$I$218:$CL$234,MATCH(Adjustment_WWW!$A107,'Wastewater '!$I$218:$I$234,0),MATCH(Adjustment_WWW!Q$3&amp;RIGHT(Adjustment_WWW!$B107,2),'Wastewater '!$I$218:$CL$218,0)),"")</f>
        <v>0</v>
      </c>
      <c r="R107" s="214" t="str">
        <f>IFERROR(INDEX('Wastewater '!$I$218:$CL$234,MATCH(Adjustment_WWW!$A107,'Wastewater '!$I$218:$I$234,0),MATCH(Adjustment_WWW!R$3&amp;RIGHT(Adjustment_WWW!$B107,2),'Wastewater '!$I$218:$CL$218,0)),"")</f>
        <v/>
      </c>
      <c r="S107" s="214" t="str">
        <f>IFERROR(INDEX('Wastewater '!$I$218:$CL$234,MATCH(Adjustment_WWW!$A107,'Wastewater '!$I$218:$I$234,0),MATCH(Adjustment_WWW!S$3&amp;RIGHT(Adjustment_WWW!$B107,2),'Wastewater '!$I$218:$CL$218,0)),"")</f>
        <v/>
      </c>
      <c r="T107" s="214" t="str">
        <f>IFERROR(INDEX('Wastewater '!$I$218:$CL$234,MATCH(Adjustment_WWW!$A107,'Wastewater '!$I$218:$I$234,0),MATCH(Adjustment_WWW!T$3&amp;RIGHT(Adjustment_WWW!$B107,2),'Wastewater '!$I$218:$CL$218,0)),"")</f>
        <v/>
      </c>
      <c r="U107" s="214" t="str">
        <f>IFERROR(INDEX('Wastewater '!$I$218:$CL$234,MATCH(Adjustment_WWW!$A107,'Wastewater '!$I$218:$I$234,0),MATCH(Adjustment_WWW!U$3&amp;RIGHT(Adjustment_WWW!$B107,2),'Wastewater '!$I$218:$CL$218,0)),"")</f>
        <v/>
      </c>
      <c r="V107" s="214" t="str">
        <f>IFERROR(INDEX('Wastewater '!$I$218:$CL$234,MATCH(Adjustment_WWW!$A107,'Wastewater '!$I$218:$I$234,0),MATCH(Adjustment_WWW!V$3&amp;RIGHT(Adjustment_WWW!$B107,2),'Wastewater '!$I$218:$CL$218,0)),"")</f>
        <v/>
      </c>
      <c r="W107" s="214">
        <f>IFERROR(INDEX('Wastewater '!$I$218:$CL$234,MATCH(Adjustment_WWW!$A107,'Wastewater '!$I$218:$I$234,0),MATCH(Adjustment_WWW!W$3&amp;RIGHT(Adjustment_WWW!$B107,2),'Wastewater '!$I$218:$CL$218,0)),"")</f>
        <v>0</v>
      </c>
    </row>
    <row r="108" spans="1:23">
      <c r="A108" s="214" t="s">
        <v>95</v>
      </c>
      <c r="B108" s="214" t="s">
        <v>465</v>
      </c>
      <c r="C108" s="214" t="str">
        <f t="shared" si="52"/>
        <v>TMS16</v>
      </c>
      <c r="D108" s="214">
        <f t="shared" si="53"/>
        <v>0</v>
      </c>
      <c r="E108" s="214">
        <f t="shared" si="54"/>
        <v>0</v>
      </c>
      <c r="F108" s="214">
        <f t="shared" si="55"/>
        <v>0</v>
      </c>
      <c r="G108" s="214">
        <f t="shared" si="56"/>
        <v>0</v>
      </c>
      <c r="H108" s="214">
        <f t="shared" si="57"/>
        <v>0</v>
      </c>
      <c r="I108" s="214">
        <f t="shared" si="50"/>
        <v>0</v>
      </c>
      <c r="J108" s="214">
        <f t="shared" si="58"/>
        <v>0</v>
      </c>
      <c r="M108" s="214">
        <f>IFERROR(INDEX('Wastewater '!$I$218:$CL$234,MATCH(Adjustment_WWW!$A108,'Wastewater '!$I$218:$I$234,0),MATCH(Adjustment_WWW!M$3&amp;RIGHT(Adjustment_WWW!$B108,2),'Wastewater '!$I$218:$CL$218,0)),"")</f>
        <v>0</v>
      </c>
      <c r="N108" s="214">
        <f>IFERROR(INDEX('Wastewater '!$I$218:$CL$234,MATCH(Adjustment_WWW!$A108,'Wastewater '!$I$218:$I$234,0),MATCH(Adjustment_WWW!N$3&amp;RIGHT(Adjustment_WWW!$B108,2),'Wastewater '!$I$218:$CL$218,0)),"")</f>
        <v>0</v>
      </c>
      <c r="O108" s="214">
        <f>IFERROR(INDEX('Wastewater '!$I$218:$CL$234,MATCH(Adjustment_WWW!$A108,'Wastewater '!$I$218:$I$234,0),MATCH(Adjustment_WWW!O$3&amp;RIGHT(Adjustment_WWW!$B108,2),'Wastewater '!$I$218:$CL$218,0)),"")</f>
        <v>0</v>
      </c>
      <c r="P108" s="214">
        <f>IFERROR(INDEX('Wastewater '!$I$218:$CL$234,MATCH(Adjustment_WWW!$A108,'Wastewater '!$I$218:$I$234,0),MATCH(Adjustment_WWW!P$3&amp;RIGHT(Adjustment_WWW!$B108,2),'Wastewater '!$I$218:$CL$218,0)),"")</f>
        <v>0</v>
      </c>
      <c r="Q108" s="214">
        <f>IFERROR(INDEX('Wastewater '!$I$218:$CL$234,MATCH(Adjustment_WWW!$A108,'Wastewater '!$I$218:$I$234,0),MATCH(Adjustment_WWW!Q$3&amp;RIGHT(Adjustment_WWW!$B108,2),'Wastewater '!$I$218:$CL$218,0)),"")</f>
        <v>0</v>
      </c>
      <c r="R108" s="214" t="str">
        <f>IFERROR(INDEX('Wastewater '!$I$218:$CL$234,MATCH(Adjustment_WWW!$A108,'Wastewater '!$I$218:$I$234,0),MATCH(Adjustment_WWW!R$3&amp;RIGHT(Adjustment_WWW!$B108,2),'Wastewater '!$I$218:$CL$218,0)),"")</f>
        <v/>
      </c>
      <c r="S108" s="214" t="str">
        <f>IFERROR(INDEX('Wastewater '!$I$218:$CL$234,MATCH(Adjustment_WWW!$A108,'Wastewater '!$I$218:$I$234,0),MATCH(Adjustment_WWW!S$3&amp;RIGHT(Adjustment_WWW!$B108,2),'Wastewater '!$I$218:$CL$218,0)),"")</f>
        <v/>
      </c>
      <c r="T108" s="214" t="str">
        <f>IFERROR(INDEX('Wastewater '!$I$218:$CL$234,MATCH(Adjustment_WWW!$A108,'Wastewater '!$I$218:$I$234,0),MATCH(Adjustment_WWW!T$3&amp;RIGHT(Adjustment_WWW!$B108,2),'Wastewater '!$I$218:$CL$218,0)),"")</f>
        <v/>
      </c>
      <c r="U108" s="214" t="str">
        <f>IFERROR(INDEX('Wastewater '!$I$218:$CL$234,MATCH(Adjustment_WWW!$A108,'Wastewater '!$I$218:$I$234,0),MATCH(Adjustment_WWW!U$3&amp;RIGHT(Adjustment_WWW!$B108,2),'Wastewater '!$I$218:$CL$218,0)),"")</f>
        <v/>
      </c>
      <c r="V108" s="214" t="str">
        <f>IFERROR(INDEX('Wastewater '!$I$218:$CL$234,MATCH(Adjustment_WWW!$A108,'Wastewater '!$I$218:$I$234,0),MATCH(Adjustment_WWW!V$3&amp;RIGHT(Adjustment_WWW!$B108,2),'Wastewater '!$I$218:$CL$218,0)),"")</f>
        <v/>
      </c>
      <c r="W108" s="214">
        <f>IFERROR(INDEX('Wastewater '!$I$218:$CL$234,MATCH(Adjustment_WWW!$A108,'Wastewater '!$I$218:$I$234,0),MATCH(Adjustment_WWW!W$3&amp;RIGHT(Adjustment_WWW!$B108,2),'Wastewater '!$I$218:$CL$218,0)),"")</f>
        <v>0</v>
      </c>
    </row>
    <row r="109" spans="1:23">
      <c r="A109" s="214" t="s">
        <v>95</v>
      </c>
      <c r="B109" s="214" t="s">
        <v>466</v>
      </c>
      <c r="C109" s="214" t="str">
        <f t="shared" si="52"/>
        <v>TMS17</v>
      </c>
      <c r="D109" s="214">
        <f t="shared" si="53"/>
        <v>0</v>
      </c>
      <c r="E109" s="214">
        <f t="shared" si="54"/>
        <v>0</v>
      </c>
      <c r="F109" s="214">
        <f t="shared" si="55"/>
        <v>0</v>
      </c>
      <c r="G109" s="214">
        <f t="shared" si="56"/>
        <v>0</v>
      </c>
      <c r="H109" s="214">
        <f t="shared" si="57"/>
        <v>0</v>
      </c>
      <c r="I109" s="214">
        <f t="shared" si="50"/>
        <v>0</v>
      </c>
      <c r="J109" s="214">
        <f t="shared" si="58"/>
        <v>0</v>
      </c>
      <c r="M109" s="214">
        <f>IFERROR(INDEX('Wastewater '!$I$218:$CL$234,MATCH(Adjustment_WWW!$A109,'Wastewater '!$I$218:$I$234,0),MATCH(Adjustment_WWW!M$3&amp;RIGHT(Adjustment_WWW!$B109,2),'Wastewater '!$I$218:$CL$218,0)),"")</f>
        <v>0</v>
      </c>
      <c r="N109" s="214">
        <f>IFERROR(INDEX('Wastewater '!$I$218:$CL$234,MATCH(Adjustment_WWW!$A109,'Wastewater '!$I$218:$I$234,0),MATCH(Adjustment_WWW!N$3&amp;RIGHT(Adjustment_WWW!$B109,2),'Wastewater '!$I$218:$CL$218,0)),"")</f>
        <v>0</v>
      </c>
      <c r="O109" s="214">
        <f>IFERROR(INDEX('Wastewater '!$I$218:$CL$234,MATCH(Adjustment_WWW!$A109,'Wastewater '!$I$218:$I$234,0),MATCH(Adjustment_WWW!O$3&amp;RIGHT(Adjustment_WWW!$B109,2),'Wastewater '!$I$218:$CL$218,0)),"")</f>
        <v>0</v>
      </c>
      <c r="P109" s="214">
        <f>IFERROR(INDEX('Wastewater '!$I$218:$CL$234,MATCH(Adjustment_WWW!$A109,'Wastewater '!$I$218:$I$234,0),MATCH(Adjustment_WWW!P$3&amp;RIGHT(Adjustment_WWW!$B109,2),'Wastewater '!$I$218:$CL$218,0)),"")</f>
        <v>0</v>
      </c>
      <c r="Q109" s="214">
        <f>IFERROR(INDEX('Wastewater '!$I$218:$CL$234,MATCH(Adjustment_WWW!$A109,'Wastewater '!$I$218:$I$234,0),MATCH(Adjustment_WWW!Q$3&amp;RIGHT(Adjustment_WWW!$B109,2),'Wastewater '!$I$218:$CL$218,0)),"")</f>
        <v>0</v>
      </c>
      <c r="R109" s="214" t="str">
        <f>IFERROR(INDEX('Wastewater '!$I$218:$CL$234,MATCH(Adjustment_WWW!$A109,'Wastewater '!$I$218:$I$234,0),MATCH(Adjustment_WWW!R$3&amp;RIGHT(Adjustment_WWW!$B109,2),'Wastewater '!$I$218:$CL$218,0)),"")</f>
        <v/>
      </c>
      <c r="S109" s="214" t="str">
        <f>IFERROR(INDEX('Wastewater '!$I$218:$CL$234,MATCH(Adjustment_WWW!$A109,'Wastewater '!$I$218:$I$234,0),MATCH(Adjustment_WWW!S$3&amp;RIGHT(Adjustment_WWW!$B109,2),'Wastewater '!$I$218:$CL$218,0)),"")</f>
        <v/>
      </c>
      <c r="T109" s="214" t="str">
        <f>IFERROR(INDEX('Wastewater '!$I$218:$CL$234,MATCH(Adjustment_WWW!$A109,'Wastewater '!$I$218:$I$234,0),MATCH(Adjustment_WWW!T$3&amp;RIGHT(Adjustment_WWW!$B109,2),'Wastewater '!$I$218:$CL$218,0)),"")</f>
        <v/>
      </c>
      <c r="U109" s="214" t="str">
        <f>IFERROR(INDEX('Wastewater '!$I$218:$CL$234,MATCH(Adjustment_WWW!$A109,'Wastewater '!$I$218:$I$234,0),MATCH(Adjustment_WWW!U$3&amp;RIGHT(Adjustment_WWW!$B109,2),'Wastewater '!$I$218:$CL$218,0)),"")</f>
        <v/>
      </c>
      <c r="V109" s="214" t="str">
        <f>IFERROR(INDEX('Wastewater '!$I$218:$CL$234,MATCH(Adjustment_WWW!$A109,'Wastewater '!$I$218:$I$234,0),MATCH(Adjustment_WWW!V$3&amp;RIGHT(Adjustment_WWW!$B109,2),'Wastewater '!$I$218:$CL$218,0)),"")</f>
        <v/>
      </c>
      <c r="W109" s="214">
        <f>IFERROR(INDEX('Wastewater '!$I$218:$CL$234,MATCH(Adjustment_WWW!$A109,'Wastewater '!$I$218:$I$234,0),MATCH(Adjustment_WWW!W$3&amp;RIGHT(Adjustment_WWW!$B109,2),'Wastewater '!$I$218:$CL$218,0)),"")</f>
        <v>0</v>
      </c>
    </row>
    <row r="110" spans="1:23">
      <c r="A110" s="214" t="s">
        <v>95</v>
      </c>
      <c r="B110" s="214" t="s">
        <v>467</v>
      </c>
      <c r="C110" s="214" t="str">
        <f t="shared" si="52"/>
        <v>TMS18</v>
      </c>
      <c r="D110" s="214">
        <f t="shared" si="53"/>
        <v>0.83199999999999996</v>
      </c>
      <c r="E110" s="214">
        <f t="shared" si="54"/>
        <v>0.9</v>
      </c>
      <c r="F110" s="214">
        <f t="shared" si="55"/>
        <v>0.06</v>
      </c>
      <c r="G110" s="214">
        <f t="shared" si="56"/>
        <v>0.28399999999999997</v>
      </c>
      <c r="H110" s="214">
        <f t="shared" si="57"/>
        <v>0.104</v>
      </c>
      <c r="I110" s="214">
        <f t="shared" si="50"/>
        <v>0.44799999999999995</v>
      </c>
      <c r="J110" s="214">
        <f t="shared" si="58"/>
        <v>2.1800000000000002</v>
      </c>
      <c r="M110" s="214" t="str">
        <f>IFERROR(INDEX('Wastewater '!$I$218:$CL$234,MATCH(Adjustment_WWW!$A110,'Wastewater '!$I$218:$I$234,0),MATCH(Adjustment_WWW!M$3&amp;RIGHT(Adjustment_WWW!$B110,2),'Wastewater '!$I$218:$CL$218,0)),"")</f>
        <v/>
      </c>
      <c r="N110" s="214" t="str">
        <f>IFERROR(INDEX('Wastewater '!$I$218:$CL$234,MATCH(Adjustment_WWW!$A110,'Wastewater '!$I$218:$I$234,0),MATCH(Adjustment_WWW!N$3&amp;RIGHT(Adjustment_WWW!$B110,2),'Wastewater '!$I$218:$CL$218,0)),"")</f>
        <v/>
      </c>
      <c r="O110" s="214">
        <f>IFERROR(INDEX('Wastewater '!$I$218:$CL$234,MATCH(Adjustment_WWW!$A110,'Wastewater '!$I$218:$I$234,0),MATCH(Adjustment_WWW!O$3&amp;RIGHT(Adjustment_WWW!$B110,2),'Wastewater '!$I$218:$CL$218,0)),"")</f>
        <v>0.06</v>
      </c>
      <c r="P110" s="214">
        <f>IFERROR(INDEX('Wastewater '!$I$218:$CL$234,MATCH(Adjustment_WWW!$A110,'Wastewater '!$I$218:$I$234,0),MATCH(Adjustment_WWW!P$3&amp;RIGHT(Adjustment_WWW!$B110,2),'Wastewater '!$I$218:$CL$218,0)),"")</f>
        <v>0.28399999999999997</v>
      </c>
      <c r="Q110" s="214">
        <f>IFERROR(INDEX('Wastewater '!$I$218:$CL$234,MATCH(Adjustment_WWW!$A110,'Wastewater '!$I$218:$I$234,0),MATCH(Adjustment_WWW!Q$3&amp;RIGHT(Adjustment_WWW!$B110,2),'Wastewater '!$I$218:$CL$218,0)),"")</f>
        <v>0.104</v>
      </c>
      <c r="R110" s="214">
        <f>IFERROR(INDEX('Wastewater '!$I$218:$CL$234,MATCH(Adjustment_WWW!$A110,'Wastewater '!$I$218:$I$234,0),MATCH(Adjustment_WWW!R$3&amp;RIGHT(Adjustment_WWW!$B110,2),'Wastewater '!$I$218:$CL$218,0)),"")</f>
        <v>0.57599999999999996</v>
      </c>
      <c r="S110" s="214">
        <f>IFERROR(INDEX('Wastewater '!$I$218:$CL$234,MATCH(Adjustment_WWW!$A110,'Wastewater '!$I$218:$I$234,0),MATCH(Adjustment_WWW!S$3&amp;RIGHT(Adjustment_WWW!$B110,2),'Wastewater '!$I$218:$CL$218,0)),"")</f>
        <v>0.16800000000000001</v>
      </c>
      <c r="T110" s="214">
        <f>IFERROR(INDEX('Wastewater '!$I$218:$CL$234,MATCH(Adjustment_WWW!$A110,'Wastewater '!$I$218:$I$234,0),MATCH(Adjustment_WWW!T$3&amp;RIGHT(Adjustment_WWW!$B110,2),'Wastewater '!$I$218:$CL$218,0)),"")</f>
        <v>8.7999999999999995E-2</v>
      </c>
      <c r="U110" s="214">
        <f>IFERROR(INDEX('Wastewater '!$I$218:$CL$234,MATCH(Adjustment_WWW!$A110,'Wastewater '!$I$218:$I$234,0),MATCH(Adjustment_WWW!U$3&amp;RIGHT(Adjustment_WWW!$B110,2),'Wastewater '!$I$218:$CL$218,0)),"")</f>
        <v>0.89600000000000002</v>
      </c>
      <c r="V110" s="214">
        <f>IFERROR(INDEX('Wastewater '!$I$218:$CL$234,MATCH(Adjustment_WWW!$A110,'Wastewater '!$I$218:$I$234,0),MATCH(Adjustment_WWW!V$3&amp;RIGHT(Adjustment_WWW!$B110,2),'Wastewater '!$I$218:$CL$218,0)),"")</f>
        <v>4.0000000000000001E-3</v>
      </c>
      <c r="W110" s="214">
        <f>IFERROR(INDEX('Wastewater '!$I$218:$CL$234,MATCH(Adjustment_WWW!$A110,'Wastewater '!$I$218:$I$234,0),MATCH(Adjustment_WWW!W$3&amp;RIGHT(Adjustment_WWW!$B110,2),'Wastewater '!$I$218:$CL$218,0)),"")</f>
        <v>2.1800000000000002</v>
      </c>
    </row>
    <row r="111" spans="1:23">
      <c r="A111" s="214" t="s">
        <v>95</v>
      </c>
      <c r="B111" s="214" t="s">
        <v>468</v>
      </c>
      <c r="C111" s="214" t="str">
        <f t="shared" si="52"/>
        <v>TMS19</v>
      </c>
      <c r="D111" s="214">
        <f t="shared" si="53"/>
        <v>9.8000000000000004E-2</v>
      </c>
      <c r="E111" s="214">
        <f t="shared" si="54"/>
        <v>0.107</v>
      </c>
      <c r="F111" s="214">
        <f t="shared" si="55"/>
        <v>8.0000000000000002E-3</v>
      </c>
      <c r="G111" s="214">
        <f t="shared" si="56"/>
        <v>3.4000000000000002E-2</v>
      </c>
      <c r="H111" s="214">
        <f t="shared" si="57"/>
        <v>1.0999999999999999E-2</v>
      </c>
      <c r="I111" s="214">
        <f t="shared" si="50"/>
        <v>5.3000000000000005E-2</v>
      </c>
      <c r="J111" s="214">
        <f t="shared" si="58"/>
        <v>0.25800000000000001</v>
      </c>
      <c r="M111" s="214" t="str">
        <f>IFERROR(INDEX('Wastewater '!$I$218:$CL$234,MATCH(Adjustment_WWW!$A111,'Wastewater '!$I$218:$I$234,0),MATCH(Adjustment_WWW!M$3&amp;RIGHT(Adjustment_WWW!$B111,2),'Wastewater '!$I$218:$CL$218,0)),"")</f>
        <v/>
      </c>
      <c r="N111" s="214" t="str">
        <f>IFERROR(INDEX('Wastewater '!$I$218:$CL$234,MATCH(Adjustment_WWW!$A111,'Wastewater '!$I$218:$I$234,0),MATCH(Adjustment_WWW!N$3&amp;RIGHT(Adjustment_WWW!$B111,2),'Wastewater '!$I$218:$CL$218,0)),"")</f>
        <v/>
      </c>
      <c r="O111" s="214">
        <f>IFERROR(INDEX('Wastewater '!$I$218:$CL$234,MATCH(Adjustment_WWW!$A111,'Wastewater '!$I$218:$I$234,0),MATCH(Adjustment_WWW!O$3&amp;RIGHT(Adjustment_WWW!$B111,2),'Wastewater '!$I$218:$CL$218,0)),"")</f>
        <v>8.0000000000000002E-3</v>
      </c>
      <c r="P111" s="214">
        <f>IFERROR(INDEX('Wastewater '!$I$218:$CL$234,MATCH(Adjustment_WWW!$A111,'Wastewater '!$I$218:$I$234,0),MATCH(Adjustment_WWW!P$3&amp;RIGHT(Adjustment_WWW!$B111,2),'Wastewater '!$I$218:$CL$218,0)),"")</f>
        <v>3.4000000000000002E-2</v>
      </c>
      <c r="Q111" s="214">
        <f>IFERROR(INDEX('Wastewater '!$I$218:$CL$234,MATCH(Adjustment_WWW!$A111,'Wastewater '!$I$218:$I$234,0),MATCH(Adjustment_WWW!Q$3&amp;RIGHT(Adjustment_WWW!$B111,2),'Wastewater '!$I$218:$CL$218,0)),"")</f>
        <v>1.0999999999999999E-2</v>
      </c>
      <c r="R111" s="214">
        <f>IFERROR(INDEX('Wastewater '!$I$218:$CL$234,MATCH(Adjustment_WWW!$A111,'Wastewater '!$I$218:$I$234,0),MATCH(Adjustment_WWW!R$3&amp;RIGHT(Adjustment_WWW!$B111,2),'Wastewater '!$I$218:$CL$218,0)),"")</f>
        <v>6.8000000000000005E-2</v>
      </c>
      <c r="S111" s="214">
        <f>IFERROR(INDEX('Wastewater '!$I$218:$CL$234,MATCH(Adjustment_WWW!$A111,'Wastewater '!$I$218:$I$234,0),MATCH(Adjustment_WWW!S$3&amp;RIGHT(Adjustment_WWW!$B111,2),'Wastewater '!$I$218:$CL$218,0)),"")</f>
        <v>0.02</v>
      </c>
      <c r="T111" s="214">
        <f>IFERROR(INDEX('Wastewater '!$I$218:$CL$234,MATCH(Adjustment_WWW!$A111,'Wastewater '!$I$218:$I$234,0),MATCH(Adjustment_WWW!T$3&amp;RIGHT(Adjustment_WWW!$B111,2),'Wastewater '!$I$218:$CL$218,0)),"")</f>
        <v>9.9999999999999985E-3</v>
      </c>
      <c r="U111" s="214">
        <f>IFERROR(INDEX('Wastewater '!$I$218:$CL$234,MATCH(Adjustment_WWW!$A111,'Wastewater '!$I$218:$I$234,0),MATCH(Adjustment_WWW!U$3&amp;RIGHT(Adjustment_WWW!$B111,2),'Wastewater '!$I$218:$CL$218,0)),"")</f>
        <v>0.107</v>
      </c>
      <c r="V111" s="214">
        <f>IFERROR(INDEX('Wastewater '!$I$218:$CL$234,MATCH(Adjustment_WWW!$A111,'Wastewater '!$I$218:$I$234,0),MATCH(Adjustment_WWW!V$3&amp;RIGHT(Adjustment_WWW!$B111,2),'Wastewater '!$I$218:$CL$218,0)),"")</f>
        <v>0</v>
      </c>
      <c r="W111" s="214">
        <f>IFERROR(INDEX('Wastewater '!$I$218:$CL$234,MATCH(Adjustment_WWW!$A111,'Wastewater '!$I$218:$I$234,0),MATCH(Adjustment_WWW!W$3&amp;RIGHT(Adjustment_WWW!$B111,2),'Wastewater '!$I$218:$CL$218,0)),"")</f>
        <v>0.25800000000000001</v>
      </c>
    </row>
    <row r="112" spans="1:23">
      <c r="A112" s="214" t="s">
        <v>95</v>
      </c>
      <c r="B112" s="214" t="s">
        <v>469</v>
      </c>
      <c r="C112" s="214" t="str">
        <f t="shared" si="52"/>
        <v>TMS20</v>
      </c>
      <c r="D112" s="214">
        <f t="shared" si="53"/>
        <v>4.1769999999999996</v>
      </c>
      <c r="E112" s="214">
        <f t="shared" si="54"/>
        <v>4.5970000000000004</v>
      </c>
      <c r="F112" s="214">
        <f t="shared" si="55"/>
        <v>0.192</v>
      </c>
      <c r="G112" s="214">
        <f t="shared" si="56"/>
        <v>2.3159999999999998</v>
      </c>
      <c r="H112" s="214">
        <f t="shared" si="57"/>
        <v>0.20399999999999999</v>
      </c>
      <c r="I112" s="214">
        <f t="shared" si="50"/>
        <v>2.7120000000000002</v>
      </c>
      <c r="J112" s="214">
        <f t="shared" si="58"/>
        <v>11.486000000000001</v>
      </c>
      <c r="M112" s="214" t="str">
        <f>IFERROR(INDEX('Wastewater '!$I$218:$CL$234,MATCH(Adjustment_WWW!$A112,'Wastewater '!$I$218:$I$234,0),MATCH(Adjustment_WWW!M$3&amp;RIGHT(Adjustment_WWW!$B112,2),'Wastewater '!$I$218:$CL$218,0)),"")</f>
        <v/>
      </c>
      <c r="N112" s="214" t="str">
        <f>IFERROR(INDEX('Wastewater '!$I$218:$CL$234,MATCH(Adjustment_WWW!$A112,'Wastewater '!$I$218:$I$234,0),MATCH(Adjustment_WWW!N$3&amp;RIGHT(Adjustment_WWW!$B112,2),'Wastewater '!$I$218:$CL$218,0)),"")</f>
        <v/>
      </c>
      <c r="O112" s="214">
        <f>IFERROR(INDEX('Wastewater '!$I$218:$CL$234,MATCH(Adjustment_WWW!$A112,'Wastewater '!$I$218:$I$234,0),MATCH(Adjustment_WWW!O$3&amp;RIGHT(Adjustment_WWW!$B112,2),'Wastewater '!$I$218:$CL$218,0)),"")</f>
        <v>0.192</v>
      </c>
      <c r="P112" s="214">
        <f>IFERROR(INDEX('Wastewater '!$I$218:$CL$234,MATCH(Adjustment_WWW!$A112,'Wastewater '!$I$218:$I$234,0),MATCH(Adjustment_WWW!P$3&amp;RIGHT(Adjustment_WWW!$B112,2),'Wastewater '!$I$218:$CL$218,0)),"")</f>
        <v>2.3159999999999998</v>
      </c>
      <c r="Q112" s="214">
        <f>IFERROR(INDEX('Wastewater '!$I$218:$CL$234,MATCH(Adjustment_WWW!$A112,'Wastewater '!$I$218:$I$234,0),MATCH(Adjustment_WWW!Q$3&amp;RIGHT(Adjustment_WWW!$B112,2),'Wastewater '!$I$218:$CL$218,0)),"")</f>
        <v>0.20399999999999999</v>
      </c>
      <c r="R112" s="214">
        <f>IFERROR(INDEX('Wastewater '!$I$218:$CL$234,MATCH(Adjustment_WWW!$A112,'Wastewater '!$I$218:$I$234,0),MATCH(Adjustment_WWW!R$3&amp;RIGHT(Adjustment_WWW!$B112,2),'Wastewater '!$I$218:$CL$218,0)),"")</f>
        <v>2.94</v>
      </c>
      <c r="S112" s="214">
        <f>IFERROR(INDEX('Wastewater '!$I$218:$CL$234,MATCH(Adjustment_WWW!$A112,'Wastewater '!$I$218:$I$234,0),MATCH(Adjustment_WWW!S$3&amp;RIGHT(Adjustment_WWW!$B112,2),'Wastewater '!$I$218:$CL$218,0)),"")</f>
        <v>0.82699999999999996</v>
      </c>
      <c r="T112" s="214">
        <f>IFERROR(INDEX('Wastewater '!$I$218:$CL$234,MATCH(Adjustment_WWW!$A112,'Wastewater '!$I$218:$I$234,0),MATCH(Adjustment_WWW!T$3&amp;RIGHT(Adjustment_WWW!$B112,2),'Wastewater '!$I$218:$CL$218,0)),"")</f>
        <v>0.41</v>
      </c>
      <c r="U112" s="214">
        <f>IFERROR(INDEX('Wastewater '!$I$218:$CL$234,MATCH(Adjustment_WWW!$A112,'Wastewater '!$I$218:$I$234,0),MATCH(Adjustment_WWW!U$3&amp;RIGHT(Adjustment_WWW!$B112,2),'Wastewater '!$I$218:$CL$218,0)),"")</f>
        <v>4.5680000000000005</v>
      </c>
      <c r="V112" s="214">
        <f>IFERROR(INDEX('Wastewater '!$I$218:$CL$234,MATCH(Adjustment_WWW!$A112,'Wastewater '!$I$218:$I$234,0),MATCH(Adjustment_WWW!V$3&amp;RIGHT(Adjustment_WWW!$B112,2),'Wastewater '!$I$218:$CL$218,0)),"")</f>
        <v>2.9000000000000001E-2</v>
      </c>
      <c r="W112" s="214">
        <f>IFERROR(INDEX('Wastewater '!$I$218:$CL$234,MATCH(Adjustment_WWW!$A112,'Wastewater '!$I$218:$I$234,0),MATCH(Adjustment_WWW!W$3&amp;RIGHT(Adjustment_WWW!$B112,2),'Wastewater '!$I$218:$CL$218,0)),"")</f>
        <v>11.486000000000001</v>
      </c>
    </row>
    <row r="113" spans="1:23">
      <c r="A113" s="214" t="s">
        <v>95</v>
      </c>
      <c r="B113" s="214" t="s">
        <v>470</v>
      </c>
      <c r="C113" s="214" t="str">
        <f t="shared" si="52"/>
        <v>TMS21</v>
      </c>
      <c r="D113" s="214">
        <f t="shared" si="53"/>
        <v>0</v>
      </c>
      <c r="E113" s="214">
        <f t="shared" si="54"/>
        <v>0</v>
      </c>
      <c r="F113" s="214">
        <f t="shared" si="55"/>
        <v>0</v>
      </c>
      <c r="G113" s="214">
        <f t="shared" si="56"/>
        <v>0</v>
      </c>
      <c r="H113" s="214">
        <f t="shared" si="57"/>
        <v>0</v>
      </c>
      <c r="I113" s="214">
        <f t="shared" si="50"/>
        <v>0</v>
      </c>
      <c r="J113" s="214">
        <f t="shared" si="58"/>
        <v>0</v>
      </c>
      <c r="M113" s="214" t="str">
        <f>IFERROR(INDEX('Wastewater '!$I$218:$CL$234,MATCH(Adjustment_WWW!$A113,'Wastewater '!$I$218:$I$234,0),MATCH(Adjustment_WWW!M$3&amp;RIGHT(Adjustment_WWW!$B113,2),'Wastewater '!$I$218:$CL$218,0)),"")</f>
        <v/>
      </c>
      <c r="N113" s="214" t="str">
        <f>IFERROR(INDEX('Wastewater '!$I$218:$CL$234,MATCH(Adjustment_WWW!$A113,'Wastewater '!$I$218:$I$234,0),MATCH(Adjustment_WWW!N$3&amp;RIGHT(Adjustment_WWW!$B113,2),'Wastewater '!$I$218:$CL$218,0)),"")</f>
        <v/>
      </c>
      <c r="O113" s="214">
        <f>IFERROR(INDEX('Wastewater '!$I$218:$CL$234,MATCH(Adjustment_WWW!$A113,'Wastewater '!$I$218:$I$234,0),MATCH(Adjustment_WWW!O$3&amp;RIGHT(Adjustment_WWW!$B113,2),'Wastewater '!$I$218:$CL$218,0)),"")</f>
        <v>0</v>
      </c>
      <c r="P113" s="214">
        <f>IFERROR(INDEX('Wastewater '!$I$218:$CL$234,MATCH(Adjustment_WWW!$A113,'Wastewater '!$I$218:$I$234,0),MATCH(Adjustment_WWW!P$3&amp;RIGHT(Adjustment_WWW!$B113,2),'Wastewater '!$I$218:$CL$218,0)),"")</f>
        <v>0</v>
      </c>
      <c r="Q113" s="214">
        <f>IFERROR(INDEX('Wastewater '!$I$218:$CL$234,MATCH(Adjustment_WWW!$A113,'Wastewater '!$I$218:$I$234,0),MATCH(Adjustment_WWW!Q$3&amp;RIGHT(Adjustment_WWW!$B113,2),'Wastewater '!$I$218:$CL$218,0)),"")</f>
        <v>0</v>
      </c>
      <c r="R113" s="214">
        <f>IFERROR(INDEX('Wastewater '!$I$218:$CL$234,MATCH(Adjustment_WWW!$A113,'Wastewater '!$I$218:$I$234,0),MATCH(Adjustment_WWW!R$3&amp;RIGHT(Adjustment_WWW!$B113,2),'Wastewater '!$I$218:$CL$218,0)),"")</f>
        <v>0</v>
      </c>
      <c r="S113" s="214">
        <f>IFERROR(INDEX('Wastewater '!$I$218:$CL$234,MATCH(Adjustment_WWW!$A113,'Wastewater '!$I$218:$I$234,0),MATCH(Adjustment_WWW!S$3&amp;RIGHT(Adjustment_WWW!$B113,2),'Wastewater '!$I$218:$CL$218,0)),"")</f>
        <v>0</v>
      </c>
      <c r="T113" s="214">
        <f>IFERROR(INDEX('Wastewater '!$I$218:$CL$234,MATCH(Adjustment_WWW!$A113,'Wastewater '!$I$218:$I$234,0),MATCH(Adjustment_WWW!T$3&amp;RIGHT(Adjustment_WWW!$B113,2),'Wastewater '!$I$218:$CL$218,0)),"")</f>
        <v>0</v>
      </c>
      <c r="U113" s="214">
        <f>IFERROR(INDEX('Wastewater '!$I$218:$CL$234,MATCH(Adjustment_WWW!$A113,'Wastewater '!$I$218:$I$234,0),MATCH(Adjustment_WWW!U$3&amp;RIGHT(Adjustment_WWW!$B113,2),'Wastewater '!$I$218:$CL$218,0)),"")</f>
        <v>0</v>
      </c>
      <c r="V113" s="214">
        <f>IFERROR(INDEX('Wastewater '!$I$218:$CL$234,MATCH(Adjustment_WWW!$A113,'Wastewater '!$I$218:$I$234,0),MATCH(Adjustment_WWW!V$3&amp;RIGHT(Adjustment_WWW!$B113,2),'Wastewater '!$I$218:$CL$218,0)),"")</f>
        <v>0</v>
      </c>
      <c r="W113" s="214">
        <f>IFERROR(INDEX('Wastewater '!$I$218:$CL$234,MATCH(Adjustment_WWW!$A113,'Wastewater '!$I$218:$I$234,0),MATCH(Adjustment_WWW!W$3&amp;RIGHT(Adjustment_WWW!$B113,2),'Wastewater '!$I$218:$CL$218,0)),"")</f>
        <v>0</v>
      </c>
    </row>
    <row r="114" spans="1:23">
      <c r="A114" s="214" t="s">
        <v>95</v>
      </c>
      <c r="B114" s="214" t="s">
        <v>580</v>
      </c>
      <c r="C114" s="214" t="str">
        <f t="shared" ref="C114" si="80">A114&amp;RIGHT(B114,2)</f>
        <v>TMS22</v>
      </c>
      <c r="D114" s="214">
        <f t="shared" ref="D114" si="81">IF($B114&lt;"2017-18",M114,R114+S114+T114)</f>
        <v>0</v>
      </c>
      <c r="E114" s="214">
        <f t="shared" ref="E114" si="82">IF($B114&lt;"2017-18",N114,U114+V114)</f>
        <v>0</v>
      </c>
      <c r="F114" s="214">
        <f t="shared" ref="F114" si="83">O114</f>
        <v>0</v>
      </c>
      <c r="G114" s="214">
        <f t="shared" ref="G114" si="84">P114</f>
        <v>0</v>
      </c>
      <c r="H114" s="214">
        <f t="shared" ref="H114" si="85">Q114</f>
        <v>0</v>
      </c>
      <c r="I114" s="214">
        <f t="shared" si="50"/>
        <v>0</v>
      </c>
      <c r="J114" s="214">
        <f t="shared" ref="J114" si="86">W114</f>
        <v>0</v>
      </c>
      <c r="M114" s="214" t="str">
        <f>IFERROR(INDEX('Wastewater '!$I$218:$CL$234,MATCH(Adjustment_WWW!$A114,'Wastewater '!$I$218:$I$234,0),MATCH(Adjustment_WWW!M$3&amp;RIGHT(Adjustment_WWW!$B114,2),'Wastewater '!$I$218:$CL$218,0)),"")</f>
        <v/>
      </c>
      <c r="N114" s="214" t="str">
        <f>IFERROR(INDEX('Wastewater '!$I$218:$CL$234,MATCH(Adjustment_WWW!$A114,'Wastewater '!$I$218:$I$234,0),MATCH(Adjustment_WWW!N$3&amp;RIGHT(Adjustment_WWW!$B114,2),'Wastewater '!$I$218:$CL$218,0)),"")</f>
        <v/>
      </c>
      <c r="O114" s="214">
        <f>IFERROR(INDEX('Wastewater '!$I$218:$CL$234,MATCH(Adjustment_WWW!$A114,'Wastewater '!$I$218:$I$234,0),MATCH(Adjustment_WWW!O$3&amp;RIGHT(Adjustment_WWW!$B114,2),'Wastewater '!$I$218:$CL$218,0)),"")</f>
        <v>0</v>
      </c>
      <c r="P114" s="214">
        <f>IFERROR(INDEX('Wastewater '!$I$218:$CL$234,MATCH(Adjustment_WWW!$A114,'Wastewater '!$I$218:$I$234,0),MATCH(Adjustment_WWW!P$3&amp;RIGHT(Adjustment_WWW!$B114,2),'Wastewater '!$I$218:$CL$218,0)),"")</f>
        <v>0</v>
      </c>
      <c r="Q114" s="214">
        <f>IFERROR(INDEX('Wastewater '!$I$218:$CL$234,MATCH(Adjustment_WWW!$A114,'Wastewater '!$I$218:$I$234,0),MATCH(Adjustment_WWW!Q$3&amp;RIGHT(Adjustment_WWW!$B114,2),'Wastewater '!$I$218:$CL$218,0)),"")</f>
        <v>0</v>
      </c>
      <c r="R114" s="214">
        <f>IFERROR(INDEX('Wastewater '!$I$218:$CL$234,MATCH(Adjustment_WWW!$A114,'Wastewater '!$I$218:$I$234,0),MATCH(Adjustment_WWW!R$3&amp;RIGHT(Adjustment_WWW!$B114,2),'Wastewater '!$I$218:$CL$218,0)),"")</f>
        <v>0</v>
      </c>
      <c r="S114" s="214">
        <f>IFERROR(INDEX('Wastewater '!$I$218:$CL$234,MATCH(Adjustment_WWW!$A114,'Wastewater '!$I$218:$I$234,0),MATCH(Adjustment_WWW!S$3&amp;RIGHT(Adjustment_WWW!$B114,2),'Wastewater '!$I$218:$CL$218,0)),"")</f>
        <v>0</v>
      </c>
      <c r="T114" s="214">
        <f>IFERROR(INDEX('Wastewater '!$I$218:$CL$234,MATCH(Adjustment_WWW!$A114,'Wastewater '!$I$218:$I$234,0),MATCH(Adjustment_WWW!T$3&amp;RIGHT(Adjustment_WWW!$B114,2),'Wastewater '!$I$218:$CL$218,0)),"")</f>
        <v>0</v>
      </c>
      <c r="U114" s="214">
        <f>IFERROR(INDEX('Wastewater '!$I$218:$CL$234,MATCH(Adjustment_WWW!$A114,'Wastewater '!$I$218:$I$234,0),MATCH(Adjustment_WWW!U$3&amp;RIGHT(Adjustment_WWW!$B114,2),'Wastewater '!$I$218:$CL$218,0)),"")</f>
        <v>0</v>
      </c>
      <c r="V114" s="214">
        <f>IFERROR(INDEX('Wastewater '!$I$218:$CL$234,MATCH(Adjustment_WWW!$A114,'Wastewater '!$I$218:$I$234,0),MATCH(Adjustment_WWW!V$3&amp;RIGHT(Adjustment_WWW!$B114,2),'Wastewater '!$I$218:$CL$218,0)),"")</f>
        <v>0</v>
      </c>
      <c r="W114" s="214">
        <f>IFERROR(INDEX('Wastewater '!$I$218:$CL$234,MATCH(Adjustment_WWW!$A114,'Wastewater '!$I$218:$I$234,0),MATCH(Adjustment_WWW!W$3&amp;RIGHT(Adjustment_WWW!$B114,2),'Wastewater '!$I$218:$CL$218,0)),"")</f>
        <v>0</v>
      </c>
    </row>
    <row r="115" spans="1:23">
      <c r="A115" s="214" t="s">
        <v>41</v>
      </c>
      <c r="B115" s="214" t="s">
        <v>461</v>
      </c>
      <c r="C115" s="214" t="str">
        <f t="shared" si="52"/>
        <v>WSH12</v>
      </c>
      <c r="D115" s="214">
        <f t="shared" si="53"/>
        <v>0</v>
      </c>
      <c r="E115" s="214">
        <f t="shared" si="54"/>
        <v>0</v>
      </c>
      <c r="F115" s="214">
        <f t="shared" si="55"/>
        <v>0</v>
      </c>
      <c r="G115" s="214">
        <f t="shared" si="56"/>
        <v>0</v>
      </c>
      <c r="H115" s="214">
        <f t="shared" si="57"/>
        <v>0</v>
      </c>
      <c r="I115" s="214">
        <f t="shared" si="50"/>
        <v>0</v>
      </c>
      <c r="J115" s="214">
        <f t="shared" si="58"/>
        <v>0</v>
      </c>
      <c r="M115" s="214">
        <f>IFERROR(INDEX('Wastewater '!$I$218:$CL$234,MATCH(Adjustment_WWW!$A115,'Wastewater '!$I$218:$I$234,0),MATCH(Adjustment_WWW!M$3&amp;RIGHT(Adjustment_WWW!$B115,2),'Wastewater '!$I$218:$CL$218,0)),"")</f>
        <v>0</v>
      </c>
      <c r="N115" s="214">
        <f>IFERROR(INDEX('Wastewater '!$I$218:$CL$234,MATCH(Adjustment_WWW!$A115,'Wastewater '!$I$218:$I$234,0),MATCH(Adjustment_WWW!N$3&amp;RIGHT(Adjustment_WWW!$B115,2),'Wastewater '!$I$218:$CL$218,0)),"")</f>
        <v>0</v>
      </c>
      <c r="O115" s="214">
        <f>IFERROR(INDEX('Wastewater '!$I$218:$CL$234,MATCH(Adjustment_WWW!$A115,'Wastewater '!$I$218:$I$234,0),MATCH(Adjustment_WWW!O$3&amp;RIGHT(Adjustment_WWW!$B115,2),'Wastewater '!$I$218:$CL$218,0)),"")</f>
        <v>0</v>
      </c>
      <c r="P115" s="214">
        <f>IFERROR(INDEX('Wastewater '!$I$218:$CL$234,MATCH(Adjustment_WWW!$A115,'Wastewater '!$I$218:$I$234,0),MATCH(Adjustment_WWW!P$3&amp;RIGHT(Adjustment_WWW!$B115,2),'Wastewater '!$I$218:$CL$218,0)),"")</f>
        <v>0</v>
      </c>
      <c r="Q115" s="214">
        <f>IFERROR(INDEX('Wastewater '!$I$218:$CL$234,MATCH(Adjustment_WWW!$A115,'Wastewater '!$I$218:$I$234,0),MATCH(Adjustment_WWW!Q$3&amp;RIGHT(Adjustment_WWW!$B115,2),'Wastewater '!$I$218:$CL$218,0)),"")</f>
        <v>0</v>
      </c>
      <c r="R115" s="214" t="str">
        <f>IFERROR(INDEX('Wastewater '!$I$218:$CL$234,MATCH(Adjustment_WWW!$A115,'Wastewater '!$I$218:$I$234,0),MATCH(Adjustment_WWW!R$3&amp;RIGHT(Adjustment_WWW!$B115,2),'Wastewater '!$I$218:$CL$218,0)),"")</f>
        <v/>
      </c>
      <c r="S115" s="214" t="str">
        <f>IFERROR(INDEX('Wastewater '!$I$218:$CL$234,MATCH(Adjustment_WWW!$A115,'Wastewater '!$I$218:$I$234,0),MATCH(Adjustment_WWW!S$3&amp;RIGHT(Adjustment_WWW!$B115,2),'Wastewater '!$I$218:$CL$218,0)),"")</f>
        <v/>
      </c>
      <c r="T115" s="214" t="str">
        <f>IFERROR(INDEX('Wastewater '!$I$218:$CL$234,MATCH(Adjustment_WWW!$A115,'Wastewater '!$I$218:$I$234,0),MATCH(Adjustment_WWW!T$3&amp;RIGHT(Adjustment_WWW!$B115,2),'Wastewater '!$I$218:$CL$218,0)),"")</f>
        <v/>
      </c>
      <c r="U115" s="214" t="str">
        <f>IFERROR(INDEX('Wastewater '!$I$218:$CL$234,MATCH(Adjustment_WWW!$A115,'Wastewater '!$I$218:$I$234,0),MATCH(Adjustment_WWW!U$3&amp;RIGHT(Adjustment_WWW!$B115,2),'Wastewater '!$I$218:$CL$218,0)),"")</f>
        <v/>
      </c>
      <c r="V115" s="214" t="str">
        <f>IFERROR(INDEX('Wastewater '!$I$218:$CL$234,MATCH(Adjustment_WWW!$A115,'Wastewater '!$I$218:$I$234,0),MATCH(Adjustment_WWW!V$3&amp;RIGHT(Adjustment_WWW!$B115,2),'Wastewater '!$I$218:$CL$218,0)),"")</f>
        <v/>
      </c>
      <c r="W115" s="214">
        <f>IFERROR(INDEX('Wastewater '!$I$218:$CL$234,MATCH(Adjustment_WWW!$A115,'Wastewater '!$I$218:$I$234,0),MATCH(Adjustment_WWW!W$3&amp;RIGHT(Adjustment_WWW!$B115,2),'Wastewater '!$I$218:$CL$218,0)),"")</f>
        <v>0</v>
      </c>
    </row>
    <row r="116" spans="1:23">
      <c r="A116" s="214" t="s">
        <v>41</v>
      </c>
      <c r="B116" s="214" t="s">
        <v>462</v>
      </c>
      <c r="C116" s="214" t="str">
        <f t="shared" si="52"/>
        <v>WSH13</v>
      </c>
      <c r="D116" s="214">
        <f t="shared" si="53"/>
        <v>0</v>
      </c>
      <c r="E116" s="214">
        <f t="shared" si="54"/>
        <v>0</v>
      </c>
      <c r="F116" s="214">
        <f t="shared" si="55"/>
        <v>0</v>
      </c>
      <c r="G116" s="214">
        <f t="shared" si="56"/>
        <v>0</v>
      </c>
      <c r="H116" s="214">
        <f t="shared" si="57"/>
        <v>0</v>
      </c>
      <c r="I116" s="214">
        <f t="shared" si="50"/>
        <v>0</v>
      </c>
      <c r="J116" s="214">
        <f t="shared" si="58"/>
        <v>0</v>
      </c>
      <c r="M116" s="214">
        <f>IFERROR(INDEX('Wastewater '!$I$218:$CL$234,MATCH(Adjustment_WWW!$A116,'Wastewater '!$I$218:$I$234,0),MATCH(Adjustment_WWW!M$3&amp;RIGHT(Adjustment_WWW!$B116,2),'Wastewater '!$I$218:$CL$218,0)),"")</f>
        <v>0</v>
      </c>
      <c r="N116" s="214">
        <f>IFERROR(INDEX('Wastewater '!$I$218:$CL$234,MATCH(Adjustment_WWW!$A116,'Wastewater '!$I$218:$I$234,0),MATCH(Adjustment_WWW!N$3&amp;RIGHT(Adjustment_WWW!$B116,2),'Wastewater '!$I$218:$CL$218,0)),"")</f>
        <v>0</v>
      </c>
      <c r="O116" s="214">
        <f>IFERROR(INDEX('Wastewater '!$I$218:$CL$234,MATCH(Adjustment_WWW!$A116,'Wastewater '!$I$218:$I$234,0),MATCH(Adjustment_WWW!O$3&amp;RIGHT(Adjustment_WWW!$B116,2),'Wastewater '!$I$218:$CL$218,0)),"")</f>
        <v>0</v>
      </c>
      <c r="P116" s="214">
        <f>IFERROR(INDEX('Wastewater '!$I$218:$CL$234,MATCH(Adjustment_WWW!$A116,'Wastewater '!$I$218:$I$234,0),MATCH(Adjustment_WWW!P$3&amp;RIGHT(Adjustment_WWW!$B116,2),'Wastewater '!$I$218:$CL$218,0)),"")</f>
        <v>0</v>
      </c>
      <c r="Q116" s="214">
        <f>IFERROR(INDEX('Wastewater '!$I$218:$CL$234,MATCH(Adjustment_WWW!$A116,'Wastewater '!$I$218:$I$234,0),MATCH(Adjustment_WWW!Q$3&amp;RIGHT(Adjustment_WWW!$B116,2),'Wastewater '!$I$218:$CL$218,0)),"")</f>
        <v>0</v>
      </c>
      <c r="R116" s="214" t="str">
        <f>IFERROR(INDEX('Wastewater '!$I$218:$CL$234,MATCH(Adjustment_WWW!$A116,'Wastewater '!$I$218:$I$234,0),MATCH(Adjustment_WWW!R$3&amp;RIGHT(Adjustment_WWW!$B116,2),'Wastewater '!$I$218:$CL$218,0)),"")</f>
        <v/>
      </c>
      <c r="S116" s="214" t="str">
        <f>IFERROR(INDEX('Wastewater '!$I$218:$CL$234,MATCH(Adjustment_WWW!$A116,'Wastewater '!$I$218:$I$234,0),MATCH(Adjustment_WWW!S$3&amp;RIGHT(Adjustment_WWW!$B116,2),'Wastewater '!$I$218:$CL$218,0)),"")</f>
        <v/>
      </c>
      <c r="T116" s="214" t="str">
        <f>IFERROR(INDEX('Wastewater '!$I$218:$CL$234,MATCH(Adjustment_WWW!$A116,'Wastewater '!$I$218:$I$234,0),MATCH(Adjustment_WWW!T$3&amp;RIGHT(Adjustment_WWW!$B116,2),'Wastewater '!$I$218:$CL$218,0)),"")</f>
        <v/>
      </c>
      <c r="U116" s="214" t="str">
        <f>IFERROR(INDEX('Wastewater '!$I$218:$CL$234,MATCH(Adjustment_WWW!$A116,'Wastewater '!$I$218:$I$234,0),MATCH(Adjustment_WWW!U$3&amp;RIGHT(Adjustment_WWW!$B116,2),'Wastewater '!$I$218:$CL$218,0)),"")</f>
        <v/>
      </c>
      <c r="V116" s="214" t="str">
        <f>IFERROR(INDEX('Wastewater '!$I$218:$CL$234,MATCH(Adjustment_WWW!$A116,'Wastewater '!$I$218:$I$234,0),MATCH(Adjustment_WWW!V$3&amp;RIGHT(Adjustment_WWW!$B116,2),'Wastewater '!$I$218:$CL$218,0)),"")</f>
        <v/>
      </c>
      <c r="W116" s="214">
        <f>IFERROR(INDEX('Wastewater '!$I$218:$CL$234,MATCH(Adjustment_WWW!$A116,'Wastewater '!$I$218:$I$234,0),MATCH(Adjustment_WWW!W$3&amp;RIGHT(Adjustment_WWW!$B116,2),'Wastewater '!$I$218:$CL$218,0)),"")</f>
        <v>0</v>
      </c>
    </row>
    <row r="117" spans="1:23">
      <c r="A117" s="214" t="s">
        <v>41</v>
      </c>
      <c r="B117" s="214" t="s">
        <v>463</v>
      </c>
      <c r="C117" s="214" t="str">
        <f t="shared" si="52"/>
        <v>WSH14</v>
      </c>
      <c r="D117" s="214">
        <f t="shared" si="53"/>
        <v>0</v>
      </c>
      <c r="E117" s="214">
        <f t="shared" si="54"/>
        <v>0</v>
      </c>
      <c r="F117" s="214">
        <f t="shared" si="55"/>
        <v>0</v>
      </c>
      <c r="G117" s="214">
        <f t="shared" si="56"/>
        <v>0</v>
      </c>
      <c r="H117" s="214">
        <f t="shared" si="57"/>
        <v>0</v>
      </c>
      <c r="I117" s="214">
        <f t="shared" si="50"/>
        <v>0</v>
      </c>
      <c r="J117" s="214">
        <f t="shared" si="58"/>
        <v>0</v>
      </c>
      <c r="M117" s="214">
        <f>IFERROR(INDEX('Wastewater '!$I$218:$CL$234,MATCH(Adjustment_WWW!$A117,'Wastewater '!$I$218:$I$234,0),MATCH(Adjustment_WWW!M$3&amp;RIGHT(Adjustment_WWW!$B117,2),'Wastewater '!$I$218:$CL$218,0)),"")</f>
        <v>0</v>
      </c>
      <c r="N117" s="214">
        <f>IFERROR(INDEX('Wastewater '!$I$218:$CL$234,MATCH(Adjustment_WWW!$A117,'Wastewater '!$I$218:$I$234,0),MATCH(Adjustment_WWW!N$3&amp;RIGHT(Adjustment_WWW!$B117,2),'Wastewater '!$I$218:$CL$218,0)),"")</f>
        <v>0</v>
      </c>
      <c r="O117" s="214">
        <f>IFERROR(INDEX('Wastewater '!$I$218:$CL$234,MATCH(Adjustment_WWW!$A117,'Wastewater '!$I$218:$I$234,0),MATCH(Adjustment_WWW!O$3&amp;RIGHT(Adjustment_WWW!$B117,2),'Wastewater '!$I$218:$CL$218,0)),"")</f>
        <v>0</v>
      </c>
      <c r="P117" s="214">
        <f>IFERROR(INDEX('Wastewater '!$I$218:$CL$234,MATCH(Adjustment_WWW!$A117,'Wastewater '!$I$218:$I$234,0),MATCH(Adjustment_WWW!P$3&amp;RIGHT(Adjustment_WWW!$B117,2),'Wastewater '!$I$218:$CL$218,0)),"")</f>
        <v>0</v>
      </c>
      <c r="Q117" s="214">
        <f>IFERROR(INDEX('Wastewater '!$I$218:$CL$234,MATCH(Adjustment_WWW!$A117,'Wastewater '!$I$218:$I$234,0),MATCH(Adjustment_WWW!Q$3&amp;RIGHT(Adjustment_WWW!$B117,2),'Wastewater '!$I$218:$CL$218,0)),"")</f>
        <v>0</v>
      </c>
      <c r="R117" s="214" t="str">
        <f>IFERROR(INDEX('Wastewater '!$I$218:$CL$234,MATCH(Adjustment_WWW!$A117,'Wastewater '!$I$218:$I$234,0),MATCH(Adjustment_WWW!R$3&amp;RIGHT(Adjustment_WWW!$B117,2),'Wastewater '!$I$218:$CL$218,0)),"")</f>
        <v/>
      </c>
      <c r="S117" s="214" t="str">
        <f>IFERROR(INDEX('Wastewater '!$I$218:$CL$234,MATCH(Adjustment_WWW!$A117,'Wastewater '!$I$218:$I$234,0),MATCH(Adjustment_WWW!S$3&amp;RIGHT(Adjustment_WWW!$B117,2),'Wastewater '!$I$218:$CL$218,0)),"")</f>
        <v/>
      </c>
      <c r="T117" s="214" t="str">
        <f>IFERROR(INDEX('Wastewater '!$I$218:$CL$234,MATCH(Adjustment_WWW!$A117,'Wastewater '!$I$218:$I$234,0),MATCH(Adjustment_WWW!T$3&amp;RIGHT(Adjustment_WWW!$B117,2),'Wastewater '!$I$218:$CL$218,0)),"")</f>
        <v/>
      </c>
      <c r="U117" s="214" t="str">
        <f>IFERROR(INDEX('Wastewater '!$I$218:$CL$234,MATCH(Adjustment_WWW!$A117,'Wastewater '!$I$218:$I$234,0),MATCH(Adjustment_WWW!U$3&amp;RIGHT(Adjustment_WWW!$B117,2),'Wastewater '!$I$218:$CL$218,0)),"")</f>
        <v/>
      </c>
      <c r="V117" s="214" t="str">
        <f>IFERROR(INDEX('Wastewater '!$I$218:$CL$234,MATCH(Adjustment_WWW!$A117,'Wastewater '!$I$218:$I$234,0),MATCH(Adjustment_WWW!V$3&amp;RIGHT(Adjustment_WWW!$B117,2),'Wastewater '!$I$218:$CL$218,0)),"")</f>
        <v/>
      </c>
      <c r="W117" s="214">
        <f>IFERROR(INDEX('Wastewater '!$I$218:$CL$234,MATCH(Adjustment_WWW!$A117,'Wastewater '!$I$218:$I$234,0),MATCH(Adjustment_WWW!W$3&amp;RIGHT(Adjustment_WWW!$B117,2),'Wastewater '!$I$218:$CL$218,0)),"")</f>
        <v>0</v>
      </c>
    </row>
    <row r="118" spans="1:23">
      <c r="A118" s="214" t="s">
        <v>41</v>
      </c>
      <c r="B118" s="214" t="s">
        <v>464</v>
      </c>
      <c r="C118" s="214" t="str">
        <f t="shared" si="52"/>
        <v>WSH15</v>
      </c>
      <c r="D118" s="214">
        <f t="shared" si="53"/>
        <v>1.7350000000000001</v>
      </c>
      <c r="E118" s="214">
        <f t="shared" si="54"/>
        <v>3.1549999999999998</v>
      </c>
      <c r="F118" s="214">
        <f t="shared" si="55"/>
        <v>0</v>
      </c>
      <c r="G118" s="214">
        <f t="shared" si="56"/>
        <v>0.39300000000000002</v>
      </c>
      <c r="H118" s="214">
        <f t="shared" si="57"/>
        <v>4.2000000000000003E-2</v>
      </c>
      <c r="I118" s="214">
        <f t="shared" si="50"/>
        <v>0.435</v>
      </c>
      <c r="J118" s="214">
        <f t="shared" si="58"/>
        <v>5.3249999999999993</v>
      </c>
      <c r="M118" s="214">
        <f>IFERROR(INDEX('Wastewater '!$I$218:$CL$234,MATCH(Adjustment_WWW!$A118,'Wastewater '!$I$218:$I$234,0),MATCH(Adjustment_WWW!M$3&amp;RIGHT(Adjustment_WWW!$B118,2),'Wastewater '!$I$218:$CL$218,0)),"")</f>
        <v>1.7350000000000001</v>
      </c>
      <c r="N118" s="214">
        <f>IFERROR(INDEX('Wastewater '!$I$218:$CL$234,MATCH(Adjustment_WWW!$A118,'Wastewater '!$I$218:$I$234,0),MATCH(Adjustment_WWW!N$3&amp;RIGHT(Adjustment_WWW!$B118,2),'Wastewater '!$I$218:$CL$218,0)),"")</f>
        <v>3.1549999999999998</v>
      </c>
      <c r="O118" s="214">
        <f>IFERROR(INDEX('Wastewater '!$I$218:$CL$234,MATCH(Adjustment_WWW!$A118,'Wastewater '!$I$218:$I$234,0),MATCH(Adjustment_WWW!O$3&amp;RIGHT(Adjustment_WWW!$B118,2),'Wastewater '!$I$218:$CL$218,0)),"")</f>
        <v>0</v>
      </c>
      <c r="P118" s="214">
        <f>IFERROR(INDEX('Wastewater '!$I$218:$CL$234,MATCH(Adjustment_WWW!$A118,'Wastewater '!$I$218:$I$234,0),MATCH(Adjustment_WWW!P$3&amp;RIGHT(Adjustment_WWW!$B118,2),'Wastewater '!$I$218:$CL$218,0)),"")</f>
        <v>0.39300000000000002</v>
      </c>
      <c r="Q118" s="214">
        <f>IFERROR(INDEX('Wastewater '!$I$218:$CL$234,MATCH(Adjustment_WWW!$A118,'Wastewater '!$I$218:$I$234,0),MATCH(Adjustment_WWW!Q$3&amp;RIGHT(Adjustment_WWW!$B118,2),'Wastewater '!$I$218:$CL$218,0)),"")</f>
        <v>4.2000000000000003E-2</v>
      </c>
      <c r="R118" s="214" t="str">
        <f>IFERROR(INDEX('Wastewater '!$I$218:$CL$234,MATCH(Adjustment_WWW!$A118,'Wastewater '!$I$218:$I$234,0),MATCH(Adjustment_WWW!R$3&amp;RIGHT(Adjustment_WWW!$B118,2),'Wastewater '!$I$218:$CL$218,0)),"")</f>
        <v/>
      </c>
      <c r="S118" s="214" t="str">
        <f>IFERROR(INDEX('Wastewater '!$I$218:$CL$234,MATCH(Adjustment_WWW!$A118,'Wastewater '!$I$218:$I$234,0),MATCH(Adjustment_WWW!S$3&amp;RIGHT(Adjustment_WWW!$B118,2),'Wastewater '!$I$218:$CL$218,0)),"")</f>
        <v/>
      </c>
      <c r="T118" s="214" t="str">
        <f>IFERROR(INDEX('Wastewater '!$I$218:$CL$234,MATCH(Adjustment_WWW!$A118,'Wastewater '!$I$218:$I$234,0),MATCH(Adjustment_WWW!T$3&amp;RIGHT(Adjustment_WWW!$B118,2),'Wastewater '!$I$218:$CL$218,0)),"")</f>
        <v/>
      </c>
      <c r="U118" s="214" t="str">
        <f>IFERROR(INDEX('Wastewater '!$I$218:$CL$234,MATCH(Adjustment_WWW!$A118,'Wastewater '!$I$218:$I$234,0),MATCH(Adjustment_WWW!U$3&amp;RIGHT(Adjustment_WWW!$B118,2),'Wastewater '!$I$218:$CL$218,0)),"")</f>
        <v/>
      </c>
      <c r="V118" s="214" t="str">
        <f>IFERROR(INDEX('Wastewater '!$I$218:$CL$234,MATCH(Adjustment_WWW!$A118,'Wastewater '!$I$218:$I$234,0),MATCH(Adjustment_WWW!V$3&amp;RIGHT(Adjustment_WWW!$B118,2),'Wastewater '!$I$218:$CL$218,0)),"")</f>
        <v/>
      </c>
      <c r="W118" s="214">
        <f>IFERROR(INDEX('Wastewater '!$I$218:$CL$234,MATCH(Adjustment_WWW!$A118,'Wastewater '!$I$218:$I$234,0),MATCH(Adjustment_WWW!W$3&amp;RIGHT(Adjustment_WWW!$B118,2),'Wastewater '!$I$218:$CL$218,0)),"")</f>
        <v>5.3249999999999993</v>
      </c>
    </row>
    <row r="119" spans="1:23">
      <c r="A119" s="214" t="s">
        <v>41</v>
      </c>
      <c r="B119" s="214" t="s">
        <v>465</v>
      </c>
      <c r="C119" s="214" t="str">
        <f t="shared" si="52"/>
        <v>WSH16</v>
      </c>
      <c r="D119" s="214">
        <f t="shared" si="53"/>
        <v>0</v>
      </c>
      <c r="E119" s="214">
        <f t="shared" si="54"/>
        <v>0</v>
      </c>
      <c r="F119" s="214">
        <f t="shared" si="55"/>
        <v>0</v>
      </c>
      <c r="G119" s="214">
        <f t="shared" si="56"/>
        <v>0</v>
      </c>
      <c r="H119" s="214">
        <f t="shared" si="57"/>
        <v>0</v>
      </c>
      <c r="I119" s="214">
        <f t="shared" si="50"/>
        <v>0</v>
      </c>
      <c r="J119" s="214">
        <f t="shared" si="58"/>
        <v>0</v>
      </c>
      <c r="M119" s="214">
        <f>IFERROR(INDEX('Wastewater '!$I$218:$CL$234,MATCH(Adjustment_WWW!$A119,'Wastewater '!$I$218:$I$234,0),MATCH(Adjustment_WWW!M$3&amp;RIGHT(Adjustment_WWW!$B119,2),'Wastewater '!$I$218:$CL$218,0)),"")</f>
        <v>0</v>
      </c>
      <c r="N119" s="214">
        <f>IFERROR(INDEX('Wastewater '!$I$218:$CL$234,MATCH(Adjustment_WWW!$A119,'Wastewater '!$I$218:$I$234,0),MATCH(Adjustment_WWW!N$3&amp;RIGHT(Adjustment_WWW!$B119,2),'Wastewater '!$I$218:$CL$218,0)),"")</f>
        <v>0</v>
      </c>
      <c r="O119" s="214">
        <f>IFERROR(INDEX('Wastewater '!$I$218:$CL$234,MATCH(Adjustment_WWW!$A119,'Wastewater '!$I$218:$I$234,0),MATCH(Adjustment_WWW!O$3&amp;RIGHT(Adjustment_WWW!$B119,2),'Wastewater '!$I$218:$CL$218,0)),"")</f>
        <v>0</v>
      </c>
      <c r="P119" s="214">
        <f>IFERROR(INDEX('Wastewater '!$I$218:$CL$234,MATCH(Adjustment_WWW!$A119,'Wastewater '!$I$218:$I$234,0),MATCH(Adjustment_WWW!P$3&amp;RIGHT(Adjustment_WWW!$B119,2),'Wastewater '!$I$218:$CL$218,0)),"")</f>
        <v>0</v>
      </c>
      <c r="Q119" s="214">
        <f>IFERROR(INDEX('Wastewater '!$I$218:$CL$234,MATCH(Adjustment_WWW!$A119,'Wastewater '!$I$218:$I$234,0),MATCH(Adjustment_WWW!Q$3&amp;RIGHT(Adjustment_WWW!$B119,2),'Wastewater '!$I$218:$CL$218,0)),"")</f>
        <v>0</v>
      </c>
      <c r="R119" s="214" t="str">
        <f>IFERROR(INDEX('Wastewater '!$I$218:$CL$234,MATCH(Adjustment_WWW!$A119,'Wastewater '!$I$218:$I$234,0),MATCH(Adjustment_WWW!R$3&amp;RIGHT(Adjustment_WWW!$B119,2),'Wastewater '!$I$218:$CL$218,0)),"")</f>
        <v/>
      </c>
      <c r="S119" s="214" t="str">
        <f>IFERROR(INDEX('Wastewater '!$I$218:$CL$234,MATCH(Adjustment_WWW!$A119,'Wastewater '!$I$218:$I$234,0),MATCH(Adjustment_WWW!S$3&amp;RIGHT(Adjustment_WWW!$B119,2),'Wastewater '!$I$218:$CL$218,0)),"")</f>
        <v/>
      </c>
      <c r="T119" s="214" t="str">
        <f>IFERROR(INDEX('Wastewater '!$I$218:$CL$234,MATCH(Adjustment_WWW!$A119,'Wastewater '!$I$218:$I$234,0),MATCH(Adjustment_WWW!T$3&amp;RIGHT(Adjustment_WWW!$B119,2),'Wastewater '!$I$218:$CL$218,0)),"")</f>
        <v/>
      </c>
      <c r="U119" s="214" t="str">
        <f>IFERROR(INDEX('Wastewater '!$I$218:$CL$234,MATCH(Adjustment_WWW!$A119,'Wastewater '!$I$218:$I$234,0),MATCH(Adjustment_WWW!U$3&amp;RIGHT(Adjustment_WWW!$B119,2),'Wastewater '!$I$218:$CL$218,0)),"")</f>
        <v/>
      </c>
      <c r="V119" s="214" t="str">
        <f>IFERROR(INDEX('Wastewater '!$I$218:$CL$234,MATCH(Adjustment_WWW!$A119,'Wastewater '!$I$218:$I$234,0),MATCH(Adjustment_WWW!V$3&amp;RIGHT(Adjustment_WWW!$B119,2),'Wastewater '!$I$218:$CL$218,0)),"")</f>
        <v/>
      </c>
      <c r="W119" s="214">
        <f>IFERROR(INDEX('Wastewater '!$I$218:$CL$234,MATCH(Adjustment_WWW!$A119,'Wastewater '!$I$218:$I$234,0),MATCH(Adjustment_WWW!W$3&amp;RIGHT(Adjustment_WWW!$B119,2),'Wastewater '!$I$218:$CL$218,0)),"")</f>
        <v>0</v>
      </c>
    </row>
    <row r="120" spans="1:23">
      <c r="A120" s="214" t="s">
        <v>41</v>
      </c>
      <c r="B120" s="214" t="s">
        <v>466</v>
      </c>
      <c r="C120" s="214" t="str">
        <f t="shared" si="52"/>
        <v>WSH17</v>
      </c>
      <c r="D120" s="214">
        <f t="shared" si="53"/>
        <v>0</v>
      </c>
      <c r="E120" s="214">
        <f t="shared" si="54"/>
        <v>0</v>
      </c>
      <c r="F120" s="214">
        <f t="shared" si="55"/>
        <v>0</v>
      </c>
      <c r="G120" s="214">
        <f t="shared" si="56"/>
        <v>0</v>
      </c>
      <c r="H120" s="214">
        <f t="shared" si="57"/>
        <v>0</v>
      </c>
      <c r="I120" s="214">
        <f t="shared" si="50"/>
        <v>0</v>
      </c>
      <c r="J120" s="214">
        <f t="shared" si="58"/>
        <v>0</v>
      </c>
      <c r="M120" s="214">
        <f>IFERROR(INDEX('Wastewater '!$I$218:$CL$234,MATCH(Adjustment_WWW!$A120,'Wastewater '!$I$218:$I$234,0),MATCH(Adjustment_WWW!M$3&amp;RIGHT(Adjustment_WWW!$B120,2),'Wastewater '!$I$218:$CL$218,0)),"")</f>
        <v>0</v>
      </c>
      <c r="N120" s="214">
        <f>IFERROR(INDEX('Wastewater '!$I$218:$CL$234,MATCH(Adjustment_WWW!$A120,'Wastewater '!$I$218:$I$234,0),MATCH(Adjustment_WWW!N$3&amp;RIGHT(Adjustment_WWW!$B120,2),'Wastewater '!$I$218:$CL$218,0)),"")</f>
        <v>0</v>
      </c>
      <c r="O120" s="214">
        <f>IFERROR(INDEX('Wastewater '!$I$218:$CL$234,MATCH(Adjustment_WWW!$A120,'Wastewater '!$I$218:$I$234,0),MATCH(Adjustment_WWW!O$3&amp;RIGHT(Adjustment_WWW!$B120,2),'Wastewater '!$I$218:$CL$218,0)),"")</f>
        <v>0</v>
      </c>
      <c r="P120" s="214">
        <f>IFERROR(INDEX('Wastewater '!$I$218:$CL$234,MATCH(Adjustment_WWW!$A120,'Wastewater '!$I$218:$I$234,0),MATCH(Adjustment_WWW!P$3&amp;RIGHT(Adjustment_WWW!$B120,2),'Wastewater '!$I$218:$CL$218,0)),"")</f>
        <v>0</v>
      </c>
      <c r="Q120" s="214">
        <f>IFERROR(INDEX('Wastewater '!$I$218:$CL$234,MATCH(Adjustment_WWW!$A120,'Wastewater '!$I$218:$I$234,0),MATCH(Adjustment_WWW!Q$3&amp;RIGHT(Adjustment_WWW!$B120,2),'Wastewater '!$I$218:$CL$218,0)),"")</f>
        <v>0</v>
      </c>
      <c r="R120" s="214" t="str">
        <f>IFERROR(INDEX('Wastewater '!$I$218:$CL$234,MATCH(Adjustment_WWW!$A120,'Wastewater '!$I$218:$I$234,0),MATCH(Adjustment_WWW!R$3&amp;RIGHT(Adjustment_WWW!$B120,2),'Wastewater '!$I$218:$CL$218,0)),"")</f>
        <v/>
      </c>
      <c r="S120" s="214" t="str">
        <f>IFERROR(INDEX('Wastewater '!$I$218:$CL$234,MATCH(Adjustment_WWW!$A120,'Wastewater '!$I$218:$I$234,0),MATCH(Adjustment_WWW!S$3&amp;RIGHT(Adjustment_WWW!$B120,2),'Wastewater '!$I$218:$CL$218,0)),"")</f>
        <v/>
      </c>
      <c r="T120" s="214" t="str">
        <f>IFERROR(INDEX('Wastewater '!$I$218:$CL$234,MATCH(Adjustment_WWW!$A120,'Wastewater '!$I$218:$I$234,0),MATCH(Adjustment_WWW!T$3&amp;RIGHT(Adjustment_WWW!$B120,2),'Wastewater '!$I$218:$CL$218,0)),"")</f>
        <v/>
      </c>
      <c r="U120" s="214" t="str">
        <f>IFERROR(INDEX('Wastewater '!$I$218:$CL$234,MATCH(Adjustment_WWW!$A120,'Wastewater '!$I$218:$I$234,0),MATCH(Adjustment_WWW!U$3&amp;RIGHT(Adjustment_WWW!$B120,2),'Wastewater '!$I$218:$CL$218,0)),"")</f>
        <v/>
      </c>
      <c r="V120" s="214" t="str">
        <f>IFERROR(INDEX('Wastewater '!$I$218:$CL$234,MATCH(Adjustment_WWW!$A120,'Wastewater '!$I$218:$I$234,0),MATCH(Adjustment_WWW!V$3&amp;RIGHT(Adjustment_WWW!$B120,2),'Wastewater '!$I$218:$CL$218,0)),"")</f>
        <v/>
      </c>
      <c r="W120" s="214">
        <f>IFERROR(INDEX('Wastewater '!$I$218:$CL$234,MATCH(Adjustment_WWW!$A120,'Wastewater '!$I$218:$I$234,0),MATCH(Adjustment_WWW!W$3&amp;RIGHT(Adjustment_WWW!$B120,2),'Wastewater '!$I$218:$CL$218,0)),"")</f>
        <v>0</v>
      </c>
    </row>
    <row r="121" spans="1:23">
      <c r="A121" s="214" t="s">
        <v>41</v>
      </c>
      <c r="B121" s="214" t="s">
        <v>467</v>
      </c>
      <c r="C121" s="214" t="str">
        <f t="shared" si="52"/>
        <v>WSH18</v>
      </c>
      <c r="D121" s="214">
        <f t="shared" si="53"/>
        <v>0</v>
      </c>
      <c r="E121" s="214">
        <f t="shared" si="54"/>
        <v>0</v>
      </c>
      <c r="F121" s="214">
        <f t="shared" si="55"/>
        <v>0</v>
      </c>
      <c r="G121" s="214">
        <f t="shared" si="56"/>
        <v>0</v>
      </c>
      <c r="H121" s="214">
        <f t="shared" si="57"/>
        <v>0</v>
      </c>
      <c r="I121" s="214">
        <f t="shared" si="50"/>
        <v>0</v>
      </c>
      <c r="J121" s="214">
        <f t="shared" si="58"/>
        <v>0</v>
      </c>
      <c r="M121" s="214" t="str">
        <f>IFERROR(INDEX('Wastewater '!$I$218:$CL$234,MATCH(Adjustment_WWW!$A121,'Wastewater '!$I$218:$I$234,0),MATCH(Adjustment_WWW!M$3&amp;RIGHT(Adjustment_WWW!$B121,2),'Wastewater '!$I$218:$CL$218,0)),"")</f>
        <v/>
      </c>
      <c r="N121" s="214" t="str">
        <f>IFERROR(INDEX('Wastewater '!$I$218:$CL$234,MATCH(Adjustment_WWW!$A121,'Wastewater '!$I$218:$I$234,0),MATCH(Adjustment_WWW!N$3&amp;RIGHT(Adjustment_WWW!$B121,2),'Wastewater '!$I$218:$CL$218,0)),"")</f>
        <v/>
      </c>
      <c r="O121" s="214">
        <f>IFERROR(INDEX('Wastewater '!$I$218:$CL$234,MATCH(Adjustment_WWW!$A121,'Wastewater '!$I$218:$I$234,0),MATCH(Adjustment_WWW!O$3&amp;RIGHT(Adjustment_WWW!$B121,2),'Wastewater '!$I$218:$CL$218,0)),"")</f>
        <v>0</v>
      </c>
      <c r="P121" s="214">
        <f>IFERROR(INDEX('Wastewater '!$I$218:$CL$234,MATCH(Adjustment_WWW!$A121,'Wastewater '!$I$218:$I$234,0),MATCH(Adjustment_WWW!P$3&amp;RIGHT(Adjustment_WWW!$B121,2),'Wastewater '!$I$218:$CL$218,0)),"")</f>
        <v>0</v>
      </c>
      <c r="Q121" s="214">
        <f>IFERROR(INDEX('Wastewater '!$I$218:$CL$234,MATCH(Adjustment_WWW!$A121,'Wastewater '!$I$218:$I$234,0),MATCH(Adjustment_WWW!Q$3&amp;RIGHT(Adjustment_WWW!$B121,2),'Wastewater '!$I$218:$CL$218,0)),"")</f>
        <v>0</v>
      </c>
      <c r="R121" s="214">
        <f>IFERROR(INDEX('Wastewater '!$I$218:$CL$234,MATCH(Adjustment_WWW!$A121,'Wastewater '!$I$218:$I$234,0),MATCH(Adjustment_WWW!R$3&amp;RIGHT(Adjustment_WWW!$B121,2),'Wastewater '!$I$218:$CL$218,0)),"")</f>
        <v>0</v>
      </c>
      <c r="S121" s="214">
        <f>IFERROR(INDEX('Wastewater '!$I$218:$CL$234,MATCH(Adjustment_WWW!$A121,'Wastewater '!$I$218:$I$234,0),MATCH(Adjustment_WWW!S$3&amp;RIGHT(Adjustment_WWW!$B121,2),'Wastewater '!$I$218:$CL$218,0)),"")</f>
        <v>0</v>
      </c>
      <c r="T121" s="214">
        <f>IFERROR(INDEX('Wastewater '!$I$218:$CL$234,MATCH(Adjustment_WWW!$A121,'Wastewater '!$I$218:$I$234,0),MATCH(Adjustment_WWW!T$3&amp;RIGHT(Adjustment_WWW!$B121,2),'Wastewater '!$I$218:$CL$218,0)),"")</f>
        <v>0</v>
      </c>
      <c r="U121" s="214">
        <f>IFERROR(INDEX('Wastewater '!$I$218:$CL$234,MATCH(Adjustment_WWW!$A121,'Wastewater '!$I$218:$I$234,0),MATCH(Adjustment_WWW!U$3&amp;RIGHT(Adjustment_WWW!$B121,2),'Wastewater '!$I$218:$CL$218,0)),"")</f>
        <v>0</v>
      </c>
      <c r="V121" s="214">
        <f>IFERROR(INDEX('Wastewater '!$I$218:$CL$234,MATCH(Adjustment_WWW!$A121,'Wastewater '!$I$218:$I$234,0),MATCH(Adjustment_WWW!V$3&amp;RIGHT(Adjustment_WWW!$B121,2),'Wastewater '!$I$218:$CL$218,0)),"")</f>
        <v>0</v>
      </c>
      <c r="W121" s="214">
        <f>IFERROR(INDEX('Wastewater '!$I$218:$CL$234,MATCH(Adjustment_WWW!$A121,'Wastewater '!$I$218:$I$234,0),MATCH(Adjustment_WWW!W$3&amp;RIGHT(Adjustment_WWW!$B121,2),'Wastewater '!$I$218:$CL$218,0)),"")</f>
        <v>0</v>
      </c>
    </row>
    <row r="122" spans="1:23">
      <c r="A122" s="214" t="s">
        <v>41</v>
      </c>
      <c r="B122" s="214" t="s">
        <v>468</v>
      </c>
      <c r="C122" s="214" t="str">
        <f t="shared" si="52"/>
        <v>WSH19</v>
      </c>
      <c r="D122" s="214">
        <f t="shared" si="53"/>
        <v>0</v>
      </c>
      <c r="E122" s="214">
        <f t="shared" si="54"/>
        <v>1.1789999999999998</v>
      </c>
      <c r="F122" s="214">
        <f t="shared" si="55"/>
        <v>0</v>
      </c>
      <c r="G122" s="214">
        <f t="shared" si="56"/>
        <v>0.33500000000000002</v>
      </c>
      <c r="H122" s="214">
        <f t="shared" si="57"/>
        <v>0</v>
      </c>
      <c r="I122" s="214">
        <f t="shared" si="50"/>
        <v>0.33500000000000002</v>
      </c>
      <c r="J122" s="214">
        <f t="shared" si="58"/>
        <v>1.5139999999999998</v>
      </c>
      <c r="M122" s="214" t="str">
        <f>IFERROR(INDEX('Wastewater '!$I$218:$CL$234,MATCH(Adjustment_WWW!$A122,'Wastewater '!$I$218:$I$234,0),MATCH(Adjustment_WWW!M$3&amp;RIGHT(Adjustment_WWW!$B122,2),'Wastewater '!$I$218:$CL$218,0)),"")</f>
        <v/>
      </c>
      <c r="N122" s="214" t="str">
        <f>IFERROR(INDEX('Wastewater '!$I$218:$CL$234,MATCH(Adjustment_WWW!$A122,'Wastewater '!$I$218:$I$234,0),MATCH(Adjustment_WWW!N$3&amp;RIGHT(Adjustment_WWW!$B122,2),'Wastewater '!$I$218:$CL$218,0)),"")</f>
        <v/>
      </c>
      <c r="O122" s="214">
        <f>IFERROR(INDEX('Wastewater '!$I$218:$CL$234,MATCH(Adjustment_WWW!$A122,'Wastewater '!$I$218:$I$234,0),MATCH(Adjustment_WWW!O$3&amp;RIGHT(Adjustment_WWW!$B122,2),'Wastewater '!$I$218:$CL$218,0)),"")</f>
        <v>0</v>
      </c>
      <c r="P122" s="214">
        <f>IFERROR(INDEX('Wastewater '!$I$218:$CL$234,MATCH(Adjustment_WWW!$A122,'Wastewater '!$I$218:$I$234,0),MATCH(Adjustment_WWW!P$3&amp;RIGHT(Adjustment_WWW!$B122,2),'Wastewater '!$I$218:$CL$218,0)),"")</f>
        <v>0.33500000000000002</v>
      </c>
      <c r="Q122" s="214">
        <f>IFERROR(INDEX('Wastewater '!$I$218:$CL$234,MATCH(Adjustment_WWW!$A122,'Wastewater '!$I$218:$I$234,0),MATCH(Adjustment_WWW!Q$3&amp;RIGHT(Adjustment_WWW!$B122,2),'Wastewater '!$I$218:$CL$218,0)),"")</f>
        <v>0</v>
      </c>
      <c r="R122" s="214">
        <f>IFERROR(INDEX('Wastewater '!$I$218:$CL$234,MATCH(Adjustment_WWW!$A122,'Wastewater '!$I$218:$I$234,0),MATCH(Adjustment_WWW!R$3&amp;RIGHT(Adjustment_WWW!$B122,2),'Wastewater '!$I$218:$CL$218,0)),"")</f>
        <v>0</v>
      </c>
      <c r="S122" s="214">
        <f>IFERROR(INDEX('Wastewater '!$I$218:$CL$234,MATCH(Adjustment_WWW!$A122,'Wastewater '!$I$218:$I$234,0),MATCH(Adjustment_WWW!S$3&amp;RIGHT(Adjustment_WWW!$B122,2),'Wastewater '!$I$218:$CL$218,0)),"")</f>
        <v>0</v>
      </c>
      <c r="T122" s="214">
        <f>IFERROR(INDEX('Wastewater '!$I$218:$CL$234,MATCH(Adjustment_WWW!$A122,'Wastewater '!$I$218:$I$234,0),MATCH(Adjustment_WWW!T$3&amp;RIGHT(Adjustment_WWW!$B122,2),'Wastewater '!$I$218:$CL$218,0)),"")</f>
        <v>0</v>
      </c>
      <c r="U122" s="214">
        <f>IFERROR(INDEX('Wastewater '!$I$218:$CL$234,MATCH(Adjustment_WWW!$A122,'Wastewater '!$I$218:$I$234,0),MATCH(Adjustment_WWW!U$3&amp;RIGHT(Adjustment_WWW!$B122,2),'Wastewater '!$I$218:$CL$218,0)),"")</f>
        <v>1.1789999999999998</v>
      </c>
      <c r="V122" s="214">
        <f>IFERROR(INDEX('Wastewater '!$I$218:$CL$234,MATCH(Adjustment_WWW!$A122,'Wastewater '!$I$218:$I$234,0),MATCH(Adjustment_WWW!V$3&amp;RIGHT(Adjustment_WWW!$B122,2),'Wastewater '!$I$218:$CL$218,0)),"")</f>
        <v>0</v>
      </c>
      <c r="W122" s="214">
        <f>IFERROR(INDEX('Wastewater '!$I$218:$CL$234,MATCH(Adjustment_WWW!$A122,'Wastewater '!$I$218:$I$234,0),MATCH(Adjustment_WWW!W$3&amp;RIGHT(Adjustment_WWW!$B122,2),'Wastewater '!$I$218:$CL$218,0)),"")</f>
        <v>1.5139999999999998</v>
      </c>
    </row>
    <row r="123" spans="1:23">
      <c r="A123" s="214" t="s">
        <v>41</v>
      </c>
      <c r="B123" s="214" t="s">
        <v>469</v>
      </c>
      <c r="C123" s="214" t="str">
        <f t="shared" si="52"/>
        <v>WSH20</v>
      </c>
      <c r="D123" s="214">
        <f t="shared" si="53"/>
        <v>2.44</v>
      </c>
      <c r="E123" s="214">
        <f t="shared" si="54"/>
        <v>2.75</v>
      </c>
      <c r="F123" s="214">
        <f t="shared" si="55"/>
        <v>0.182</v>
      </c>
      <c r="G123" s="214">
        <f t="shared" si="56"/>
        <v>0.83199999999999996</v>
      </c>
      <c r="H123" s="214">
        <f t="shared" si="57"/>
        <v>0.26800000000000002</v>
      </c>
      <c r="I123" s="214">
        <f t="shared" si="50"/>
        <v>1.282</v>
      </c>
      <c r="J123" s="214">
        <f t="shared" si="58"/>
        <v>6.4719999999999995</v>
      </c>
      <c r="M123" s="214" t="str">
        <f>IFERROR(INDEX('Wastewater '!$I$218:$CL$234,MATCH(Adjustment_WWW!$A123,'Wastewater '!$I$218:$I$234,0),MATCH(Adjustment_WWW!M$3&amp;RIGHT(Adjustment_WWW!$B123,2),'Wastewater '!$I$218:$CL$218,0)),"")</f>
        <v/>
      </c>
      <c r="N123" s="214" t="str">
        <f>IFERROR(INDEX('Wastewater '!$I$218:$CL$234,MATCH(Adjustment_WWW!$A123,'Wastewater '!$I$218:$I$234,0),MATCH(Adjustment_WWW!N$3&amp;RIGHT(Adjustment_WWW!$B123,2),'Wastewater '!$I$218:$CL$218,0)),"")</f>
        <v/>
      </c>
      <c r="O123" s="214">
        <f>IFERROR(INDEX('Wastewater '!$I$218:$CL$234,MATCH(Adjustment_WWW!$A123,'Wastewater '!$I$218:$I$234,0),MATCH(Adjustment_WWW!O$3&amp;RIGHT(Adjustment_WWW!$B123,2),'Wastewater '!$I$218:$CL$218,0)),"")</f>
        <v>0.182</v>
      </c>
      <c r="P123" s="214">
        <f>IFERROR(INDEX('Wastewater '!$I$218:$CL$234,MATCH(Adjustment_WWW!$A123,'Wastewater '!$I$218:$I$234,0),MATCH(Adjustment_WWW!P$3&amp;RIGHT(Adjustment_WWW!$B123,2),'Wastewater '!$I$218:$CL$218,0)),"")</f>
        <v>0.83199999999999996</v>
      </c>
      <c r="Q123" s="214">
        <f>IFERROR(INDEX('Wastewater '!$I$218:$CL$234,MATCH(Adjustment_WWW!$A123,'Wastewater '!$I$218:$I$234,0),MATCH(Adjustment_WWW!Q$3&amp;RIGHT(Adjustment_WWW!$B123,2),'Wastewater '!$I$218:$CL$218,0)),"")</f>
        <v>0.26800000000000002</v>
      </c>
      <c r="R123" s="214">
        <f>IFERROR(INDEX('Wastewater '!$I$218:$CL$234,MATCH(Adjustment_WWW!$A123,'Wastewater '!$I$218:$I$234,0),MATCH(Adjustment_WWW!R$3&amp;RIGHT(Adjustment_WWW!$B123,2),'Wastewater '!$I$218:$CL$218,0)),"")</f>
        <v>1.8959999999999999</v>
      </c>
      <c r="S123" s="214">
        <f>IFERROR(INDEX('Wastewater '!$I$218:$CL$234,MATCH(Adjustment_WWW!$A123,'Wastewater '!$I$218:$I$234,0),MATCH(Adjustment_WWW!S$3&amp;RIGHT(Adjustment_WWW!$B123,2),'Wastewater '!$I$218:$CL$218,0)),"")</f>
        <v>0.35</v>
      </c>
      <c r="T123" s="214">
        <f>IFERROR(INDEX('Wastewater '!$I$218:$CL$234,MATCH(Adjustment_WWW!$A123,'Wastewater '!$I$218:$I$234,0),MATCH(Adjustment_WWW!T$3&amp;RIGHT(Adjustment_WWW!$B123,2),'Wastewater '!$I$218:$CL$218,0)),"")</f>
        <v>0.19400000000000001</v>
      </c>
      <c r="U123" s="214">
        <f>IFERROR(INDEX('Wastewater '!$I$218:$CL$234,MATCH(Adjustment_WWW!$A123,'Wastewater '!$I$218:$I$234,0),MATCH(Adjustment_WWW!U$3&amp;RIGHT(Adjustment_WWW!$B123,2),'Wastewater '!$I$218:$CL$218,0)),"")</f>
        <v>2.726</v>
      </c>
      <c r="V123" s="214">
        <f>IFERROR(INDEX('Wastewater '!$I$218:$CL$234,MATCH(Adjustment_WWW!$A123,'Wastewater '!$I$218:$I$234,0),MATCH(Adjustment_WWW!V$3&amp;RIGHT(Adjustment_WWW!$B123,2),'Wastewater '!$I$218:$CL$218,0)),"")</f>
        <v>2.4E-2</v>
      </c>
      <c r="W123" s="214">
        <f>IFERROR(INDEX('Wastewater '!$I$218:$CL$234,MATCH(Adjustment_WWW!$A123,'Wastewater '!$I$218:$I$234,0),MATCH(Adjustment_WWW!W$3&amp;RIGHT(Adjustment_WWW!$B123,2),'Wastewater '!$I$218:$CL$218,0)),"")</f>
        <v>6.4719999999999995</v>
      </c>
    </row>
    <row r="124" spans="1:23">
      <c r="A124" s="214" t="s">
        <v>41</v>
      </c>
      <c r="B124" s="214" t="s">
        <v>470</v>
      </c>
      <c r="C124" s="214" t="str">
        <f t="shared" si="52"/>
        <v>WSH21</v>
      </c>
      <c r="D124" s="214">
        <f t="shared" si="53"/>
        <v>-3.669</v>
      </c>
      <c r="E124" s="214">
        <f t="shared" si="54"/>
        <v>-3.35</v>
      </c>
      <c r="F124" s="214">
        <f t="shared" si="55"/>
        <v>-5.3999999999999999E-2</v>
      </c>
      <c r="G124" s="214">
        <f t="shared" si="56"/>
        <v>-0.219</v>
      </c>
      <c r="H124" s="214">
        <f t="shared" si="57"/>
        <v>-4.2999999999999997E-2</v>
      </c>
      <c r="I124" s="214">
        <f t="shared" si="50"/>
        <v>-0.316</v>
      </c>
      <c r="J124" s="214">
        <f t="shared" si="58"/>
        <v>-7.3350000000000009</v>
      </c>
      <c r="M124" s="214" t="str">
        <f>IFERROR(INDEX('Wastewater '!$I$218:$CL$234,MATCH(Adjustment_WWW!$A124,'Wastewater '!$I$218:$I$234,0),MATCH(Adjustment_WWW!M$3&amp;RIGHT(Adjustment_WWW!$B124,2),'Wastewater '!$I$218:$CL$218,0)),"")</f>
        <v/>
      </c>
      <c r="N124" s="214" t="str">
        <f>IFERROR(INDEX('Wastewater '!$I$218:$CL$234,MATCH(Adjustment_WWW!$A124,'Wastewater '!$I$218:$I$234,0),MATCH(Adjustment_WWW!N$3&amp;RIGHT(Adjustment_WWW!$B124,2),'Wastewater '!$I$218:$CL$218,0)),"")</f>
        <v/>
      </c>
      <c r="O124" s="214">
        <f>IFERROR(INDEX('Wastewater '!$I$218:$CL$234,MATCH(Adjustment_WWW!$A124,'Wastewater '!$I$218:$I$234,0),MATCH(Adjustment_WWW!O$3&amp;RIGHT(Adjustment_WWW!$B124,2),'Wastewater '!$I$218:$CL$218,0)),"")</f>
        <v>-5.3999999999999999E-2</v>
      </c>
      <c r="P124" s="214">
        <f>IFERROR(INDEX('Wastewater '!$I$218:$CL$234,MATCH(Adjustment_WWW!$A124,'Wastewater '!$I$218:$I$234,0),MATCH(Adjustment_WWW!P$3&amp;RIGHT(Adjustment_WWW!$B124,2),'Wastewater '!$I$218:$CL$218,0)),"")</f>
        <v>-0.219</v>
      </c>
      <c r="Q124" s="214">
        <f>IFERROR(INDEX('Wastewater '!$I$218:$CL$234,MATCH(Adjustment_WWW!$A124,'Wastewater '!$I$218:$I$234,0),MATCH(Adjustment_WWW!Q$3&amp;RIGHT(Adjustment_WWW!$B124,2),'Wastewater '!$I$218:$CL$218,0)),"")</f>
        <v>-4.2999999999999997E-2</v>
      </c>
      <c r="R124" s="214">
        <f>IFERROR(INDEX('Wastewater '!$I$218:$CL$234,MATCH(Adjustment_WWW!$A124,'Wastewater '!$I$218:$I$234,0),MATCH(Adjustment_WWW!R$3&amp;RIGHT(Adjustment_WWW!$B124,2),'Wastewater '!$I$218:$CL$218,0)),"")</f>
        <v>-3.302</v>
      </c>
      <c r="S124" s="214">
        <f>IFERROR(INDEX('Wastewater '!$I$218:$CL$234,MATCH(Adjustment_WWW!$A124,'Wastewater '!$I$218:$I$234,0),MATCH(Adjustment_WWW!S$3&amp;RIGHT(Adjustment_WWW!$B124,2),'Wastewater '!$I$218:$CL$218,0)),"")</f>
        <v>-0.22600000000000001</v>
      </c>
      <c r="T124" s="214">
        <f>IFERROR(INDEX('Wastewater '!$I$218:$CL$234,MATCH(Adjustment_WWW!$A124,'Wastewater '!$I$218:$I$234,0),MATCH(Adjustment_WWW!T$3&amp;RIGHT(Adjustment_WWW!$B124,2),'Wastewater '!$I$218:$CL$218,0)),"")</f>
        <v>-0.14099999999999999</v>
      </c>
      <c r="U124" s="214">
        <f>IFERROR(INDEX('Wastewater '!$I$218:$CL$234,MATCH(Adjustment_WWW!$A124,'Wastewater '!$I$218:$I$234,0),MATCH(Adjustment_WWW!U$3&amp;RIGHT(Adjustment_WWW!$B124,2),'Wastewater '!$I$218:$CL$218,0)),"")</f>
        <v>-3.2330000000000001</v>
      </c>
      <c r="V124" s="214">
        <f>IFERROR(INDEX('Wastewater '!$I$218:$CL$234,MATCH(Adjustment_WWW!$A124,'Wastewater '!$I$218:$I$234,0),MATCH(Adjustment_WWW!V$3&amp;RIGHT(Adjustment_WWW!$B124,2),'Wastewater '!$I$218:$CL$218,0)),"")</f>
        <v>-0.11700000000000001</v>
      </c>
      <c r="W124" s="214">
        <f>IFERROR(INDEX('Wastewater '!$I$218:$CL$234,MATCH(Adjustment_WWW!$A124,'Wastewater '!$I$218:$I$234,0),MATCH(Adjustment_WWW!W$3&amp;RIGHT(Adjustment_WWW!$B124,2),'Wastewater '!$I$218:$CL$218,0)),"")</f>
        <v>-7.3350000000000009</v>
      </c>
    </row>
    <row r="125" spans="1:23">
      <c r="A125" s="214" t="s">
        <v>41</v>
      </c>
      <c r="B125" s="214" t="s">
        <v>580</v>
      </c>
      <c r="C125" s="214" t="str">
        <f t="shared" ref="C125" si="87">A125&amp;RIGHT(B125,2)</f>
        <v>WSH22</v>
      </c>
      <c r="D125" s="214">
        <f t="shared" ref="D125" si="88">IF($B125&lt;"2017-18",M125,R125+S125+T125)</f>
        <v>-0.753</v>
      </c>
      <c r="E125" s="214">
        <f t="shared" ref="E125" si="89">IF($B125&lt;"2017-18",N125,U125+V125)</f>
        <v>0</v>
      </c>
      <c r="F125" s="214">
        <f t="shared" ref="F125" si="90">O125</f>
        <v>0</v>
      </c>
      <c r="G125" s="214">
        <f t="shared" ref="G125" si="91">P125</f>
        <v>0</v>
      </c>
      <c r="H125" s="214">
        <f t="shared" ref="H125" si="92">Q125</f>
        <v>0</v>
      </c>
      <c r="I125" s="214">
        <f t="shared" si="50"/>
        <v>0</v>
      </c>
      <c r="J125" s="214">
        <f t="shared" ref="J125" si="93">W125</f>
        <v>-0.753</v>
      </c>
      <c r="M125" s="214" t="str">
        <f>IFERROR(INDEX('Wastewater '!$I$218:$CL$234,MATCH(Adjustment_WWW!$A125,'Wastewater '!$I$218:$I$234,0),MATCH(Adjustment_WWW!M$3&amp;RIGHT(Adjustment_WWW!$B125,2),'Wastewater '!$I$218:$CL$218,0)),"")</f>
        <v/>
      </c>
      <c r="N125" s="214" t="str">
        <f>IFERROR(INDEX('Wastewater '!$I$218:$CL$234,MATCH(Adjustment_WWW!$A125,'Wastewater '!$I$218:$I$234,0),MATCH(Adjustment_WWW!N$3&amp;RIGHT(Adjustment_WWW!$B125,2),'Wastewater '!$I$218:$CL$218,0)),"")</f>
        <v/>
      </c>
      <c r="O125" s="214">
        <f>IFERROR(INDEX('Wastewater '!$I$218:$CL$234,MATCH(Adjustment_WWW!$A125,'Wastewater '!$I$218:$I$234,0),MATCH(Adjustment_WWW!O$3&amp;RIGHT(Adjustment_WWW!$B125,2),'Wastewater '!$I$218:$CL$218,0)),"")</f>
        <v>0</v>
      </c>
      <c r="P125" s="214">
        <f>IFERROR(INDEX('Wastewater '!$I$218:$CL$234,MATCH(Adjustment_WWW!$A125,'Wastewater '!$I$218:$I$234,0),MATCH(Adjustment_WWW!P$3&amp;RIGHT(Adjustment_WWW!$B125,2),'Wastewater '!$I$218:$CL$218,0)),"")</f>
        <v>0</v>
      </c>
      <c r="Q125" s="214">
        <f>IFERROR(INDEX('Wastewater '!$I$218:$CL$234,MATCH(Adjustment_WWW!$A125,'Wastewater '!$I$218:$I$234,0),MATCH(Adjustment_WWW!Q$3&amp;RIGHT(Adjustment_WWW!$B125,2),'Wastewater '!$I$218:$CL$218,0)),"")</f>
        <v>0</v>
      </c>
      <c r="R125" s="214">
        <f>IFERROR(INDEX('Wastewater '!$I$218:$CL$234,MATCH(Adjustment_WWW!$A125,'Wastewater '!$I$218:$I$234,0),MATCH(Adjustment_WWW!R$3&amp;RIGHT(Adjustment_WWW!$B125,2),'Wastewater '!$I$218:$CL$218,0)),"")</f>
        <v>-0.753</v>
      </c>
      <c r="S125" s="214">
        <f>IFERROR(INDEX('Wastewater '!$I$218:$CL$234,MATCH(Adjustment_WWW!$A125,'Wastewater '!$I$218:$I$234,0),MATCH(Adjustment_WWW!S$3&amp;RIGHT(Adjustment_WWW!$B125,2),'Wastewater '!$I$218:$CL$218,0)),"")</f>
        <v>0</v>
      </c>
      <c r="T125" s="214">
        <f>IFERROR(INDEX('Wastewater '!$I$218:$CL$234,MATCH(Adjustment_WWW!$A125,'Wastewater '!$I$218:$I$234,0),MATCH(Adjustment_WWW!T$3&amp;RIGHT(Adjustment_WWW!$B125,2),'Wastewater '!$I$218:$CL$218,0)),"")</f>
        <v>0</v>
      </c>
      <c r="U125" s="214">
        <f>IFERROR(INDEX('Wastewater '!$I$218:$CL$234,MATCH(Adjustment_WWW!$A125,'Wastewater '!$I$218:$I$234,0),MATCH(Adjustment_WWW!U$3&amp;RIGHT(Adjustment_WWW!$B125,2),'Wastewater '!$I$218:$CL$218,0)),"")</f>
        <v>0</v>
      </c>
      <c r="V125" s="214">
        <f>IFERROR(INDEX('Wastewater '!$I$218:$CL$234,MATCH(Adjustment_WWW!$A125,'Wastewater '!$I$218:$I$234,0),MATCH(Adjustment_WWW!V$3&amp;RIGHT(Adjustment_WWW!$B125,2),'Wastewater '!$I$218:$CL$218,0)),"")</f>
        <v>0</v>
      </c>
      <c r="W125" s="214">
        <f>IFERROR(INDEX('Wastewater '!$I$218:$CL$234,MATCH(Adjustment_WWW!$A125,'Wastewater '!$I$218:$I$234,0),MATCH(Adjustment_WWW!W$3&amp;RIGHT(Adjustment_WWW!$B125,2),'Wastewater '!$I$218:$CL$218,0)),"")</f>
        <v>-0.753</v>
      </c>
    </row>
    <row r="126" spans="1:23">
      <c r="A126" s="214" t="s">
        <v>114</v>
      </c>
      <c r="B126" s="214" t="s">
        <v>461</v>
      </c>
      <c r="C126" s="214" t="str">
        <f t="shared" si="52"/>
        <v>WSX12</v>
      </c>
      <c r="D126" s="214">
        <f t="shared" si="53"/>
        <v>0</v>
      </c>
      <c r="E126" s="214">
        <f t="shared" si="54"/>
        <v>0</v>
      </c>
      <c r="F126" s="214">
        <f t="shared" si="55"/>
        <v>0</v>
      </c>
      <c r="G126" s="214">
        <f t="shared" si="56"/>
        <v>0</v>
      </c>
      <c r="H126" s="214">
        <f t="shared" si="57"/>
        <v>0</v>
      </c>
      <c r="I126" s="214">
        <f t="shared" si="50"/>
        <v>0</v>
      </c>
      <c r="J126" s="214">
        <f t="shared" si="58"/>
        <v>0</v>
      </c>
      <c r="M126" s="214">
        <f>IFERROR(INDEX('Wastewater '!$I$218:$CL$234,MATCH(Adjustment_WWW!$A126,'Wastewater '!$I$218:$I$234,0),MATCH(Adjustment_WWW!M$3&amp;RIGHT(Adjustment_WWW!$B126,2),'Wastewater '!$I$218:$CL$218,0)),"")</f>
        <v>0</v>
      </c>
      <c r="N126" s="214">
        <f>IFERROR(INDEX('Wastewater '!$I$218:$CL$234,MATCH(Adjustment_WWW!$A126,'Wastewater '!$I$218:$I$234,0),MATCH(Adjustment_WWW!N$3&amp;RIGHT(Adjustment_WWW!$B126,2),'Wastewater '!$I$218:$CL$218,0)),"")</f>
        <v>0</v>
      </c>
      <c r="O126" s="214">
        <f>IFERROR(INDEX('Wastewater '!$I$218:$CL$234,MATCH(Adjustment_WWW!$A126,'Wastewater '!$I$218:$I$234,0),MATCH(Adjustment_WWW!O$3&amp;RIGHT(Adjustment_WWW!$B126,2),'Wastewater '!$I$218:$CL$218,0)),"")</f>
        <v>0</v>
      </c>
      <c r="P126" s="214">
        <f>IFERROR(INDEX('Wastewater '!$I$218:$CL$234,MATCH(Adjustment_WWW!$A126,'Wastewater '!$I$218:$I$234,0),MATCH(Adjustment_WWW!P$3&amp;RIGHT(Adjustment_WWW!$B126,2),'Wastewater '!$I$218:$CL$218,0)),"")</f>
        <v>0</v>
      </c>
      <c r="Q126" s="214">
        <f>IFERROR(INDEX('Wastewater '!$I$218:$CL$234,MATCH(Adjustment_WWW!$A126,'Wastewater '!$I$218:$I$234,0),MATCH(Adjustment_WWW!Q$3&amp;RIGHT(Adjustment_WWW!$B126,2),'Wastewater '!$I$218:$CL$218,0)),"")</f>
        <v>0</v>
      </c>
      <c r="R126" s="214" t="str">
        <f>IFERROR(INDEX('Wastewater '!$I$218:$CL$234,MATCH(Adjustment_WWW!$A126,'Wastewater '!$I$218:$I$234,0),MATCH(Adjustment_WWW!R$3&amp;RIGHT(Adjustment_WWW!$B126,2),'Wastewater '!$I$218:$CL$218,0)),"")</f>
        <v/>
      </c>
      <c r="S126" s="214" t="str">
        <f>IFERROR(INDEX('Wastewater '!$I$218:$CL$234,MATCH(Adjustment_WWW!$A126,'Wastewater '!$I$218:$I$234,0),MATCH(Adjustment_WWW!S$3&amp;RIGHT(Adjustment_WWW!$B126,2),'Wastewater '!$I$218:$CL$218,0)),"")</f>
        <v/>
      </c>
      <c r="T126" s="214" t="str">
        <f>IFERROR(INDEX('Wastewater '!$I$218:$CL$234,MATCH(Adjustment_WWW!$A126,'Wastewater '!$I$218:$I$234,0),MATCH(Adjustment_WWW!T$3&amp;RIGHT(Adjustment_WWW!$B126,2),'Wastewater '!$I$218:$CL$218,0)),"")</f>
        <v/>
      </c>
      <c r="U126" s="214" t="str">
        <f>IFERROR(INDEX('Wastewater '!$I$218:$CL$234,MATCH(Adjustment_WWW!$A126,'Wastewater '!$I$218:$I$234,0),MATCH(Adjustment_WWW!U$3&amp;RIGHT(Adjustment_WWW!$B126,2),'Wastewater '!$I$218:$CL$218,0)),"")</f>
        <v/>
      </c>
      <c r="V126" s="214" t="str">
        <f>IFERROR(INDEX('Wastewater '!$I$218:$CL$234,MATCH(Adjustment_WWW!$A126,'Wastewater '!$I$218:$I$234,0),MATCH(Adjustment_WWW!V$3&amp;RIGHT(Adjustment_WWW!$B126,2),'Wastewater '!$I$218:$CL$218,0)),"")</f>
        <v/>
      </c>
      <c r="W126" s="214">
        <f>IFERROR(INDEX('Wastewater '!$I$218:$CL$234,MATCH(Adjustment_WWW!$A126,'Wastewater '!$I$218:$I$234,0),MATCH(Adjustment_WWW!W$3&amp;RIGHT(Adjustment_WWW!$B126,2),'Wastewater '!$I$218:$CL$218,0)),"")</f>
        <v>0</v>
      </c>
    </row>
    <row r="127" spans="1:23">
      <c r="A127" s="214" t="s">
        <v>114</v>
      </c>
      <c r="B127" s="214" t="s">
        <v>462</v>
      </c>
      <c r="C127" s="214" t="str">
        <f t="shared" si="52"/>
        <v>WSX13</v>
      </c>
      <c r="D127" s="214">
        <f t="shared" si="53"/>
        <v>0</v>
      </c>
      <c r="E127" s="214">
        <f t="shared" si="54"/>
        <v>0</v>
      </c>
      <c r="F127" s="214">
        <f t="shared" si="55"/>
        <v>0</v>
      </c>
      <c r="G127" s="214">
        <f t="shared" si="56"/>
        <v>0</v>
      </c>
      <c r="H127" s="214">
        <f t="shared" si="57"/>
        <v>0</v>
      </c>
      <c r="I127" s="214">
        <f t="shared" si="50"/>
        <v>0</v>
      </c>
      <c r="J127" s="214">
        <f t="shared" si="58"/>
        <v>0</v>
      </c>
      <c r="M127" s="214">
        <f>IFERROR(INDEX('Wastewater '!$I$218:$CL$234,MATCH(Adjustment_WWW!$A127,'Wastewater '!$I$218:$I$234,0),MATCH(Adjustment_WWW!M$3&amp;RIGHT(Adjustment_WWW!$B127,2),'Wastewater '!$I$218:$CL$218,0)),"")</f>
        <v>0</v>
      </c>
      <c r="N127" s="214">
        <f>IFERROR(INDEX('Wastewater '!$I$218:$CL$234,MATCH(Adjustment_WWW!$A127,'Wastewater '!$I$218:$I$234,0),MATCH(Adjustment_WWW!N$3&amp;RIGHT(Adjustment_WWW!$B127,2),'Wastewater '!$I$218:$CL$218,0)),"")</f>
        <v>0</v>
      </c>
      <c r="O127" s="214">
        <f>IFERROR(INDEX('Wastewater '!$I$218:$CL$234,MATCH(Adjustment_WWW!$A127,'Wastewater '!$I$218:$I$234,0),MATCH(Adjustment_WWW!O$3&amp;RIGHT(Adjustment_WWW!$B127,2),'Wastewater '!$I$218:$CL$218,0)),"")</f>
        <v>0</v>
      </c>
      <c r="P127" s="214">
        <f>IFERROR(INDEX('Wastewater '!$I$218:$CL$234,MATCH(Adjustment_WWW!$A127,'Wastewater '!$I$218:$I$234,0),MATCH(Adjustment_WWW!P$3&amp;RIGHT(Adjustment_WWW!$B127,2),'Wastewater '!$I$218:$CL$218,0)),"")</f>
        <v>0</v>
      </c>
      <c r="Q127" s="214">
        <f>IFERROR(INDEX('Wastewater '!$I$218:$CL$234,MATCH(Adjustment_WWW!$A127,'Wastewater '!$I$218:$I$234,0),MATCH(Adjustment_WWW!Q$3&amp;RIGHT(Adjustment_WWW!$B127,2),'Wastewater '!$I$218:$CL$218,0)),"")</f>
        <v>0</v>
      </c>
      <c r="R127" s="214" t="str">
        <f>IFERROR(INDEX('Wastewater '!$I$218:$CL$234,MATCH(Adjustment_WWW!$A127,'Wastewater '!$I$218:$I$234,0),MATCH(Adjustment_WWW!R$3&amp;RIGHT(Adjustment_WWW!$B127,2),'Wastewater '!$I$218:$CL$218,0)),"")</f>
        <v/>
      </c>
      <c r="S127" s="214" t="str">
        <f>IFERROR(INDEX('Wastewater '!$I$218:$CL$234,MATCH(Adjustment_WWW!$A127,'Wastewater '!$I$218:$I$234,0),MATCH(Adjustment_WWW!S$3&amp;RIGHT(Adjustment_WWW!$B127,2),'Wastewater '!$I$218:$CL$218,0)),"")</f>
        <v/>
      </c>
      <c r="T127" s="214" t="str">
        <f>IFERROR(INDEX('Wastewater '!$I$218:$CL$234,MATCH(Adjustment_WWW!$A127,'Wastewater '!$I$218:$I$234,0),MATCH(Adjustment_WWW!T$3&amp;RIGHT(Adjustment_WWW!$B127,2),'Wastewater '!$I$218:$CL$218,0)),"")</f>
        <v/>
      </c>
      <c r="U127" s="214" t="str">
        <f>IFERROR(INDEX('Wastewater '!$I$218:$CL$234,MATCH(Adjustment_WWW!$A127,'Wastewater '!$I$218:$I$234,0),MATCH(Adjustment_WWW!U$3&amp;RIGHT(Adjustment_WWW!$B127,2),'Wastewater '!$I$218:$CL$218,0)),"")</f>
        <v/>
      </c>
      <c r="V127" s="214" t="str">
        <f>IFERROR(INDEX('Wastewater '!$I$218:$CL$234,MATCH(Adjustment_WWW!$A127,'Wastewater '!$I$218:$I$234,0),MATCH(Adjustment_WWW!V$3&amp;RIGHT(Adjustment_WWW!$B127,2),'Wastewater '!$I$218:$CL$218,0)),"")</f>
        <v/>
      </c>
      <c r="W127" s="214">
        <f>IFERROR(INDEX('Wastewater '!$I$218:$CL$234,MATCH(Adjustment_WWW!$A127,'Wastewater '!$I$218:$I$234,0),MATCH(Adjustment_WWW!W$3&amp;RIGHT(Adjustment_WWW!$B127,2),'Wastewater '!$I$218:$CL$218,0)),"")</f>
        <v>0</v>
      </c>
    </row>
    <row r="128" spans="1:23">
      <c r="A128" s="214" t="s">
        <v>114</v>
      </c>
      <c r="B128" s="214" t="s">
        <v>463</v>
      </c>
      <c r="C128" s="214" t="str">
        <f t="shared" si="52"/>
        <v>WSX14</v>
      </c>
      <c r="D128" s="214">
        <f t="shared" si="53"/>
        <v>0</v>
      </c>
      <c r="E128" s="214">
        <f t="shared" si="54"/>
        <v>0</v>
      </c>
      <c r="F128" s="214">
        <f t="shared" si="55"/>
        <v>0</v>
      </c>
      <c r="G128" s="214">
        <f t="shared" si="56"/>
        <v>0</v>
      </c>
      <c r="H128" s="214">
        <f t="shared" si="57"/>
        <v>0</v>
      </c>
      <c r="I128" s="214">
        <f t="shared" si="50"/>
        <v>0</v>
      </c>
      <c r="J128" s="214">
        <f t="shared" si="58"/>
        <v>0</v>
      </c>
      <c r="M128" s="214">
        <f>IFERROR(INDEX('Wastewater '!$I$218:$CL$234,MATCH(Adjustment_WWW!$A128,'Wastewater '!$I$218:$I$234,0),MATCH(Adjustment_WWW!M$3&amp;RIGHT(Adjustment_WWW!$B128,2),'Wastewater '!$I$218:$CL$218,0)),"")</f>
        <v>0</v>
      </c>
      <c r="N128" s="214">
        <f>IFERROR(INDEX('Wastewater '!$I$218:$CL$234,MATCH(Adjustment_WWW!$A128,'Wastewater '!$I$218:$I$234,0),MATCH(Adjustment_WWW!N$3&amp;RIGHT(Adjustment_WWW!$B128,2),'Wastewater '!$I$218:$CL$218,0)),"")</f>
        <v>0</v>
      </c>
      <c r="O128" s="214">
        <f>IFERROR(INDEX('Wastewater '!$I$218:$CL$234,MATCH(Adjustment_WWW!$A128,'Wastewater '!$I$218:$I$234,0),MATCH(Adjustment_WWW!O$3&amp;RIGHT(Adjustment_WWW!$B128,2),'Wastewater '!$I$218:$CL$218,0)),"")</f>
        <v>0</v>
      </c>
      <c r="P128" s="214">
        <f>IFERROR(INDEX('Wastewater '!$I$218:$CL$234,MATCH(Adjustment_WWW!$A128,'Wastewater '!$I$218:$I$234,0),MATCH(Adjustment_WWW!P$3&amp;RIGHT(Adjustment_WWW!$B128,2),'Wastewater '!$I$218:$CL$218,0)),"")</f>
        <v>0</v>
      </c>
      <c r="Q128" s="214">
        <f>IFERROR(INDEX('Wastewater '!$I$218:$CL$234,MATCH(Adjustment_WWW!$A128,'Wastewater '!$I$218:$I$234,0),MATCH(Adjustment_WWW!Q$3&amp;RIGHT(Adjustment_WWW!$B128,2),'Wastewater '!$I$218:$CL$218,0)),"")</f>
        <v>0</v>
      </c>
      <c r="R128" s="214" t="str">
        <f>IFERROR(INDEX('Wastewater '!$I$218:$CL$234,MATCH(Adjustment_WWW!$A128,'Wastewater '!$I$218:$I$234,0),MATCH(Adjustment_WWW!R$3&amp;RIGHT(Adjustment_WWW!$B128,2),'Wastewater '!$I$218:$CL$218,0)),"")</f>
        <v/>
      </c>
      <c r="S128" s="214" t="str">
        <f>IFERROR(INDEX('Wastewater '!$I$218:$CL$234,MATCH(Adjustment_WWW!$A128,'Wastewater '!$I$218:$I$234,0),MATCH(Adjustment_WWW!S$3&amp;RIGHT(Adjustment_WWW!$B128,2),'Wastewater '!$I$218:$CL$218,0)),"")</f>
        <v/>
      </c>
      <c r="T128" s="214" t="str">
        <f>IFERROR(INDEX('Wastewater '!$I$218:$CL$234,MATCH(Adjustment_WWW!$A128,'Wastewater '!$I$218:$I$234,0),MATCH(Adjustment_WWW!T$3&amp;RIGHT(Adjustment_WWW!$B128,2),'Wastewater '!$I$218:$CL$218,0)),"")</f>
        <v/>
      </c>
      <c r="U128" s="214" t="str">
        <f>IFERROR(INDEX('Wastewater '!$I$218:$CL$234,MATCH(Adjustment_WWW!$A128,'Wastewater '!$I$218:$I$234,0),MATCH(Adjustment_WWW!U$3&amp;RIGHT(Adjustment_WWW!$B128,2),'Wastewater '!$I$218:$CL$218,0)),"")</f>
        <v/>
      </c>
      <c r="V128" s="214" t="str">
        <f>IFERROR(INDEX('Wastewater '!$I$218:$CL$234,MATCH(Adjustment_WWW!$A128,'Wastewater '!$I$218:$I$234,0),MATCH(Adjustment_WWW!V$3&amp;RIGHT(Adjustment_WWW!$B128,2),'Wastewater '!$I$218:$CL$218,0)),"")</f>
        <v/>
      </c>
      <c r="W128" s="214">
        <f>IFERROR(INDEX('Wastewater '!$I$218:$CL$234,MATCH(Adjustment_WWW!$A128,'Wastewater '!$I$218:$I$234,0),MATCH(Adjustment_WWW!W$3&amp;RIGHT(Adjustment_WWW!$B128,2),'Wastewater '!$I$218:$CL$218,0)),"")</f>
        <v>0</v>
      </c>
    </row>
    <row r="129" spans="1:23">
      <c r="A129" s="214" t="s">
        <v>114</v>
      </c>
      <c r="B129" s="214" t="s">
        <v>464</v>
      </c>
      <c r="C129" s="214" t="str">
        <f t="shared" si="52"/>
        <v>WSX15</v>
      </c>
      <c r="D129" s="214">
        <f t="shared" si="53"/>
        <v>0</v>
      </c>
      <c r="E129" s="214">
        <f t="shared" si="54"/>
        <v>0</v>
      </c>
      <c r="F129" s="214">
        <f t="shared" si="55"/>
        <v>0</v>
      </c>
      <c r="G129" s="214">
        <f t="shared" si="56"/>
        <v>0</v>
      </c>
      <c r="H129" s="214">
        <f t="shared" si="57"/>
        <v>0</v>
      </c>
      <c r="I129" s="214">
        <f t="shared" si="50"/>
        <v>0</v>
      </c>
      <c r="J129" s="214">
        <f t="shared" si="58"/>
        <v>0</v>
      </c>
      <c r="M129" s="214">
        <f>IFERROR(INDEX('Wastewater '!$I$218:$CL$234,MATCH(Adjustment_WWW!$A129,'Wastewater '!$I$218:$I$234,0),MATCH(Adjustment_WWW!M$3&amp;RIGHT(Adjustment_WWW!$B129,2),'Wastewater '!$I$218:$CL$218,0)),"")</f>
        <v>0</v>
      </c>
      <c r="N129" s="214">
        <f>IFERROR(INDEX('Wastewater '!$I$218:$CL$234,MATCH(Adjustment_WWW!$A129,'Wastewater '!$I$218:$I$234,0),MATCH(Adjustment_WWW!N$3&amp;RIGHT(Adjustment_WWW!$B129,2),'Wastewater '!$I$218:$CL$218,0)),"")</f>
        <v>0</v>
      </c>
      <c r="O129" s="214">
        <f>IFERROR(INDEX('Wastewater '!$I$218:$CL$234,MATCH(Adjustment_WWW!$A129,'Wastewater '!$I$218:$I$234,0),MATCH(Adjustment_WWW!O$3&amp;RIGHT(Adjustment_WWW!$B129,2),'Wastewater '!$I$218:$CL$218,0)),"")</f>
        <v>0</v>
      </c>
      <c r="P129" s="214">
        <f>IFERROR(INDEX('Wastewater '!$I$218:$CL$234,MATCH(Adjustment_WWW!$A129,'Wastewater '!$I$218:$I$234,0),MATCH(Adjustment_WWW!P$3&amp;RIGHT(Adjustment_WWW!$B129,2),'Wastewater '!$I$218:$CL$218,0)),"")</f>
        <v>0</v>
      </c>
      <c r="Q129" s="214">
        <f>IFERROR(INDEX('Wastewater '!$I$218:$CL$234,MATCH(Adjustment_WWW!$A129,'Wastewater '!$I$218:$I$234,0),MATCH(Adjustment_WWW!Q$3&amp;RIGHT(Adjustment_WWW!$B129,2),'Wastewater '!$I$218:$CL$218,0)),"")</f>
        <v>0</v>
      </c>
      <c r="R129" s="214" t="str">
        <f>IFERROR(INDEX('Wastewater '!$I$218:$CL$234,MATCH(Adjustment_WWW!$A129,'Wastewater '!$I$218:$I$234,0),MATCH(Adjustment_WWW!R$3&amp;RIGHT(Adjustment_WWW!$B129,2),'Wastewater '!$I$218:$CL$218,0)),"")</f>
        <v/>
      </c>
      <c r="S129" s="214" t="str">
        <f>IFERROR(INDEX('Wastewater '!$I$218:$CL$234,MATCH(Adjustment_WWW!$A129,'Wastewater '!$I$218:$I$234,0),MATCH(Adjustment_WWW!S$3&amp;RIGHT(Adjustment_WWW!$B129,2),'Wastewater '!$I$218:$CL$218,0)),"")</f>
        <v/>
      </c>
      <c r="T129" s="214" t="str">
        <f>IFERROR(INDEX('Wastewater '!$I$218:$CL$234,MATCH(Adjustment_WWW!$A129,'Wastewater '!$I$218:$I$234,0),MATCH(Adjustment_WWW!T$3&amp;RIGHT(Adjustment_WWW!$B129,2),'Wastewater '!$I$218:$CL$218,0)),"")</f>
        <v/>
      </c>
      <c r="U129" s="214" t="str">
        <f>IFERROR(INDEX('Wastewater '!$I$218:$CL$234,MATCH(Adjustment_WWW!$A129,'Wastewater '!$I$218:$I$234,0),MATCH(Adjustment_WWW!U$3&amp;RIGHT(Adjustment_WWW!$B129,2),'Wastewater '!$I$218:$CL$218,0)),"")</f>
        <v/>
      </c>
      <c r="V129" s="214" t="str">
        <f>IFERROR(INDEX('Wastewater '!$I$218:$CL$234,MATCH(Adjustment_WWW!$A129,'Wastewater '!$I$218:$I$234,0),MATCH(Adjustment_WWW!V$3&amp;RIGHT(Adjustment_WWW!$B129,2),'Wastewater '!$I$218:$CL$218,0)),"")</f>
        <v/>
      </c>
      <c r="W129" s="214">
        <f>IFERROR(INDEX('Wastewater '!$I$218:$CL$234,MATCH(Adjustment_WWW!$A129,'Wastewater '!$I$218:$I$234,0),MATCH(Adjustment_WWW!W$3&amp;RIGHT(Adjustment_WWW!$B129,2),'Wastewater '!$I$218:$CL$218,0)),"")</f>
        <v>0</v>
      </c>
    </row>
    <row r="130" spans="1:23">
      <c r="A130" s="214" t="s">
        <v>114</v>
      </c>
      <c r="B130" s="214" t="s">
        <v>465</v>
      </c>
      <c r="C130" s="214" t="str">
        <f t="shared" si="52"/>
        <v>WSX16</v>
      </c>
      <c r="D130" s="214">
        <f t="shared" si="53"/>
        <v>0</v>
      </c>
      <c r="E130" s="214">
        <f t="shared" si="54"/>
        <v>0</v>
      </c>
      <c r="F130" s="214">
        <f t="shared" si="55"/>
        <v>0</v>
      </c>
      <c r="G130" s="214">
        <f t="shared" si="56"/>
        <v>0</v>
      </c>
      <c r="H130" s="214">
        <f t="shared" si="57"/>
        <v>0</v>
      </c>
      <c r="I130" s="214">
        <f t="shared" si="50"/>
        <v>0</v>
      </c>
      <c r="J130" s="214">
        <f t="shared" si="58"/>
        <v>0</v>
      </c>
      <c r="M130" s="214">
        <f>IFERROR(INDEX('Wastewater '!$I$218:$CL$234,MATCH(Adjustment_WWW!$A130,'Wastewater '!$I$218:$I$234,0),MATCH(Adjustment_WWW!M$3&amp;RIGHT(Adjustment_WWW!$B130,2),'Wastewater '!$I$218:$CL$218,0)),"")</f>
        <v>0</v>
      </c>
      <c r="N130" s="214">
        <f>IFERROR(INDEX('Wastewater '!$I$218:$CL$234,MATCH(Adjustment_WWW!$A130,'Wastewater '!$I$218:$I$234,0),MATCH(Adjustment_WWW!N$3&amp;RIGHT(Adjustment_WWW!$B130,2),'Wastewater '!$I$218:$CL$218,0)),"")</f>
        <v>0</v>
      </c>
      <c r="O130" s="214">
        <f>IFERROR(INDEX('Wastewater '!$I$218:$CL$234,MATCH(Adjustment_WWW!$A130,'Wastewater '!$I$218:$I$234,0),MATCH(Adjustment_WWW!O$3&amp;RIGHT(Adjustment_WWW!$B130,2),'Wastewater '!$I$218:$CL$218,0)),"")</f>
        <v>0</v>
      </c>
      <c r="P130" s="214">
        <f>IFERROR(INDEX('Wastewater '!$I$218:$CL$234,MATCH(Adjustment_WWW!$A130,'Wastewater '!$I$218:$I$234,0),MATCH(Adjustment_WWW!P$3&amp;RIGHT(Adjustment_WWW!$B130,2),'Wastewater '!$I$218:$CL$218,0)),"")</f>
        <v>0</v>
      </c>
      <c r="Q130" s="214">
        <f>IFERROR(INDEX('Wastewater '!$I$218:$CL$234,MATCH(Adjustment_WWW!$A130,'Wastewater '!$I$218:$I$234,0),MATCH(Adjustment_WWW!Q$3&amp;RIGHT(Adjustment_WWW!$B130,2),'Wastewater '!$I$218:$CL$218,0)),"")</f>
        <v>0</v>
      </c>
      <c r="R130" s="214" t="str">
        <f>IFERROR(INDEX('Wastewater '!$I$218:$CL$234,MATCH(Adjustment_WWW!$A130,'Wastewater '!$I$218:$I$234,0),MATCH(Adjustment_WWW!R$3&amp;RIGHT(Adjustment_WWW!$B130,2),'Wastewater '!$I$218:$CL$218,0)),"")</f>
        <v/>
      </c>
      <c r="S130" s="214" t="str">
        <f>IFERROR(INDEX('Wastewater '!$I$218:$CL$234,MATCH(Adjustment_WWW!$A130,'Wastewater '!$I$218:$I$234,0),MATCH(Adjustment_WWW!S$3&amp;RIGHT(Adjustment_WWW!$B130,2),'Wastewater '!$I$218:$CL$218,0)),"")</f>
        <v/>
      </c>
      <c r="T130" s="214" t="str">
        <f>IFERROR(INDEX('Wastewater '!$I$218:$CL$234,MATCH(Adjustment_WWW!$A130,'Wastewater '!$I$218:$I$234,0),MATCH(Adjustment_WWW!T$3&amp;RIGHT(Adjustment_WWW!$B130,2),'Wastewater '!$I$218:$CL$218,0)),"")</f>
        <v/>
      </c>
      <c r="U130" s="214" t="str">
        <f>IFERROR(INDEX('Wastewater '!$I$218:$CL$234,MATCH(Adjustment_WWW!$A130,'Wastewater '!$I$218:$I$234,0),MATCH(Adjustment_WWW!U$3&amp;RIGHT(Adjustment_WWW!$B130,2),'Wastewater '!$I$218:$CL$218,0)),"")</f>
        <v/>
      </c>
      <c r="V130" s="214" t="str">
        <f>IFERROR(INDEX('Wastewater '!$I$218:$CL$234,MATCH(Adjustment_WWW!$A130,'Wastewater '!$I$218:$I$234,0),MATCH(Adjustment_WWW!V$3&amp;RIGHT(Adjustment_WWW!$B130,2),'Wastewater '!$I$218:$CL$218,0)),"")</f>
        <v/>
      </c>
      <c r="W130" s="214">
        <f>IFERROR(INDEX('Wastewater '!$I$218:$CL$234,MATCH(Adjustment_WWW!$A130,'Wastewater '!$I$218:$I$234,0),MATCH(Adjustment_WWW!W$3&amp;RIGHT(Adjustment_WWW!$B130,2),'Wastewater '!$I$218:$CL$218,0)),"")</f>
        <v>0</v>
      </c>
    </row>
    <row r="131" spans="1:23">
      <c r="A131" s="214" t="s">
        <v>114</v>
      </c>
      <c r="B131" s="214" t="s">
        <v>466</v>
      </c>
      <c r="C131" s="214" t="str">
        <f t="shared" si="52"/>
        <v>WSX17</v>
      </c>
      <c r="D131" s="214">
        <f t="shared" si="53"/>
        <v>0</v>
      </c>
      <c r="E131" s="214">
        <f t="shared" si="54"/>
        <v>0</v>
      </c>
      <c r="F131" s="214">
        <f t="shared" si="55"/>
        <v>0</v>
      </c>
      <c r="G131" s="214">
        <f t="shared" si="56"/>
        <v>0</v>
      </c>
      <c r="H131" s="214">
        <f t="shared" si="57"/>
        <v>0</v>
      </c>
      <c r="I131" s="214">
        <f t="shared" si="50"/>
        <v>0</v>
      </c>
      <c r="J131" s="214">
        <f t="shared" si="58"/>
        <v>0</v>
      </c>
      <c r="M131" s="214">
        <f>IFERROR(INDEX('Wastewater '!$I$218:$CL$234,MATCH(Adjustment_WWW!$A131,'Wastewater '!$I$218:$I$234,0),MATCH(Adjustment_WWW!M$3&amp;RIGHT(Adjustment_WWW!$B131,2),'Wastewater '!$I$218:$CL$218,0)),"")</f>
        <v>0</v>
      </c>
      <c r="N131" s="214">
        <f>IFERROR(INDEX('Wastewater '!$I$218:$CL$234,MATCH(Adjustment_WWW!$A131,'Wastewater '!$I$218:$I$234,0),MATCH(Adjustment_WWW!N$3&amp;RIGHT(Adjustment_WWW!$B131,2),'Wastewater '!$I$218:$CL$218,0)),"")</f>
        <v>0</v>
      </c>
      <c r="O131" s="214">
        <f>IFERROR(INDEX('Wastewater '!$I$218:$CL$234,MATCH(Adjustment_WWW!$A131,'Wastewater '!$I$218:$I$234,0),MATCH(Adjustment_WWW!O$3&amp;RIGHT(Adjustment_WWW!$B131,2),'Wastewater '!$I$218:$CL$218,0)),"")</f>
        <v>0</v>
      </c>
      <c r="P131" s="214">
        <f>IFERROR(INDEX('Wastewater '!$I$218:$CL$234,MATCH(Adjustment_WWW!$A131,'Wastewater '!$I$218:$I$234,0),MATCH(Adjustment_WWW!P$3&amp;RIGHT(Adjustment_WWW!$B131,2),'Wastewater '!$I$218:$CL$218,0)),"")</f>
        <v>0</v>
      </c>
      <c r="Q131" s="214">
        <f>IFERROR(INDEX('Wastewater '!$I$218:$CL$234,MATCH(Adjustment_WWW!$A131,'Wastewater '!$I$218:$I$234,0),MATCH(Adjustment_WWW!Q$3&amp;RIGHT(Adjustment_WWW!$B131,2),'Wastewater '!$I$218:$CL$218,0)),"")</f>
        <v>0</v>
      </c>
      <c r="R131" s="214" t="str">
        <f>IFERROR(INDEX('Wastewater '!$I$218:$CL$234,MATCH(Adjustment_WWW!$A131,'Wastewater '!$I$218:$I$234,0),MATCH(Adjustment_WWW!R$3&amp;RIGHT(Adjustment_WWW!$B131,2),'Wastewater '!$I$218:$CL$218,0)),"")</f>
        <v/>
      </c>
      <c r="S131" s="214" t="str">
        <f>IFERROR(INDEX('Wastewater '!$I$218:$CL$234,MATCH(Adjustment_WWW!$A131,'Wastewater '!$I$218:$I$234,0),MATCH(Adjustment_WWW!S$3&amp;RIGHT(Adjustment_WWW!$B131,2),'Wastewater '!$I$218:$CL$218,0)),"")</f>
        <v/>
      </c>
      <c r="T131" s="214" t="str">
        <f>IFERROR(INDEX('Wastewater '!$I$218:$CL$234,MATCH(Adjustment_WWW!$A131,'Wastewater '!$I$218:$I$234,0),MATCH(Adjustment_WWW!T$3&amp;RIGHT(Adjustment_WWW!$B131,2),'Wastewater '!$I$218:$CL$218,0)),"")</f>
        <v/>
      </c>
      <c r="U131" s="214" t="str">
        <f>IFERROR(INDEX('Wastewater '!$I$218:$CL$234,MATCH(Adjustment_WWW!$A131,'Wastewater '!$I$218:$I$234,0),MATCH(Adjustment_WWW!U$3&amp;RIGHT(Adjustment_WWW!$B131,2),'Wastewater '!$I$218:$CL$218,0)),"")</f>
        <v/>
      </c>
      <c r="V131" s="214" t="str">
        <f>IFERROR(INDEX('Wastewater '!$I$218:$CL$234,MATCH(Adjustment_WWW!$A131,'Wastewater '!$I$218:$I$234,0),MATCH(Adjustment_WWW!V$3&amp;RIGHT(Adjustment_WWW!$B131,2),'Wastewater '!$I$218:$CL$218,0)),"")</f>
        <v/>
      </c>
      <c r="W131" s="214">
        <f>IFERROR(INDEX('Wastewater '!$I$218:$CL$234,MATCH(Adjustment_WWW!$A131,'Wastewater '!$I$218:$I$234,0),MATCH(Adjustment_WWW!W$3&amp;RIGHT(Adjustment_WWW!$B131,2),'Wastewater '!$I$218:$CL$218,0)),"")</f>
        <v>0</v>
      </c>
    </row>
    <row r="132" spans="1:23">
      <c r="A132" s="214" t="s">
        <v>114</v>
      </c>
      <c r="B132" s="214" t="s">
        <v>467</v>
      </c>
      <c r="C132" s="214" t="str">
        <f t="shared" si="52"/>
        <v>WSX18</v>
      </c>
      <c r="D132" s="214">
        <f t="shared" si="53"/>
        <v>0</v>
      </c>
      <c r="E132" s="214">
        <f t="shared" si="54"/>
        <v>0</v>
      </c>
      <c r="F132" s="214">
        <f t="shared" si="55"/>
        <v>0</v>
      </c>
      <c r="G132" s="214">
        <f t="shared" si="56"/>
        <v>0</v>
      </c>
      <c r="H132" s="214">
        <f t="shared" si="57"/>
        <v>0</v>
      </c>
      <c r="I132" s="214">
        <f t="shared" si="50"/>
        <v>0</v>
      </c>
      <c r="J132" s="214">
        <f t="shared" si="58"/>
        <v>0</v>
      </c>
      <c r="M132" s="214" t="str">
        <f>IFERROR(INDEX('Wastewater '!$I$218:$CL$234,MATCH(Adjustment_WWW!$A132,'Wastewater '!$I$218:$I$234,0),MATCH(Adjustment_WWW!M$3&amp;RIGHT(Adjustment_WWW!$B132,2),'Wastewater '!$I$218:$CL$218,0)),"")</f>
        <v/>
      </c>
      <c r="N132" s="214" t="str">
        <f>IFERROR(INDEX('Wastewater '!$I$218:$CL$234,MATCH(Adjustment_WWW!$A132,'Wastewater '!$I$218:$I$234,0),MATCH(Adjustment_WWW!N$3&amp;RIGHT(Adjustment_WWW!$B132,2),'Wastewater '!$I$218:$CL$218,0)),"")</f>
        <v/>
      </c>
      <c r="O132" s="214">
        <f>IFERROR(INDEX('Wastewater '!$I$218:$CL$234,MATCH(Adjustment_WWW!$A132,'Wastewater '!$I$218:$I$234,0),MATCH(Adjustment_WWW!O$3&amp;RIGHT(Adjustment_WWW!$B132,2),'Wastewater '!$I$218:$CL$218,0)),"")</f>
        <v>0</v>
      </c>
      <c r="P132" s="214">
        <f>IFERROR(INDEX('Wastewater '!$I$218:$CL$234,MATCH(Adjustment_WWW!$A132,'Wastewater '!$I$218:$I$234,0),MATCH(Adjustment_WWW!P$3&amp;RIGHT(Adjustment_WWW!$B132,2),'Wastewater '!$I$218:$CL$218,0)),"")</f>
        <v>0</v>
      </c>
      <c r="Q132" s="214">
        <f>IFERROR(INDEX('Wastewater '!$I$218:$CL$234,MATCH(Adjustment_WWW!$A132,'Wastewater '!$I$218:$I$234,0),MATCH(Adjustment_WWW!Q$3&amp;RIGHT(Adjustment_WWW!$B132,2),'Wastewater '!$I$218:$CL$218,0)),"")</f>
        <v>0</v>
      </c>
      <c r="R132" s="214">
        <f>IFERROR(INDEX('Wastewater '!$I$218:$CL$234,MATCH(Adjustment_WWW!$A132,'Wastewater '!$I$218:$I$234,0),MATCH(Adjustment_WWW!R$3&amp;RIGHT(Adjustment_WWW!$B132,2),'Wastewater '!$I$218:$CL$218,0)),"")</f>
        <v>0</v>
      </c>
      <c r="S132" s="214">
        <f>IFERROR(INDEX('Wastewater '!$I$218:$CL$234,MATCH(Adjustment_WWW!$A132,'Wastewater '!$I$218:$I$234,0),MATCH(Adjustment_WWW!S$3&amp;RIGHT(Adjustment_WWW!$B132,2),'Wastewater '!$I$218:$CL$218,0)),"")</f>
        <v>0</v>
      </c>
      <c r="T132" s="214">
        <f>IFERROR(INDEX('Wastewater '!$I$218:$CL$234,MATCH(Adjustment_WWW!$A132,'Wastewater '!$I$218:$I$234,0),MATCH(Adjustment_WWW!T$3&amp;RIGHT(Adjustment_WWW!$B132,2),'Wastewater '!$I$218:$CL$218,0)),"")</f>
        <v>0</v>
      </c>
      <c r="U132" s="214">
        <f>IFERROR(INDEX('Wastewater '!$I$218:$CL$234,MATCH(Adjustment_WWW!$A132,'Wastewater '!$I$218:$I$234,0),MATCH(Adjustment_WWW!U$3&amp;RIGHT(Adjustment_WWW!$B132,2),'Wastewater '!$I$218:$CL$218,0)),"")</f>
        <v>0</v>
      </c>
      <c r="V132" s="214">
        <f>IFERROR(INDEX('Wastewater '!$I$218:$CL$234,MATCH(Adjustment_WWW!$A132,'Wastewater '!$I$218:$I$234,0),MATCH(Adjustment_WWW!V$3&amp;RIGHT(Adjustment_WWW!$B132,2),'Wastewater '!$I$218:$CL$218,0)),"")</f>
        <v>0</v>
      </c>
      <c r="W132" s="214">
        <f>IFERROR(INDEX('Wastewater '!$I$218:$CL$234,MATCH(Adjustment_WWW!$A132,'Wastewater '!$I$218:$I$234,0),MATCH(Adjustment_WWW!W$3&amp;RIGHT(Adjustment_WWW!$B132,2),'Wastewater '!$I$218:$CL$218,0)),"")</f>
        <v>0</v>
      </c>
    </row>
    <row r="133" spans="1:23">
      <c r="A133" s="214" t="s">
        <v>114</v>
      </c>
      <c r="B133" s="214" t="s">
        <v>468</v>
      </c>
      <c r="C133" s="214" t="str">
        <f t="shared" si="52"/>
        <v>WSX19</v>
      </c>
      <c r="D133" s="214">
        <f t="shared" si="53"/>
        <v>0</v>
      </c>
      <c r="E133" s="214">
        <f t="shared" si="54"/>
        <v>0</v>
      </c>
      <c r="F133" s="214">
        <f t="shared" si="55"/>
        <v>0</v>
      </c>
      <c r="G133" s="214">
        <f t="shared" si="56"/>
        <v>0</v>
      </c>
      <c r="H133" s="214">
        <f t="shared" si="57"/>
        <v>0</v>
      </c>
      <c r="I133" s="214">
        <f t="shared" si="50"/>
        <v>0</v>
      </c>
      <c r="J133" s="214">
        <f t="shared" si="58"/>
        <v>0</v>
      </c>
      <c r="M133" s="214" t="str">
        <f>IFERROR(INDEX('Wastewater '!$I$218:$CL$234,MATCH(Adjustment_WWW!$A133,'Wastewater '!$I$218:$I$234,0),MATCH(Adjustment_WWW!M$3&amp;RIGHT(Adjustment_WWW!$B133,2),'Wastewater '!$I$218:$CL$218,0)),"")</f>
        <v/>
      </c>
      <c r="N133" s="214" t="str">
        <f>IFERROR(INDEX('Wastewater '!$I$218:$CL$234,MATCH(Adjustment_WWW!$A133,'Wastewater '!$I$218:$I$234,0),MATCH(Adjustment_WWW!N$3&amp;RIGHT(Adjustment_WWW!$B133,2),'Wastewater '!$I$218:$CL$218,0)),"")</f>
        <v/>
      </c>
      <c r="O133" s="214">
        <f>IFERROR(INDEX('Wastewater '!$I$218:$CL$234,MATCH(Adjustment_WWW!$A133,'Wastewater '!$I$218:$I$234,0),MATCH(Adjustment_WWW!O$3&amp;RIGHT(Adjustment_WWW!$B133,2),'Wastewater '!$I$218:$CL$218,0)),"")</f>
        <v>0</v>
      </c>
      <c r="P133" s="214">
        <f>IFERROR(INDEX('Wastewater '!$I$218:$CL$234,MATCH(Adjustment_WWW!$A133,'Wastewater '!$I$218:$I$234,0),MATCH(Adjustment_WWW!P$3&amp;RIGHT(Adjustment_WWW!$B133,2),'Wastewater '!$I$218:$CL$218,0)),"")</f>
        <v>0</v>
      </c>
      <c r="Q133" s="214">
        <f>IFERROR(INDEX('Wastewater '!$I$218:$CL$234,MATCH(Adjustment_WWW!$A133,'Wastewater '!$I$218:$I$234,0),MATCH(Adjustment_WWW!Q$3&amp;RIGHT(Adjustment_WWW!$B133,2),'Wastewater '!$I$218:$CL$218,0)),"")</f>
        <v>0</v>
      </c>
      <c r="R133" s="214">
        <f>IFERROR(INDEX('Wastewater '!$I$218:$CL$234,MATCH(Adjustment_WWW!$A133,'Wastewater '!$I$218:$I$234,0),MATCH(Adjustment_WWW!R$3&amp;RIGHT(Adjustment_WWW!$B133,2),'Wastewater '!$I$218:$CL$218,0)),"")</f>
        <v>0</v>
      </c>
      <c r="S133" s="214">
        <f>IFERROR(INDEX('Wastewater '!$I$218:$CL$234,MATCH(Adjustment_WWW!$A133,'Wastewater '!$I$218:$I$234,0),MATCH(Adjustment_WWW!S$3&amp;RIGHT(Adjustment_WWW!$B133,2),'Wastewater '!$I$218:$CL$218,0)),"")</f>
        <v>0</v>
      </c>
      <c r="T133" s="214">
        <f>IFERROR(INDEX('Wastewater '!$I$218:$CL$234,MATCH(Adjustment_WWW!$A133,'Wastewater '!$I$218:$I$234,0),MATCH(Adjustment_WWW!T$3&amp;RIGHT(Adjustment_WWW!$B133,2),'Wastewater '!$I$218:$CL$218,0)),"")</f>
        <v>0</v>
      </c>
      <c r="U133" s="214">
        <f>IFERROR(INDEX('Wastewater '!$I$218:$CL$234,MATCH(Adjustment_WWW!$A133,'Wastewater '!$I$218:$I$234,0),MATCH(Adjustment_WWW!U$3&amp;RIGHT(Adjustment_WWW!$B133,2),'Wastewater '!$I$218:$CL$218,0)),"")</f>
        <v>0</v>
      </c>
      <c r="V133" s="214">
        <f>IFERROR(INDEX('Wastewater '!$I$218:$CL$234,MATCH(Adjustment_WWW!$A133,'Wastewater '!$I$218:$I$234,0),MATCH(Adjustment_WWW!V$3&amp;RIGHT(Adjustment_WWW!$B133,2),'Wastewater '!$I$218:$CL$218,0)),"")</f>
        <v>0</v>
      </c>
      <c r="W133" s="214">
        <f>IFERROR(INDEX('Wastewater '!$I$218:$CL$234,MATCH(Adjustment_WWW!$A133,'Wastewater '!$I$218:$I$234,0),MATCH(Adjustment_WWW!W$3&amp;RIGHT(Adjustment_WWW!$B133,2),'Wastewater '!$I$218:$CL$218,0)),"")</f>
        <v>0</v>
      </c>
    </row>
    <row r="134" spans="1:23">
      <c r="A134" s="214" t="s">
        <v>114</v>
      </c>
      <c r="B134" s="214" t="s">
        <v>469</v>
      </c>
      <c r="C134" s="214" t="str">
        <f t="shared" si="52"/>
        <v>WSX20</v>
      </c>
      <c r="D134" s="214">
        <f t="shared" si="53"/>
        <v>0</v>
      </c>
      <c r="E134" s="214">
        <f t="shared" si="54"/>
        <v>0</v>
      </c>
      <c r="F134" s="214">
        <f t="shared" si="55"/>
        <v>0</v>
      </c>
      <c r="G134" s="214">
        <f t="shared" si="56"/>
        <v>0</v>
      </c>
      <c r="H134" s="214">
        <f t="shared" si="57"/>
        <v>0</v>
      </c>
      <c r="I134" s="214">
        <f t="shared" ref="I134:I158" si="94">SUM(F134:H134)</f>
        <v>0</v>
      </c>
      <c r="J134" s="214">
        <f t="shared" si="58"/>
        <v>0</v>
      </c>
      <c r="M134" s="214" t="str">
        <f>IFERROR(INDEX('Wastewater '!$I$218:$CL$234,MATCH(Adjustment_WWW!$A134,'Wastewater '!$I$218:$I$234,0),MATCH(Adjustment_WWW!M$3&amp;RIGHT(Adjustment_WWW!$B134,2),'Wastewater '!$I$218:$CL$218,0)),"")</f>
        <v/>
      </c>
      <c r="N134" s="214" t="str">
        <f>IFERROR(INDEX('Wastewater '!$I$218:$CL$234,MATCH(Adjustment_WWW!$A134,'Wastewater '!$I$218:$I$234,0),MATCH(Adjustment_WWW!N$3&amp;RIGHT(Adjustment_WWW!$B134,2),'Wastewater '!$I$218:$CL$218,0)),"")</f>
        <v/>
      </c>
      <c r="O134" s="214">
        <f>IFERROR(INDEX('Wastewater '!$I$218:$CL$234,MATCH(Adjustment_WWW!$A134,'Wastewater '!$I$218:$I$234,0),MATCH(Adjustment_WWW!O$3&amp;RIGHT(Adjustment_WWW!$B134,2),'Wastewater '!$I$218:$CL$218,0)),"")</f>
        <v>0</v>
      </c>
      <c r="P134" s="214">
        <f>IFERROR(INDEX('Wastewater '!$I$218:$CL$234,MATCH(Adjustment_WWW!$A134,'Wastewater '!$I$218:$I$234,0),MATCH(Adjustment_WWW!P$3&amp;RIGHT(Adjustment_WWW!$B134,2),'Wastewater '!$I$218:$CL$218,0)),"")</f>
        <v>0</v>
      </c>
      <c r="Q134" s="214">
        <f>IFERROR(INDEX('Wastewater '!$I$218:$CL$234,MATCH(Adjustment_WWW!$A134,'Wastewater '!$I$218:$I$234,0),MATCH(Adjustment_WWW!Q$3&amp;RIGHT(Adjustment_WWW!$B134,2),'Wastewater '!$I$218:$CL$218,0)),"")</f>
        <v>0</v>
      </c>
      <c r="R134" s="214">
        <f>IFERROR(INDEX('Wastewater '!$I$218:$CL$234,MATCH(Adjustment_WWW!$A134,'Wastewater '!$I$218:$I$234,0),MATCH(Adjustment_WWW!R$3&amp;RIGHT(Adjustment_WWW!$B134,2),'Wastewater '!$I$218:$CL$218,0)),"")</f>
        <v>0</v>
      </c>
      <c r="S134" s="214">
        <f>IFERROR(INDEX('Wastewater '!$I$218:$CL$234,MATCH(Adjustment_WWW!$A134,'Wastewater '!$I$218:$I$234,0),MATCH(Adjustment_WWW!S$3&amp;RIGHT(Adjustment_WWW!$B134,2),'Wastewater '!$I$218:$CL$218,0)),"")</f>
        <v>0</v>
      </c>
      <c r="T134" s="214">
        <f>IFERROR(INDEX('Wastewater '!$I$218:$CL$234,MATCH(Adjustment_WWW!$A134,'Wastewater '!$I$218:$I$234,0),MATCH(Adjustment_WWW!T$3&amp;RIGHT(Adjustment_WWW!$B134,2),'Wastewater '!$I$218:$CL$218,0)),"")</f>
        <v>0</v>
      </c>
      <c r="U134" s="214">
        <f>IFERROR(INDEX('Wastewater '!$I$218:$CL$234,MATCH(Adjustment_WWW!$A134,'Wastewater '!$I$218:$I$234,0),MATCH(Adjustment_WWW!U$3&amp;RIGHT(Adjustment_WWW!$B134,2),'Wastewater '!$I$218:$CL$218,0)),"")</f>
        <v>0</v>
      </c>
      <c r="V134" s="214">
        <f>IFERROR(INDEX('Wastewater '!$I$218:$CL$234,MATCH(Adjustment_WWW!$A134,'Wastewater '!$I$218:$I$234,0),MATCH(Adjustment_WWW!V$3&amp;RIGHT(Adjustment_WWW!$B134,2),'Wastewater '!$I$218:$CL$218,0)),"")</f>
        <v>0</v>
      </c>
      <c r="W134" s="214">
        <f>IFERROR(INDEX('Wastewater '!$I$218:$CL$234,MATCH(Adjustment_WWW!$A134,'Wastewater '!$I$218:$I$234,0),MATCH(Adjustment_WWW!W$3&amp;RIGHT(Adjustment_WWW!$B134,2),'Wastewater '!$I$218:$CL$218,0)),"")</f>
        <v>0</v>
      </c>
    </row>
    <row r="135" spans="1:23">
      <c r="A135" s="214" t="s">
        <v>114</v>
      </c>
      <c r="B135" s="214" t="s">
        <v>470</v>
      </c>
      <c r="C135" s="214" t="str">
        <f t="shared" si="52"/>
        <v>WSX21</v>
      </c>
      <c r="D135" s="214">
        <f t="shared" si="53"/>
        <v>0</v>
      </c>
      <c r="E135" s="214">
        <f t="shared" si="54"/>
        <v>0</v>
      </c>
      <c r="F135" s="214">
        <f t="shared" si="55"/>
        <v>0</v>
      </c>
      <c r="G135" s="214">
        <f t="shared" si="56"/>
        <v>0</v>
      </c>
      <c r="H135" s="214">
        <f t="shared" si="57"/>
        <v>0</v>
      </c>
      <c r="I135" s="214">
        <f t="shared" si="94"/>
        <v>0</v>
      </c>
      <c r="J135" s="214">
        <f t="shared" si="58"/>
        <v>0</v>
      </c>
      <c r="M135" s="214" t="str">
        <f>IFERROR(INDEX('Wastewater '!$I$218:$CL$234,MATCH(Adjustment_WWW!$A135,'Wastewater '!$I$218:$I$234,0),MATCH(Adjustment_WWW!M$3&amp;RIGHT(Adjustment_WWW!$B135,2),'Wastewater '!$I$218:$CL$218,0)),"")</f>
        <v/>
      </c>
      <c r="N135" s="214" t="str">
        <f>IFERROR(INDEX('Wastewater '!$I$218:$CL$234,MATCH(Adjustment_WWW!$A135,'Wastewater '!$I$218:$I$234,0),MATCH(Adjustment_WWW!N$3&amp;RIGHT(Adjustment_WWW!$B135,2),'Wastewater '!$I$218:$CL$218,0)),"")</f>
        <v/>
      </c>
      <c r="O135" s="214">
        <f>IFERROR(INDEX('Wastewater '!$I$218:$CL$234,MATCH(Adjustment_WWW!$A135,'Wastewater '!$I$218:$I$234,0),MATCH(Adjustment_WWW!O$3&amp;RIGHT(Adjustment_WWW!$B135,2),'Wastewater '!$I$218:$CL$218,0)),"")</f>
        <v>0</v>
      </c>
      <c r="P135" s="214">
        <f>IFERROR(INDEX('Wastewater '!$I$218:$CL$234,MATCH(Adjustment_WWW!$A135,'Wastewater '!$I$218:$I$234,0),MATCH(Adjustment_WWW!P$3&amp;RIGHT(Adjustment_WWW!$B135,2),'Wastewater '!$I$218:$CL$218,0)),"")</f>
        <v>0</v>
      </c>
      <c r="Q135" s="214">
        <f>IFERROR(INDEX('Wastewater '!$I$218:$CL$234,MATCH(Adjustment_WWW!$A135,'Wastewater '!$I$218:$I$234,0),MATCH(Adjustment_WWW!Q$3&amp;RIGHT(Adjustment_WWW!$B135,2),'Wastewater '!$I$218:$CL$218,0)),"")</f>
        <v>0</v>
      </c>
      <c r="R135" s="214">
        <f>IFERROR(INDEX('Wastewater '!$I$218:$CL$234,MATCH(Adjustment_WWW!$A135,'Wastewater '!$I$218:$I$234,0),MATCH(Adjustment_WWW!R$3&amp;RIGHT(Adjustment_WWW!$B135,2),'Wastewater '!$I$218:$CL$218,0)),"")</f>
        <v>0</v>
      </c>
      <c r="S135" s="214">
        <f>IFERROR(INDEX('Wastewater '!$I$218:$CL$234,MATCH(Adjustment_WWW!$A135,'Wastewater '!$I$218:$I$234,0),MATCH(Adjustment_WWW!S$3&amp;RIGHT(Adjustment_WWW!$B135,2),'Wastewater '!$I$218:$CL$218,0)),"")</f>
        <v>0</v>
      </c>
      <c r="T135" s="214">
        <f>IFERROR(INDEX('Wastewater '!$I$218:$CL$234,MATCH(Adjustment_WWW!$A135,'Wastewater '!$I$218:$I$234,0),MATCH(Adjustment_WWW!T$3&amp;RIGHT(Adjustment_WWW!$B135,2),'Wastewater '!$I$218:$CL$218,0)),"")</f>
        <v>0</v>
      </c>
      <c r="U135" s="214">
        <f>IFERROR(INDEX('Wastewater '!$I$218:$CL$234,MATCH(Adjustment_WWW!$A135,'Wastewater '!$I$218:$I$234,0),MATCH(Adjustment_WWW!U$3&amp;RIGHT(Adjustment_WWW!$B135,2),'Wastewater '!$I$218:$CL$218,0)),"")</f>
        <v>0</v>
      </c>
      <c r="V135" s="214">
        <f>IFERROR(INDEX('Wastewater '!$I$218:$CL$234,MATCH(Adjustment_WWW!$A135,'Wastewater '!$I$218:$I$234,0),MATCH(Adjustment_WWW!V$3&amp;RIGHT(Adjustment_WWW!$B135,2),'Wastewater '!$I$218:$CL$218,0)),"")</f>
        <v>0</v>
      </c>
      <c r="W135" s="214">
        <f>IFERROR(INDEX('Wastewater '!$I$218:$CL$234,MATCH(Adjustment_WWW!$A135,'Wastewater '!$I$218:$I$234,0),MATCH(Adjustment_WWW!W$3&amp;RIGHT(Adjustment_WWW!$B135,2),'Wastewater '!$I$218:$CL$218,0)),"")</f>
        <v>0</v>
      </c>
    </row>
    <row r="136" spans="1:23">
      <c r="A136" s="214" t="s">
        <v>114</v>
      </c>
      <c r="B136" s="214" t="s">
        <v>580</v>
      </c>
      <c r="C136" s="214" t="str">
        <f t="shared" ref="C136" si="95">A136&amp;RIGHT(B136,2)</f>
        <v>WSX22</v>
      </c>
      <c r="D136" s="214">
        <f t="shared" ref="D136" si="96">IF($B136&lt;"2017-18",M136,R136+S136+T136)</f>
        <v>0</v>
      </c>
      <c r="E136" s="214">
        <f t="shared" ref="E136" si="97">IF($B136&lt;"2017-18",N136,U136+V136)</f>
        <v>0</v>
      </c>
      <c r="F136" s="214">
        <f t="shared" ref="F136" si="98">O136</f>
        <v>0</v>
      </c>
      <c r="G136" s="214">
        <f t="shared" ref="G136" si="99">P136</f>
        <v>0</v>
      </c>
      <c r="H136" s="214">
        <f t="shared" ref="H136" si="100">Q136</f>
        <v>0</v>
      </c>
      <c r="I136" s="214">
        <f t="shared" si="94"/>
        <v>0</v>
      </c>
      <c r="J136" s="214">
        <f t="shared" ref="J136" si="101">W136</f>
        <v>0</v>
      </c>
      <c r="M136" s="214" t="str">
        <f>IFERROR(INDEX('Wastewater '!$I$218:$CL$234,MATCH(Adjustment_WWW!$A136,'Wastewater '!$I$218:$I$234,0),MATCH(Adjustment_WWW!M$3&amp;RIGHT(Adjustment_WWW!$B136,2),'Wastewater '!$I$218:$CL$218,0)),"")</f>
        <v/>
      </c>
      <c r="N136" s="214" t="str">
        <f>IFERROR(INDEX('Wastewater '!$I$218:$CL$234,MATCH(Adjustment_WWW!$A136,'Wastewater '!$I$218:$I$234,0),MATCH(Adjustment_WWW!N$3&amp;RIGHT(Adjustment_WWW!$B136,2),'Wastewater '!$I$218:$CL$218,0)),"")</f>
        <v/>
      </c>
      <c r="O136" s="214">
        <f>IFERROR(INDEX('Wastewater '!$I$218:$CL$234,MATCH(Adjustment_WWW!$A136,'Wastewater '!$I$218:$I$234,0),MATCH(Adjustment_WWW!O$3&amp;RIGHT(Adjustment_WWW!$B136,2),'Wastewater '!$I$218:$CL$218,0)),"")</f>
        <v>0</v>
      </c>
      <c r="P136" s="214">
        <f>IFERROR(INDEX('Wastewater '!$I$218:$CL$234,MATCH(Adjustment_WWW!$A136,'Wastewater '!$I$218:$I$234,0),MATCH(Adjustment_WWW!P$3&amp;RIGHT(Adjustment_WWW!$B136,2),'Wastewater '!$I$218:$CL$218,0)),"")</f>
        <v>0</v>
      </c>
      <c r="Q136" s="214">
        <f>IFERROR(INDEX('Wastewater '!$I$218:$CL$234,MATCH(Adjustment_WWW!$A136,'Wastewater '!$I$218:$I$234,0),MATCH(Adjustment_WWW!Q$3&amp;RIGHT(Adjustment_WWW!$B136,2),'Wastewater '!$I$218:$CL$218,0)),"")</f>
        <v>0</v>
      </c>
      <c r="R136" s="214">
        <f>IFERROR(INDEX('Wastewater '!$I$218:$CL$234,MATCH(Adjustment_WWW!$A136,'Wastewater '!$I$218:$I$234,0),MATCH(Adjustment_WWW!R$3&amp;RIGHT(Adjustment_WWW!$B136,2),'Wastewater '!$I$218:$CL$218,0)),"")</f>
        <v>0</v>
      </c>
      <c r="S136" s="214">
        <f>IFERROR(INDEX('Wastewater '!$I$218:$CL$234,MATCH(Adjustment_WWW!$A136,'Wastewater '!$I$218:$I$234,0),MATCH(Adjustment_WWW!S$3&amp;RIGHT(Adjustment_WWW!$B136,2),'Wastewater '!$I$218:$CL$218,0)),"")</f>
        <v>0</v>
      </c>
      <c r="T136" s="214">
        <f>IFERROR(INDEX('Wastewater '!$I$218:$CL$234,MATCH(Adjustment_WWW!$A136,'Wastewater '!$I$218:$I$234,0),MATCH(Adjustment_WWW!T$3&amp;RIGHT(Adjustment_WWW!$B136,2),'Wastewater '!$I$218:$CL$218,0)),"")</f>
        <v>0</v>
      </c>
      <c r="U136" s="214">
        <f>IFERROR(INDEX('Wastewater '!$I$218:$CL$234,MATCH(Adjustment_WWW!$A136,'Wastewater '!$I$218:$I$234,0),MATCH(Adjustment_WWW!U$3&amp;RIGHT(Adjustment_WWW!$B136,2),'Wastewater '!$I$218:$CL$218,0)),"")</f>
        <v>0</v>
      </c>
      <c r="V136" s="214">
        <f>IFERROR(INDEX('Wastewater '!$I$218:$CL$234,MATCH(Adjustment_WWW!$A136,'Wastewater '!$I$218:$I$234,0),MATCH(Adjustment_WWW!V$3&amp;RIGHT(Adjustment_WWW!$B136,2),'Wastewater '!$I$218:$CL$218,0)),"")</f>
        <v>0</v>
      </c>
      <c r="W136" s="214">
        <f>IFERROR(INDEX('Wastewater '!$I$218:$CL$234,MATCH(Adjustment_WWW!$A136,'Wastewater '!$I$218:$I$234,0),MATCH(Adjustment_WWW!W$3&amp;RIGHT(Adjustment_WWW!$B136,2),'Wastewater '!$I$218:$CL$218,0)),"")</f>
        <v>0</v>
      </c>
    </row>
    <row r="137" spans="1:23">
      <c r="A137" s="214" t="s">
        <v>118</v>
      </c>
      <c r="B137" s="214" t="s">
        <v>461</v>
      </c>
      <c r="C137" s="214" t="str">
        <f t="shared" si="52"/>
        <v>YKY12</v>
      </c>
      <c r="D137" s="214">
        <f t="shared" si="53"/>
        <v>0</v>
      </c>
      <c r="E137" s="214">
        <f t="shared" si="54"/>
        <v>0</v>
      </c>
      <c r="F137" s="214">
        <f t="shared" si="55"/>
        <v>0</v>
      </c>
      <c r="G137" s="214">
        <f t="shared" si="56"/>
        <v>0</v>
      </c>
      <c r="H137" s="214">
        <f t="shared" si="57"/>
        <v>0</v>
      </c>
      <c r="I137" s="214">
        <f t="shared" si="94"/>
        <v>0</v>
      </c>
      <c r="J137" s="214">
        <f t="shared" si="58"/>
        <v>0</v>
      </c>
      <c r="M137" s="214">
        <f>IFERROR(INDEX('Wastewater '!$I$218:$CL$234,MATCH(Adjustment_WWW!$A137,'Wastewater '!$I$218:$I$234,0),MATCH(Adjustment_WWW!M$3&amp;RIGHT(Adjustment_WWW!$B137,2),'Wastewater '!$I$218:$CL$218,0)),"")</f>
        <v>0</v>
      </c>
      <c r="N137" s="214">
        <f>IFERROR(INDEX('Wastewater '!$I$218:$CL$234,MATCH(Adjustment_WWW!$A137,'Wastewater '!$I$218:$I$234,0),MATCH(Adjustment_WWW!N$3&amp;RIGHT(Adjustment_WWW!$B137,2),'Wastewater '!$I$218:$CL$218,0)),"")</f>
        <v>0</v>
      </c>
      <c r="O137" s="214">
        <f>IFERROR(INDEX('Wastewater '!$I$218:$CL$234,MATCH(Adjustment_WWW!$A137,'Wastewater '!$I$218:$I$234,0),MATCH(Adjustment_WWW!O$3&amp;RIGHT(Adjustment_WWW!$B137,2),'Wastewater '!$I$218:$CL$218,0)),"")</f>
        <v>0</v>
      </c>
      <c r="P137" s="214">
        <f>IFERROR(INDEX('Wastewater '!$I$218:$CL$234,MATCH(Adjustment_WWW!$A137,'Wastewater '!$I$218:$I$234,0),MATCH(Adjustment_WWW!P$3&amp;RIGHT(Adjustment_WWW!$B137,2),'Wastewater '!$I$218:$CL$218,0)),"")</f>
        <v>0</v>
      </c>
      <c r="Q137" s="214">
        <f>IFERROR(INDEX('Wastewater '!$I$218:$CL$234,MATCH(Adjustment_WWW!$A137,'Wastewater '!$I$218:$I$234,0),MATCH(Adjustment_WWW!Q$3&amp;RIGHT(Adjustment_WWW!$B137,2),'Wastewater '!$I$218:$CL$218,0)),"")</f>
        <v>0</v>
      </c>
      <c r="R137" s="214" t="str">
        <f>IFERROR(INDEX('Wastewater '!$I$218:$CL$234,MATCH(Adjustment_WWW!$A137,'Wastewater '!$I$218:$I$234,0),MATCH(Adjustment_WWW!R$3&amp;RIGHT(Adjustment_WWW!$B137,2),'Wastewater '!$I$218:$CL$218,0)),"")</f>
        <v/>
      </c>
      <c r="S137" s="214" t="str">
        <f>IFERROR(INDEX('Wastewater '!$I$218:$CL$234,MATCH(Adjustment_WWW!$A137,'Wastewater '!$I$218:$I$234,0),MATCH(Adjustment_WWW!S$3&amp;RIGHT(Adjustment_WWW!$B137,2),'Wastewater '!$I$218:$CL$218,0)),"")</f>
        <v/>
      </c>
      <c r="T137" s="214" t="str">
        <f>IFERROR(INDEX('Wastewater '!$I$218:$CL$234,MATCH(Adjustment_WWW!$A137,'Wastewater '!$I$218:$I$234,0),MATCH(Adjustment_WWW!T$3&amp;RIGHT(Adjustment_WWW!$B137,2),'Wastewater '!$I$218:$CL$218,0)),"")</f>
        <v/>
      </c>
      <c r="U137" s="214" t="str">
        <f>IFERROR(INDEX('Wastewater '!$I$218:$CL$234,MATCH(Adjustment_WWW!$A137,'Wastewater '!$I$218:$I$234,0),MATCH(Adjustment_WWW!U$3&amp;RIGHT(Adjustment_WWW!$B137,2),'Wastewater '!$I$218:$CL$218,0)),"")</f>
        <v/>
      </c>
      <c r="V137" s="214" t="str">
        <f>IFERROR(INDEX('Wastewater '!$I$218:$CL$234,MATCH(Adjustment_WWW!$A137,'Wastewater '!$I$218:$I$234,0),MATCH(Adjustment_WWW!V$3&amp;RIGHT(Adjustment_WWW!$B137,2),'Wastewater '!$I$218:$CL$218,0)),"")</f>
        <v/>
      </c>
      <c r="W137" s="214">
        <f>IFERROR(INDEX('Wastewater '!$I$218:$CL$234,MATCH(Adjustment_WWW!$A137,'Wastewater '!$I$218:$I$234,0),MATCH(Adjustment_WWW!W$3&amp;RIGHT(Adjustment_WWW!$B137,2),'Wastewater '!$I$218:$CL$218,0)),"")</f>
        <v>0</v>
      </c>
    </row>
    <row r="138" spans="1:23">
      <c r="A138" s="214" t="s">
        <v>118</v>
      </c>
      <c r="B138" s="214" t="s">
        <v>462</v>
      </c>
      <c r="C138" s="214" t="str">
        <f t="shared" si="52"/>
        <v>YKY13</v>
      </c>
      <c r="D138" s="214">
        <f t="shared" si="53"/>
        <v>0</v>
      </c>
      <c r="E138" s="214">
        <f t="shared" si="54"/>
        <v>0</v>
      </c>
      <c r="F138" s="214">
        <f t="shared" si="55"/>
        <v>0</v>
      </c>
      <c r="G138" s="214">
        <f t="shared" si="56"/>
        <v>0</v>
      </c>
      <c r="H138" s="214">
        <f t="shared" si="57"/>
        <v>0</v>
      </c>
      <c r="I138" s="214">
        <f t="shared" si="94"/>
        <v>0</v>
      </c>
      <c r="J138" s="214">
        <f t="shared" si="58"/>
        <v>0</v>
      </c>
      <c r="M138" s="214">
        <f>IFERROR(INDEX('Wastewater '!$I$218:$CL$234,MATCH(Adjustment_WWW!$A138,'Wastewater '!$I$218:$I$234,0),MATCH(Adjustment_WWW!M$3&amp;RIGHT(Adjustment_WWW!$B138,2),'Wastewater '!$I$218:$CL$218,0)),"")</f>
        <v>0</v>
      </c>
      <c r="N138" s="214">
        <f>IFERROR(INDEX('Wastewater '!$I$218:$CL$234,MATCH(Adjustment_WWW!$A138,'Wastewater '!$I$218:$I$234,0),MATCH(Adjustment_WWW!N$3&amp;RIGHT(Adjustment_WWW!$B138,2),'Wastewater '!$I$218:$CL$218,0)),"")</f>
        <v>0</v>
      </c>
      <c r="O138" s="214">
        <f>IFERROR(INDEX('Wastewater '!$I$218:$CL$234,MATCH(Adjustment_WWW!$A138,'Wastewater '!$I$218:$I$234,0),MATCH(Adjustment_WWW!O$3&amp;RIGHT(Adjustment_WWW!$B138,2),'Wastewater '!$I$218:$CL$218,0)),"")</f>
        <v>0</v>
      </c>
      <c r="P138" s="214">
        <f>IFERROR(INDEX('Wastewater '!$I$218:$CL$234,MATCH(Adjustment_WWW!$A138,'Wastewater '!$I$218:$I$234,0),MATCH(Adjustment_WWW!P$3&amp;RIGHT(Adjustment_WWW!$B138,2),'Wastewater '!$I$218:$CL$218,0)),"")</f>
        <v>0</v>
      </c>
      <c r="Q138" s="214">
        <f>IFERROR(INDEX('Wastewater '!$I$218:$CL$234,MATCH(Adjustment_WWW!$A138,'Wastewater '!$I$218:$I$234,0),MATCH(Adjustment_WWW!Q$3&amp;RIGHT(Adjustment_WWW!$B138,2),'Wastewater '!$I$218:$CL$218,0)),"")</f>
        <v>0</v>
      </c>
      <c r="R138" s="214" t="str">
        <f>IFERROR(INDEX('Wastewater '!$I$218:$CL$234,MATCH(Adjustment_WWW!$A138,'Wastewater '!$I$218:$I$234,0),MATCH(Adjustment_WWW!R$3&amp;RIGHT(Adjustment_WWW!$B138,2),'Wastewater '!$I$218:$CL$218,0)),"")</f>
        <v/>
      </c>
      <c r="S138" s="214" t="str">
        <f>IFERROR(INDEX('Wastewater '!$I$218:$CL$234,MATCH(Adjustment_WWW!$A138,'Wastewater '!$I$218:$I$234,0),MATCH(Adjustment_WWW!S$3&amp;RIGHT(Adjustment_WWW!$B138,2),'Wastewater '!$I$218:$CL$218,0)),"")</f>
        <v/>
      </c>
      <c r="T138" s="214" t="str">
        <f>IFERROR(INDEX('Wastewater '!$I$218:$CL$234,MATCH(Adjustment_WWW!$A138,'Wastewater '!$I$218:$I$234,0),MATCH(Adjustment_WWW!T$3&amp;RIGHT(Adjustment_WWW!$B138,2),'Wastewater '!$I$218:$CL$218,0)),"")</f>
        <v/>
      </c>
      <c r="U138" s="214" t="str">
        <f>IFERROR(INDEX('Wastewater '!$I$218:$CL$234,MATCH(Adjustment_WWW!$A138,'Wastewater '!$I$218:$I$234,0),MATCH(Adjustment_WWW!U$3&amp;RIGHT(Adjustment_WWW!$B138,2),'Wastewater '!$I$218:$CL$218,0)),"")</f>
        <v/>
      </c>
      <c r="V138" s="214" t="str">
        <f>IFERROR(INDEX('Wastewater '!$I$218:$CL$234,MATCH(Adjustment_WWW!$A138,'Wastewater '!$I$218:$I$234,0),MATCH(Adjustment_WWW!V$3&amp;RIGHT(Adjustment_WWW!$B138,2),'Wastewater '!$I$218:$CL$218,0)),"")</f>
        <v/>
      </c>
      <c r="W138" s="214">
        <f>IFERROR(INDEX('Wastewater '!$I$218:$CL$234,MATCH(Adjustment_WWW!$A138,'Wastewater '!$I$218:$I$234,0),MATCH(Adjustment_WWW!W$3&amp;RIGHT(Adjustment_WWW!$B138,2),'Wastewater '!$I$218:$CL$218,0)),"")</f>
        <v>0</v>
      </c>
    </row>
    <row r="139" spans="1:23">
      <c r="A139" s="214" t="s">
        <v>118</v>
      </c>
      <c r="B139" s="214" t="s">
        <v>463</v>
      </c>
      <c r="C139" s="214" t="str">
        <f t="shared" si="52"/>
        <v>YKY14</v>
      </c>
      <c r="D139" s="214">
        <f t="shared" si="53"/>
        <v>0</v>
      </c>
      <c r="E139" s="214">
        <f t="shared" si="54"/>
        <v>0</v>
      </c>
      <c r="F139" s="214">
        <f t="shared" si="55"/>
        <v>0</v>
      </c>
      <c r="G139" s="214">
        <f t="shared" si="56"/>
        <v>0</v>
      </c>
      <c r="H139" s="214">
        <f t="shared" si="57"/>
        <v>0</v>
      </c>
      <c r="I139" s="214">
        <f t="shared" si="94"/>
        <v>0</v>
      </c>
      <c r="J139" s="214">
        <f t="shared" si="58"/>
        <v>0</v>
      </c>
      <c r="M139" s="214">
        <f>IFERROR(INDEX('Wastewater '!$I$218:$CL$234,MATCH(Adjustment_WWW!$A139,'Wastewater '!$I$218:$I$234,0),MATCH(Adjustment_WWW!M$3&amp;RIGHT(Adjustment_WWW!$B139,2),'Wastewater '!$I$218:$CL$218,0)),"")</f>
        <v>0</v>
      </c>
      <c r="N139" s="214">
        <f>IFERROR(INDEX('Wastewater '!$I$218:$CL$234,MATCH(Adjustment_WWW!$A139,'Wastewater '!$I$218:$I$234,0),MATCH(Adjustment_WWW!N$3&amp;RIGHT(Adjustment_WWW!$B139,2),'Wastewater '!$I$218:$CL$218,0)),"")</f>
        <v>0</v>
      </c>
      <c r="O139" s="214">
        <f>IFERROR(INDEX('Wastewater '!$I$218:$CL$234,MATCH(Adjustment_WWW!$A139,'Wastewater '!$I$218:$I$234,0),MATCH(Adjustment_WWW!O$3&amp;RIGHT(Adjustment_WWW!$B139,2),'Wastewater '!$I$218:$CL$218,0)),"")</f>
        <v>0</v>
      </c>
      <c r="P139" s="214">
        <f>IFERROR(INDEX('Wastewater '!$I$218:$CL$234,MATCH(Adjustment_WWW!$A139,'Wastewater '!$I$218:$I$234,0),MATCH(Adjustment_WWW!P$3&amp;RIGHT(Adjustment_WWW!$B139,2),'Wastewater '!$I$218:$CL$218,0)),"")</f>
        <v>0</v>
      </c>
      <c r="Q139" s="214">
        <f>IFERROR(INDEX('Wastewater '!$I$218:$CL$234,MATCH(Adjustment_WWW!$A139,'Wastewater '!$I$218:$I$234,0),MATCH(Adjustment_WWW!Q$3&amp;RIGHT(Adjustment_WWW!$B139,2),'Wastewater '!$I$218:$CL$218,0)),"")</f>
        <v>0</v>
      </c>
      <c r="R139" s="214" t="str">
        <f>IFERROR(INDEX('Wastewater '!$I$218:$CL$234,MATCH(Adjustment_WWW!$A139,'Wastewater '!$I$218:$I$234,0),MATCH(Adjustment_WWW!R$3&amp;RIGHT(Adjustment_WWW!$B139,2),'Wastewater '!$I$218:$CL$218,0)),"")</f>
        <v/>
      </c>
      <c r="S139" s="214" t="str">
        <f>IFERROR(INDEX('Wastewater '!$I$218:$CL$234,MATCH(Adjustment_WWW!$A139,'Wastewater '!$I$218:$I$234,0),MATCH(Adjustment_WWW!S$3&amp;RIGHT(Adjustment_WWW!$B139,2),'Wastewater '!$I$218:$CL$218,0)),"")</f>
        <v/>
      </c>
      <c r="T139" s="214" t="str">
        <f>IFERROR(INDEX('Wastewater '!$I$218:$CL$234,MATCH(Adjustment_WWW!$A139,'Wastewater '!$I$218:$I$234,0),MATCH(Adjustment_WWW!T$3&amp;RIGHT(Adjustment_WWW!$B139,2),'Wastewater '!$I$218:$CL$218,0)),"")</f>
        <v/>
      </c>
      <c r="U139" s="214" t="str">
        <f>IFERROR(INDEX('Wastewater '!$I$218:$CL$234,MATCH(Adjustment_WWW!$A139,'Wastewater '!$I$218:$I$234,0),MATCH(Adjustment_WWW!U$3&amp;RIGHT(Adjustment_WWW!$B139,2),'Wastewater '!$I$218:$CL$218,0)),"")</f>
        <v/>
      </c>
      <c r="V139" s="214" t="str">
        <f>IFERROR(INDEX('Wastewater '!$I$218:$CL$234,MATCH(Adjustment_WWW!$A139,'Wastewater '!$I$218:$I$234,0),MATCH(Adjustment_WWW!V$3&amp;RIGHT(Adjustment_WWW!$B139,2),'Wastewater '!$I$218:$CL$218,0)),"")</f>
        <v/>
      </c>
      <c r="W139" s="214">
        <f>IFERROR(INDEX('Wastewater '!$I$218:$CL$234,MATCH(Adjustment_WWW!$A139,'Wastewater '!$I$218:$I$234,0),MATCH(Adjustment_WWW!W$3&amp;RIGHT(Adjustment_WWW!$B139,2),'Wastewater '!$I$218:$CL$218,0)),"")</f>
        <v>0</v>
      </c>
    </row>
    <row r="140" spans="1:23">
      <c r="A140" s="214" t="s">
        <v>118</v>
      </c>
      <c r="B140" s="214" t="s">
        <v>464</v>
      </c>
      <c r="C140" s="214" t="str">
        <f t="shared" si="52"/>
        <v>YKY15</v>
      </c>
      <c r="D140" s="214">
        <f t="shared" si="53"/>
        <v>0</v>
      </c>
      <c r="E140" s="214">
        <f t="shared" si="54"/>
        <v>0</v>
      </c>
      <c r="F140" s="214">
        <f t="shared" si="55"/>
        <v>0</v>
      </c>
      <c r="G140" s="214">
        <f t="shared" si="56"/>
        <v>0</v>
      </c>
      <c r="H140" s="214">
        <f t="shared" si="57"/>
        <v>0</v>
      </c>
      <c r="I140" s="214">
        <f t="shared" si="94"/>
        <v>0</v>
      </c>
      <c r="J140" s="214">
        <f t="shared" si="58"/>
        <v>0</v>
      </c>
      <c r="M140" s="214">
        <f>IFERROR(INDEX('Wastewater '!$I$218:$CL$234,MATCH(Adjustment_WWW!$A140,'Wastewater '!$I$218:$I$234,0),MATCH(Adjustment_WWW!M$3&amp;RIGHT(Adjustment_WWW!$B140,2),'Wastewater '!$I$218:$CL$218,0)),"")</f>
        <v>0</v>
      </c>
      <c r="N140" s="214">
        <f>IFERROR(INDEX('Wastewater '!$I$218:$CL$234,MATCH(Adjustment_WWW!$A140,'Wastewater '!$I$218:$I$234,0),MATCH(Adjustment_WWW!N$3&amp;RIGHT(Adjustment_WWW!$B140,2),'Wastewater '!$I$218:$CL$218,0)),"")</f>
        <v>0</v>
      </c>
      <c r="O140" s="214">
        <f>IFERROR(INDEX('Wastewater '!$I$218:$CL$234,MATCH(Adjustment_WWW!$A140,'Wastewater '!$I$218:$I$234,0),MATCH(Adjustment_WWW!O$3&amp;RIGHT(Adjustment_WWW!$B140,2),'Wastewater '!$I$218:$CL$218,0)),"")</f>
        <v>0</v>
      </c>
      <c r="P140" s="214">
        <f>IFERROR(INDEX('Wastewater '!$I$218:$CL$234,MATCH(Adjustment_WWW!$A140,'Wastewater '!$I$218:$I$234,0),MATCH(Adjustment_WWW!P$3&amp;RIGHT(Adjustment_WWW!$B140,2),'Wastewater '!$I$218:$CL$218,0)),"")</f>
        <v>0</v>
      </c>
      <c r="Q140" s="214">
        <f>IFERROR(INDEX('Wastewater '!$I$218:$CL$234,MATCH(Adjustment_WWW!$A140,'Wastewater '!$I$218:$I$234,0),MATCH(Adjustment_WWW!Q$3&amp;RIGHT(Adjustment_WWW!$B140,2),'Wastewater '!$I$218:$CL$218,0)),"")</f>
        <v>0</v>
      </c>
      <c r="R140" s="214" t="str">
        <f>IFERROR(INDEX('Wastewater '!$I$218:$CL$234,MATCH(Adjustment_WWW!$A140,'Wastewater '!$I$218:$I$234,0),MATCH(Adjustment_WWW!R$3&amp;RIGHT(Adjustment_WWW!$B140,2),'Wastewater '!$I$218:$CL$218,0)),"")</f>
        <v/>
      </c>
      <c r="S140" s="214" t="str">
        <f>IFERROR(INDEX('Wastewater '!$I$218:$CL$234,MATCH(Adjustment_WWW!$A140,'Wastewater '!$I$218:$I$234,0),MATCH(Adjustment_WWW!S$3&amp;RIGHT(Adjustment_WWW!$B140,2),'Wastewater '!$I$218:$CL$218,0)),"")</f>
        <v/>
      </c>
      <c r="T140" s="214" t="str">
        <f>IFERROR(INDEX('Wastewater '!$I$218:$CL$234,MATCH(Adjustment_WWW!$A140,'Wastewater '!$I$218:$I$234,0),MATCH(Adjustment_WWW!T$3&amp;RIGHT(Adjustment_WWW!$B140,2),'Wastewater '!$I$218:$CL$218,0)),"")</f>
        <v/>
      </c>
      <c r="U140" s="214" t="str">
        <f>IFERROR(INDEX('Wastewater '!$I$218:$CL$234,MATCH(Adjustment_WWW!$A140,'Wastewater '!$I$218:$I$234,0),MATCH(Adjustment_WWW!U$3&amp;RIGHT(Adjustment_WWW!$B140,2),'Wastewater '!$I$218:$CL$218,0)),"")</f>
        <v/>
      </c>
      <c r="V140" s="214" t="str">
        <f>IFERROR(INDEX('Wastewater '!$I$218:$CL$234,MATCH(Adjustment_WWW!$A140,'Wastewater '!$I$218:$I$234,0),MATCH(Adjustment_WWW!V$3&amp;RIGHT(Adjustment_WWW!$B140,2),'Wastewater '!$I$218:$CL$218,0)),"")</f>
        <v/>
      </c>
      <c r="W140" s="214">
        <f>IFERROR(INDEX('Wastewater '!$I$218:$CL$234,MATCH(Adjustment_WWW!$A140,'Wastewater '!$I$218:$I$234,0),MATCH(Adjustment_WWW!W$3&amp;RIGHT(Adjustment_WWW!$B140,2),'Wastewater '!$I$218:$CL$218,0)),"")</f>
        <v>0</v>
      </c>
    </row>
    <row r="141" spans="1:23">
      <c r="A141" s="214" t="s">
        <v>118</v>
      </c>
      <c r="B141" s="214" t="s">
        <v>465</v>
      </c>
      <c r="C141" s="214" t="str">
        <f t="shared" si="52"/>
        <v>YKY16</v>
      </c>
      <c r="D141" s="214">
        <f t="shared" si="53"/>
        <v>2.3929999999999998</v>
      </c>
      <c r="E141" s="214">
        <f t="shared" si="54"/>
        <v>4.0919999999999996</v>
      </c>
      <c r="F141" s="214">
        <f t="shared" si="55"/>
        <v>0</v>
      </c>
      <c r="G141" s="214">
        <f t="shared" si="56"/>
        <v>0.71</v>
      </c>
      <c r="H141" s="214">
        <f t="shared" si="57"/>
        <v>0</v>
      </c>
      <c r="I141" s="214">
        <f t="shared" si="94"/>
        <v>0.71</v>
      </c>
      <c r="J141" s="214">
        <f t="shared" si="58"/>
        <v>7.1949999999999994</v>
      </c>
      <c r="M141" s="214">
        <f>IFERROR(INDEX('Wastewater '!$I$218:$CL$234,MATCH(Adjustment_WWW!$A141,'Wastewater '!$I$218:$I$234,0),MATCH(Adjustment_WWW!M$3&amp;RIGHT(Adjustment_WWW!$B141,2),'Wastewater '!$I$218:$CL$218,0)),"")</f>
        <v>2.3929999999999998</v>
      </c>
      <c r="N141" s="214">
        <f>IFERROR(INDEX('Wastewater '!$I$218:$CL$234,MATCH(Adjustment_WWW!$A141,'Wastewater '!$I$218:$I$234,0),MATCH(Adjustment_WWW!N$3&amp;RIGHT(Adjustment_WWW!$B141,2),'Wastewater '!$I$218:$CL$218,0)),"")</f>
        <v>4.0919999999999996</v>
      </c>
      <c r="O141" s="214">
        <f>IFERROR(INDEX('Wastewater '!$I$218:$CL$234,MATCH(Adjustment_WWW!$A141,'Wastewater '!$I$218:$I$234,0),MATCH(Adjustment_WWW!O$3&amp;RIGHT(Adjustment_WWW!$B141,2),'Wastewater '!$I$218:$CL$218,0)),"")</f>
        <v>0</v>
      </c>
      <c r="P141" s="214">
        <f>IFERROR(INDEX('Wastewater '!$I$218:$CL$234,MATCH(Adjustment_WWW!$A141,'Wastewater '!$I$218:$I$234,0),MATCH(Adjustment_WWW!P$3&amp;RIGHT(Adjustment_WWW!$B141,2),'Wastewater '!$I$218:$CL$218,0)),"")</f>
        <v>0.71</v>
      </c>
      <c r="Q141" s="214">
        <f>IFERROR(INDEX('Wastewater '!$I$218:$CL$234,MATCH(Adjustment_WWW!$A141,'Wastewater '!$I$218:$I$234,0),MATCH(Adjustment_WWW!Q$3&amp;RIGHT(Adjustment_WWW!$B141,2),'Wastewater '!$I$218:$CL$218,0)),"")</f>
        <v>0</v>
      </c>
      <c r="R141" s="214" t="str">
        <f>IFERROR(INDEX('Wastewater '!$I$218:$CL$234,MATCH(Adjustment_WWW!$A141,'Wastewater '!$I$218:$I$234,0),MATCH(Adjustment_WWW!R$3&amp;RIGHT(Adjustment_WWW!$B141,2),'Wastewater '!$I$218:$CL$218,0)),"")</f>
        <v/>
      </c>
      <c r="S141" s="214" t="str">
        <f>IFERROR(INDEX('Wastewater '!$I$218:$CL$234,MATCH(Adjustment_WWW!$A141,'Wastewater '!$I$218:$I$234,0),MATCH(Adjustment_WWW!S$3&amp;RIGHT(Adjustment_WWW!$B141,2),'Wastewater '!$I$218:$CL$218,0)),"")</f>
        <v/>
      </c>
      <c r="T141" s="214" t="str">
        <f>IFERROR(INDEX('Wastewater '!$I$218:$CL$234,MATCH(Adjustment_WWW!$A141,'Wastewater '!$I$218:$I$234,0),MATCH(Adjustment_WWW!T$3&amp;RIGHT(Adjustment_WWW!$B141,2),'Wastewater '!$I$218:$CL$218,0)),"")</f>
        <v/>
      </c>
      <c r="U141" s="214" t="str">
        <f>IFERROR(INDEX('Wastewater '!$I$218:$CL$234,MATCH(Adjustment_WWW!$A141,'Wastewater '!$I$218:$I$234,0),MATCH(Adjustment_WWW!U$3&amp;RIGHT(Adjustment_WWW!$B141,2),'Wastewater '!$I$218:$CL$218,0)),"")</f>
        <v/>
      </c>
      <c r="V141" s="214" t="str">
        <f>IFERROR(INDEX('Wastewater '!$I$218:$CL$234,MATCH(Adjustment_WWW!$A141,'Wastewater '!$I$218:$I$234,0),MATCH(Adjustment_WWW!V$3&amp;RIGHT(Adjustment_WWW!$B141,2),'Wastewater '!$I$218:$CL$218,0)),"")</f>
        <v/>
      </c>
      <c r="W141" s="214">
        <f>IFERROR(INDEX('Wastewater '!$I$218:$CL$234,MATCH(Adjustment_WWW!$A141,'Wastewater '!$I$218:$I$234,0),MATCH(Adjustment_WWW!W$3&amp;RIGHT(Adjustment_WWW!$B141,2),'Wastewater '!$I$218:$CL$218,0)),"")</f>
        <v>7.1949999999999994</v>
      </c>
    </row>
    <row r="142" spans="1:23">
      <c r="A142" s="214" t="s">
        <v>118</v>
      </c>
      <c r="B142" s="214" t="s">
        <v>466</v>
      </c>
      <c r="C142" s="214" t="str">
        <f t="shared" si="52"/>
        <v>YKY17</v>
      </c>
      <c r="D142" s="214">
        <f t="shared" si="53"/>
        <v>2.8029999999999999</v>
      </c>
      <c r="E142" s="214">
        <f t="shared" si="54"/>
        <v>7.2620000000000005</v>
      </c>
      <c r="F142" s="214">
        <f t="shared" si="55"/>
        <v>6.3E-2</v>
      </c>
      <c r="G142" s="214">
        <f t="shared" si="56"/>
        <v>8.407</v>
      </c>
      <c r="H142" s="214">
        <f t="shared" si="57"/>
        <v>7.1710000000000003</v>
      </c>
      <c r="I142" s="214">
        <f t="shared" si="94"/>
        <v>15.641000000000002</v>
      </c>
      <c r="J142" s="214">
        <f t="shared" si="58"/>
        <v>25.706</v>
      </c>
      <c r="M142" s="214">
        <f>IFERROR(INDEX('Wastewater '!$I$218:$CL$234,MATCH(Adjustment_WWW!$A142,'Wastewater '!$I$218:$I$234,0),MATCH(Adjustment_WWW!M$3&amp;RIGHT(Adjustment_WWW!$B142,2),'Wastewater '!$I$218:$CL$218,0)),"")</f>
        <v>2.8029999999999999</v>
      </c>
      <c r="N142" s="214">
        <f>IFERROR(INDEX('Wastewater '!$I$218:$CL$234,MATCH(Adjustment_WWW!$A142,'Wastewater '!$I$218:$I$234,0),MATCH(Adjustment_WWW!N$3&amp;RIGHT(Adjustment_WWW!$B142,2),'Wastewater '!$I$218:$CL$218,0)),"")</f>
        <v>7.2620000000000005</v>
      </c>
      <c r="O142" s="214">
        <f>IFERROR(INDEX('Wastewater '!$I$218:$CL$234,MATCH(Adjustment_WWW!$A142,'Wastewater '!$I$218:$I$234,0),MATCH(Adjustment_WWW!O$3&amp;RIGHT(Adjustment_WWW!$B142,2),'Wastewater '!$I$218:$CL$218,0)),"")</f>
        <v>6.3E-2</v>
      </c>
      <c r="P142" s="214">
        <f>IFERROR(INDEX('Wastewater '!$I$218:$CL$234,MATCH(Adjustment_WWW!$A142,'Wastewater '!$I$218:$I$234,0),MATCH(Adjustment_WWW!P$3&amp;RIGHT(Adjustment_WWW!$B142,2),'Wastewater '!$I$218:$CL$218,0)),"")</f>
        <v>8.407</v>
      </c>
      <c r="Q142" s="214">
        <f>IFERROR(INDEX('Wastewater '!$I$218:$CL$234,MATCH(Adjustment_WWW!$A142,'Wastewater '!$I$218:$I$234,0),MATCH(Adjustment_WWW!Q$3&amp;RIGHT(Adjustment_WWW!$B142,2),'Wastewater '!$I$218:$CL$218,0)),"")</f>
        <v>7.1710000000000003</v>
      </c>
      <c r="R142" s="214" t="str">
        <f>IFERROR(INDEX('Wastewater '!$I$218:$CL$234,MATCH(Adjustment_WWW!$A142,'Wastewater '!$I$218:$I$234,0),MATCH(Adjustment_WWW!R$3&amp;RIGHT(Adjustment_WWW!$B142,2),'Wastewater '!$I$218:$CL$218,0)),"")</f>
        <v/>
      </c>
      <c r="S142" s="214" t="str">
        <f>IFERROR(INDEX('Wastewater '!$I$218:$CL$234,MATCH(Adjustment_WWW!$A142,'Wastewater '!$I$218:$I$234,0),MATCH(Adjustment_WWW!S$3&amp;RIGHT(Adjustment_WWW!$B142,2),'Wastewater '!$I$218:$CL$218,0)),"")</f>
        <v/>
      </c>
      <c r="T142" s="214" t="str">
        <f>IFERROR(INDEX('Wastewater '!$I$218:$CL$234,MATCH(Adjustment_WWW!$A142,'Wastewater '!$I$218:$I$234,0),MATCH(Adjustment_WWW!T$3&amp;RIGHT(Adjustment_WWW!$B142,2),'Wastewater '!$I$218:$CL$218,0)),"")</f>
        <v/>
      </c>
      <c r="U142" s="214" t="str">
        <f>IFERROR(INDEX('Wastewater '!$I$218:$CL$234,MATCH(Adjustment_WWW!$A142,'Wastewater '!$I$218:$I$234,0),MATCH(Adjustment_WWW!U$3&amp;RIGHT(Adjustment_WWW!$B142,2),'Wastewater '!$I$218:$CL$218,0)),"")</f>
        <v/>
      </c>
      <c r="V142" s="214" t="str">
        <f>IFERROR(INDEX('Wastewater '!$I$218:$CL$234,MATCH(Adjustment_WWW!$A142,'Wastewater '!$I$218:$I$234,0),MATCH(Adjustment_WWW!V$3&amp;RIGHT(Adjustment_WWW!$B142,2),'Wastewater '!$I$218:$CL$218,0)),"")</f>
        <v/>
      </c>
      <c r="W142" s="214">
        <f>IFERROR(INDEX('Wastewater '!$I$218:$CL$234,MATCH(Adjustment_WWW!$A142,'Wastewater '!$I$218:$I$234,0),MATCH(Adjustment_WWW!W$3&amp;RIGHT(Adjustment_WWW!$B142,2),'Wastewater '!$I$218:$CL$218,0)),"")</f>
        <v>25.706</v>
      </c>
    </row>
    <row r="143" spans="1:23">
      <c r="A143" s="214" t="s">
        <v>118</v>
      </c>
      <c r="B143" s="214" t="s">
        <v>467</v>
      </c>
      <c r="C143" s="214" t="str">
        <f t="shared" si="52"/>
        <v>YKY18</v>
      </c>
      <c r="D143" s="214">
        <f t="shared" si="53"/>
        <v>2.25</v>
      </c>
      <c r="E143" s="214">
        <f t="shared" si="54"/>
        <v>8.6620000000000008</v>
      </c>
      <c r="F143" s="214">
        <f t="shared" si="55"/>
        <v>0</v>
      </c>
      <c r="G143" s="214">
        <f t="shared" si="56"/>
        <v>12.051</v>
      </c>
      <c r="H143" s="214">
        <f t="shared" si="57"/>
        <v>3.0529999999999999</v>
      </c>
      <c r="I143" s="214">
        <f t="shared" si="94"/>
        <v>15.103999999999999</v>
      </c>
      <c r="J143" s="214">
        <f t="shared" si="58"/>
        <v>26.016000000000002</v>
      </c>
      <c r="M143" s="214" t="str">
        <f>IFERROR(INDEX('Wastewater '!$I$218:$CL$234,MATCH(Adjustment_WWW!$A143,'Wastewater '!$I$218:$I$234,0),MATCH(Adjustment_WWW!M$3&amp;RIGHT(Adjustment_WWW!$B143,2),'Wastewater '!$I$218:$CL$218,0)),"")</f>
        <v/>
      </c>
      <c r="N143" s="214" t="str">
        <f>IFERROR(INDEX('Wastewater '!$I$218:$CL$234,MATCH(Adjustment_WWW!$A143,'Wastewater '!$I$218:$I$234,0),MATCH(Adjustment_WWW!N$3&amp;RIGHT(Adjustment_WWW!$B143,2),'Wastewater '!$I$218:$CL$218,0)),"")</f>
        <v/>
      </c>
      <c r="O143" s="214">
        <f>IFERROR(INDEX('Wastewater '!$I$218:$CL$234,MATCH(Adjustment_WWW!$A143,'Wastewater '!$I$218:$I$234,0),MATCH(Adjustment_WWW!O$3&amp;RIGHT(Adjustment_WWW!$B143,2),'Wastewater '!$I$218:$CL$218,0)),"")</f>
        <v>0</v>
      </c>
      <c r="P143" s="214">
        <f>IFERROR(INDEX('Wastewater '!$I$218:$CL$234,MATCH(Adjustment_WWW!$A143,'Wastewater '!$I$218:$I$234,0),MATCH(Adjustment_WWW!P$3&amp;RIGHT(Adjustment_WWW!$B143,2),'Wastewater '!$I$218:$CL$218,0)),"")</f>
        <v>12.051</v>
      </c>
      <c r="Q143" s="214">
        <f>IFERROR(INDEX('Wastewater '!$I$218:$CL$234,MATCH(Adjustment_WWW!$A143,'Wastewater '!$I$218:$I$234,0),MATCH(Adjustment_WWW!Q$3&amp;RIGHT(Adjustment_WWW!$B143,2),'Wastewater '!$I$218:$CL$218,0)),"")</f>
        <v>3.0529999999999999</v>
      </c>
      <c r="R143" s="214">
        <f>IFERROR(INDEX('Wastewater '!$I$218:$CL$234,MATCH(Adjustment_WWW!$A143,'Wastewater '!$I$218:$I$234,0),MATCH(Adjustment_WWW!R$3&amp;RIGHT(Adjustment_WWW!$B143,2),'Wastewater '!$I$218:$CL$218,0)),"")</f>
        <v>0.85499999999999998</v>
      </c>
      <c r="S143" s="214">
        <f>IFERROR(INDEX('Wastewater '!$I$218:$CL$234,MATCH(Adjustment_WWW!$A143,'Wastewater '!$I$218:$I$234,0),MATCH(Adjustment_WWW!S$3&amp;RIGHT(Adjustment_WWW!$B143,2),'Wastewater '!$I$218:$CL$218,0)),"")</f>
        <v>0.99</v>
      </c>
      <c r="T143" s="214">
        <f>IFERROR(INDEX('Wastewater '!$I$218:$CL$234,MATCH(Adjustment_WWW!$A143,'Wastewater '!$I$218:$I$234,0),MATCH(Adjustment_WWW!T$3&amp;RIGHT(Adjustment_WWW!$B143,2),'Wastewater '!$I$218:$CL$218,0)),"")</f>
        <v>0.40500000000000003</v>
      </c>
      <c r="U143" s="214">
        <f>IFERROR(INDEX('Wastewater '!$I$218:$CL$234,MATCH(Adjustment_WWW!$A143,'Wastewater '!$I$218:$I$234,0),MATCH(Adjustment_WWW!U$3&amp;RIGHT(Adjustment_WWW!$B143,2),'Wastewater '!$I$218:$CL$218,0)),"")</f>
        <v>8.6620000000000008</v>
      </c>
      <c r="V143" s="214">
        <f>IFERROR(INDEX('Wastewater '!$I$218:$CL$234,MATCH(Adjustment_WWW!$A143,'Wastewater '!$I$218:$I$234,0),MATCH(Adjustment_WWW!V$3&amp;RIGHT(Adjustment_WWW!$B143,2),'Wastewater '!$I$218:$CL$218,0)),"")</f>
        <v>0</v>
      </c>
      <c r="W143" s="214">
        <f>IFERROR(INDEX('Wastewater '!$I$218:$CL$234,MATCH(Adjustment_WWW!$A143,'Wastewater '!$I$218:$I$234,0),MATCH(Adjustment_WWW!W$3&amp;RIGHT(Adjustment_WWW!$B143,2),'Wastewater '!$I$218:$CL$218,0)),"")</f>
        <v>26.016000000000002</v>
      </c>
    </row>
    <row r="144" spans="1:23">
      <c r="A144" s="214" t="s">
        <v>118</v>
      </c>
      <c r="B144" s="214" t="s">
        <v>468</v>
      </c>
      <c r="C144" s="214" t="str">
        <f t="shared" si="52"/>
        <v>YKY19</v>
      </c>
      <c r="D144" s="214">
        <f t="shared" si="53"/>
        <v>0.88400000000000001</v>
      </c>
      <c r="E144" s="214">
        <f t="shared" si="54"/>
        <v>6.9029999999999996</v>
      </c>
      <c r="F144" s="214">
        <f t="shared" si="55"/>
        <v>0</v>
      </c>
      <c r="G144" s="214">
        <f t="shared" si="56"/>
        <v>7.6360000000000001</v>
      </c>
      <c r="H144" s="214">
        <f t="shared" si="57"/>
        <v>3.4049999999999998</v>
      </c>
      <c r="I144" s="214">
        <f t="shared" si="94"/>
        <v>11.041</v>
      </c>
      <c r="J144" s="214">
        <f t="shared" si="58"/>
        <v>18.827999999999999</v>
      </c>
      <c r="M144" s="214" t="str">
        <f>IFERROR(INDEX('Wastewater '!$I$218:$CL$234,MATCH(Adjustment_WWW!$A144,'Wastewater '!$I$218:$I$234,0),MATCH(Adjustment_WWW!M$3&amp;RIGHT(Adjustment_WWW!$B144,2),'Wastewater '!$I$218:$CL$218,0)),"")</f>
        <v/>
      </c>
      <c r="N144" s="214" t="str">
        <f>IFERROR(INDEX('Wastewater '!$I$218:$CL$234,MATCH(Adjustment_WWW!$A144,'Wastewater '!$I$218:$I$234,0),MATCH(Adjustment_WWW!N$3&amp;RIGHT(Adjustment_WWW!$B144,2),'Wastewater '!$I$218:$CL$218,0)),"")</f>
        <v/>
      </c>
      <c r="O144" s="214">
        <f>IFERROR(INDEX('Wastewater '!$I$218:$CL$234,MATCH(Adjustment_WWW!$A144,'Wastewater '!$I$218:$I$234,0),MATCH(Adjustment_WWW!O$3&amp;RIGHT(Adjustment_WWW!$B144,2),'Wastewater '!$I$218:$CL$218,0)),"")</f>
        <v>0</v>
      </c>
      <c r="P144" s="214">
        <f>IFERROR(INDEX('Wastewater '!$I$218:$CL$234,MATCH(Adjustment_WWW!$A144,'Wastewater '!$I$218:$I$234,0),MATCH(Adjustment_WWW!P$3&amp;RIGHT(Adjustment_WWW!$B144,2),'Wastewater '!$I$218:$CL$218,0)),"")</f>
        <v>7.6360000000000001</v>
      </c>
      <c r="Q144" s="214">
        <f>IFERROR(INDEX('Wastewater '!$I$218:$CL$234,MATCH(Adjustment_WWW!$A144,'Wastewater '!$I$218:$I$234,0),MATCH(Adjustment_WWW!Q$3&amp;RIGHT(Adjustment_WWW!$B144,2),'Wastewater '!$I$218:$CL$218,0)),"")</f>
        <v>3.4049999999999998</v>
      </c>
      <c r="R144" s="214">
        <f>IFERROR(INDEX('Wastewater '!$I$218:$CL$234,MATCH(Adjustment_WWW!$A144,'Wastewater '!$I$218:$I$234,0),MATCH(Adjustment_WWW!R$3&amp;RIGHT(Adjustment_WWW!$B144,2),'Wastewater '!$I$218:$CL$218,0)),"")</f>
        <v>0.34499999999999997</v>
      </c>
      <c r="S144" s="214">
        <f>IFERROR(INDEX('Wastewater '!$I$218:$CL$234,MATCH(Adjustment_WWW!$A144,'Wastewater '!$I$218:$I$234,0),MATCH(Adjustment_WWW!S$3&amp;RIGHT(Adjustment_WWW!$B144,2),'Wastewater '!$I$218:$CL$218,0)),"")</f>
        <v>0.38</v>
      </c>
      <c r="T144" s="214">
        <f>IFERROR(INDEX('Wastewater '!$I$218:$CL$234,MATCH(Adjustment_WWW!$A144,'Wastewater '!$I$218:$I$234,0),MATCH(Adjustment_WWW!T$3&amp;RIGHT(Adjustment_WWW!$B144,2),'Wastewater '!$I$218:$CL$218,0)),"")</f>
        <v>0.159</v>
      </c>
      <c r="U144" s="214">
        <f>IFERROR(INDEX('Wastewater '!$I$218:$CL$234,MATCH(Adjustment_WWW!$A144,'Wastewater '!$I$218:$I$234,0),MATCH(Adjustment_WWW!U$3&amp;RIGHT(Adjustment_WWW!$B144,2),'Wastewater '!$I$218:$CL$218,0)),"")</f>
        <v>6.9029999999999996</v>
      </c>
      <c r="V144" s="214">
        <f>IFERROR(INDEX('Wastewater '!$I$218:$CL$234,MATCH(Adjustment_WWW!$A144,'Wastewater '!$I$218:$I$234,0),MATCH(Adjustment_WWW!V$3&amp;RIGHT(Adjustment_WWW!$B144,2),'Wastewater '!$I$218:$CL$218,0)),"")</f>
        <v>0</v>
      </c>
      <c r="W144" s="214">
        <f>IFERROR(INDEX('Wastewater '!$I$218:$CL$234,MATCH(Adjustment_WWW!$A144,'Wastewater '!$I$218:$I$234,0),MATCH(Adjustment_WWW!W$3&amp;RIGHT(Adjustment_WWW!$B144,2),'Wastewater '!$I$218:$CL$218,0)),"")</f>
        <v>18.827999999999999</v>
      </c>
    </row>
    <row r="145" spans="1:23">
      <c r="A145" s="214" t="s">
        <v>118</v>
      </c>
      <c r="B145" s="214" t="s">
        <v>469</v>
      </c>
      <c r="C145" s="214" t="str">
        <f t="shared" si="52"/>
        <v>YKY20</v>
      </c>
      <c r="D145" s="214">
        <f t="shared" si="53"/>
        <v>3.8390000000000004</v>
      </c>
      <c r="E145" s="214">
        <f t="shared" si="54"/>
        <v>7.4450000000000003</v>
      </c>
      <c r="F145" s="214">
        <f t="shared" si="55"/>
        <v>2.1999999999999999E-2</v>
      </c>
      <c r="G145" s="214">
        <f t="shared" si="56"/>
        <v>2.6440000000000006</v>
      </c>
      <c r="H145" s="214">
        <f t="shared" si="57"/>
        <v>1.72</v>
      </c>
      <c r="I145" s="214">
        <f t="shared" si="94"/>
        <v>4.3860000000000001</v>
      </c>
      <c r="J145" s="214">
        <f t="shared" si="58"/>
        <v>15.669999999999998</v>
      </c>
      <c r="M145" s="214" t="str">
        <f>IFERROR(INDEX('Wastewater '!$I$218:$CL$234,MATCH(Adjustment_WWW!$A145,'Wastewater '!$I$218:$I$234,0),MATCH(Adjustment_WWW!M$3&amp;RIGHT(Adjustment_WWW!$B145,2),'Wastewater '!$I$218:$CL$218,0)),"")</f>
        <v/>
      </c>
      <c r="N145" s="214" t="str">
        <f>IFERROR(INDEX('Wastewater '!$I$218:$CL$234,MATCH(Adjustment_WWW!$A145,'Wastewater '!$I$218:$I$234,0),MATCH(Adjustment_WWW!N$3&amp;RIGHT(Adjustment_WWW!$B145,2),'Wastewater '!$I$218:$CL$218,0)),"")</f>
        <v/>
      </c>
      <c r="O145" s="214">
        <f>IFERROR(INDEX('Wastewater '!$I$218:$CL$234,MATCH(Adjustment_WWW!$A145,'Wastewater '!$I$218:$I$234,0),MATCH(Adjustment_WWW!O$3&amp;RIGHT(Adjustment_WWW!$B145,2),'Wastewater '!$I$218:$CL$218,0)),"")</f>
        <v>2.1999999999999999E-2</v>
      </c>
      <c r="P145" s="214">
        <f>IFERROR(INDEX('Wastewater '!$I$218:$CL$234,MATCH(Adjustment_WWW!$A145,'Wastewater '!$I$218:$I$234,0),MATCH(Adjustment_WWW!P$3&amp;RIGHT(Adjustment_WWW!$B145,2),'Wastewater '!$I$218:$CL$218,0)),"")</f>
        <v>2.6440000000000006</v>
      </c>
      <c r="Q145" s="214">
        <f>IFERROR(INDEX('Wastewater '!$I$218:$CL$234,MATCH(Adjustment_WWW!$A145,'Wastewater '!$I$218:$I$234,0),MATCH(Adjustment_WWW!Q$3&amp;RIGHT(Adjustment_WWW!$B145,2),'Wastewater '!$I$218:$CL$218,0)),"")</f>
        <v>1.72</v>
      </c>
      <c r="R145" s="214">
        <f>IFERROR(INDEX('Wastewater '!$I$218:$CL$234,MATCH(Adjustment_WWW!$A145,'Wastewater '!$I$218:$I$234,0),MATCH(Adjustment_WWW!R$3&amp;RIGHT(Adjustment_WWW!$B145,2),'Wastewater '!$I$218:$CL$218,0)),"")</f>
        <v>1.4820000000000002</v>
      </c>
      <c r="S145" s="214">
        <f>IFERROR(INDEX('Wastewater '!$I$218:$CL$234,MATCH(Adjustment_WWW!$A145,'Wastewater '!$I$218:$I$234,0),MATCH(Adjustment_WWW!S$3&amp;RIGHT(Adjustment_WWW!$B145,2),'Wastewater '!$I$218:$CL$218,0)),"")</f>
        <v>1.5880000000000001</v>
      </c>
      <c r="T145" s="214">
        <f>IFERROR(INDEX('Wastewater '!$I$218:$CL$234,MATCH(Adjustment_WWW!$A145,'Wastewater '!$I$218:$I$234,0),MATCH(Adjustment_WWW!T$3&amp;RIGHT(Adjustment_WWW!$B145,2),'Wastewater '!$I$218:$CL$218,0)),"")</f>
        <v>0.76900000000000002</v>
      </c>
      <c r="U145" s="214">
        <f>IFERROR(INDEX('Wastewater '!$I$218:$CL$234,MATCH(Adjustment_WWW!$A145,'Wastewater '!$I$218:$I$234,0),MATCH(Adjustment_WWW!U$3&amp;RIGHT(Adjustment_WWW!$B145,2),'Wastewater '!$I$218:$CL$218,0)),"")</f>
        <v>7.4359999999999999</v>
      </c>
      <c r="V145" s="214">
        <f>IFERROR(INDEX('Wastewater '!$I$218:$CL$234,MATCH(Adjustment_WWW!$A145,'Wastewater '!$I$218:$I$234,0),MATCH(Adjustment_WWW!V$3&amp;RIGHT(Adjustment_WWW!$B145,2),'Wastewater '!$I$218:$CL$218,0)),"")</f>
        <v>9.0000000000000011E-3</v>
      </c>
      <c r="W145" s="214">
        <f>IFERROR(INDEX('Wastewater '!$I$218:$CL$234,MATCH(Adjustment_WWW!$A145,'Wastewater '!$I$218:$I$234,0),MATCH(Adjustment_WWW!W$3&amp;RIGHT(Adjustment_WWW!$B145,2),'Wastewater '!$I$218:$CL$218,0)),"")</f>
        <v>15.669999999999998</v>
      </c>
    </row>
    <row r="146" spans="1:23">
      <c r="A146" s="214" t="s">
        <v>118</v>
      </c>
      <c r="B146" s="214" t="s">
        <v>470</v>
      </c>
      <c r="C146" s="214" t="str">
        <f t="shared" ref="C146:C158" si="102">A146&amp;RIGHT(B146,2)</f>
        <v>YKY21</v>
      </c>
      <c r="D146" s="214">
        <f t="shared" ref="D146" si="103">IF($B146&lt;"2017-18",M146,R146+S146+T146)</f>
        <v>-5.7750000000000004</v>
      </c>
      <c r="E146" s="214">
        <f t="shared" ref="E146" si="104">IF($B146&lt;"2017-18",N146,U146+V146)</f>
        <v>-4.915</v>
      </c>
      <c r="F146" s="214">
        <f t="shared" ref="F146" si="105">O146</f>
        <v>-7.0000000000000007E-2</v>
      </c>
      <c r="G146" s="214">
        <f t="shared" ref="G146" si="106">P146</f>
        <v>-1.569</v>
      </c>
      <c r="H146" s="214">
        <f t="shared" ref="H146" si="107">Q146</f>
        <v>-0.17800000000000002</v>
      </c>
      <c r="I146" s="214">
        <f t="shared" si="94"/>
        <v>-1.8169999999999999</v>
      </c>
      <c r="J146" s="214">
        <f t="shared" ref="J146" si="108">W146</f>
        <v>-12.507</v>
      </c>
      <c r="M146" s="214" t="str">
        <f>IFERROR(INDEX('Wastewater '!$I$218:$CL$234,MATCH(Adjustment_WWW!$A146,'Wastewater '!$I$218:$I$234,0),MATCH(Adjustment_WWW!M$3&amp;RIGHT(Adjustment_WWW!$B146,2),'Wastewater '!$I$218:$CL$218,0)),"")</f>
        <v/>
      </c>
      <c r="N146" s="214" t="str">
        <f>IFERROR(INDEX('Wastewater '!$I$218:$CL$234,MATCH(Adjustment_WWW!$A146,'Wastewater '!$I$218:$I$234,0),MATCH(Adjustment_WWW!N$3&amp;RIGHT(Adjustment_WWW!$B146,2),'Wastewater '!$I$218:$CL$218,0)),"")</f>
        <v/>
      </c>
      <c r="O146" s="214">
        <f>IFERROR(INDEX('Wastewater '!$I$218:$CL$234,MATCH(Adjustment_WWW!$A146,'Wastewater '!$I$218:$I$234,0),MATCH(Adjustment_WWW!O$3&amp;RIGHT(Adjustment_WWW!$B146,2),'Wastewater '!$I$218:$CL$218,0)),"")</f>
        <v>-7.0000000000000007E-2</v>
      </c>
      <c r="P146" s="214">
        <f>IFERROR(INDEX('Wastewater '!$I$218:$CL$234,MATCH(Adjustment_WWW!$A146,'Wastewater '!$I$218:$I$234,0),MATCH(Adjustment_WWW!P$3&amp;RIGHT(Adjustment_WWW!$B146,2),'Wastewater '!$I$218:$CL$218,0)),"")</f>
        <v>-1.569</v>
      </c>
      <c r="Q146" s="214">
        <f>IFERROR(INDEX('Wastewater '!$I$218:$CL$234,MATCH(Adjustment_WWW!$A146,'Wastewater '!$I$218:$I$234,0),MATCH(Adjustment_WWW!Q$3&amp;RIGHT(Adjustment_WWW!$B146,2),'Wastewater '!$I$218:$CL$218,0)),"")</f>
        <v>-0.17800000000000002</v>
      </c>
      <c r="R146" s="214">
        <f>IFERROR(INDEX('Wastewater '!$I$218:$CL$234,MATCH(Adjustment_WWW!$A146,'Wastewater '!$I$218:$I$234,0),MATCH(Adjustment_WWW!R$3&amp;RIGHT(Adjustment_WWW!$B146,2),'Wastewater '!$I$218:$CL$218,0)),"")</f>
        <v>-2.6930000000000001</v>
      </c>
      <c r="S146" s="214">
        <f>IFERROR(INDEX('Wastewater '!$I$218:$CL$234,MATCH(Adjustment_WWW!$A146,'Wastewater '!$I$218:$I$234,0),MATCH(Adjustment_WWW!S$3&amp;RIGHT(Adjustment_WWW!$B146,2),'Wastewater '!$I$218:$CL$218,0)),"")</f>
        <v>-2.1070000000000002</v>
      </c>
      <c r="T146" s="214">
        <f>IFERROR(INDEX('Wastewater '!$I$218:$CL$234,MATCH(Adjustment_WWW!$A146,'Wastewater '!$I$218:$I$234,0),MATCH(Adjustment_WWW!T$3&amp;RIGHT(Adjustment_WWW!$B146,2),'Wastewater '!$I$218:$CL$218,0)),"")</f>
        <v>-0.97500000000000009</v>
      </c>
      <c r="U146" s="214">
        <f>IFERROR(INDEX('Wastewater '!$I$218:$CL$234,MATCH(Adjustment_WWW!$A146,'Wastewater '!$I$218:$I$234,0),MATCH(Adjustment_WWW!U$3&amp;RIGHT(Adjustment_WWW!$B146,2),'Wastewater '!$I$218:$CL$218,0)),"")</f>
        <v>-4.9039999999999999</v>
      </c>
      <c r="V146" s="214">
        <f>IFERROR(INDEX('Wastewater '!$I$218:$CL$234,MATCH(Adjustment_WWW!$A146,'Wastewater '!$I$218:$I$234,0),MATCH(Adjustment_WWW!V$3&amp;RIGHT(Adjustment_WWW!$B146,2),'Wastewater '!$I$218:$CL$218,0)),"")</f>
        <v>-1.0999999999999999E-2</v>
      </c>
      <c r="W146" s="214">
        <f>IFERROR(INDEX('Wastewater '!$I$218:$CL$234,MATCH(Adjustment_WWW!$A146,'Wastewater '!$I$218:$I$234,0),MATCH(Adjustment_WWW!W$3&amp;RIGHT(Adjustment_WWW!$B146,2),'Wastewater '!$I$218:$CL$218,0)),"")</f>
        <v>-12.507</v>
      </c>
    </row>
    <row r="147" spans="1:23">
      <c r="A147" s="214" t="s">
        <v>118</v>
      </c>
      <c r="B147" s="214" t="s">
        <v>580</v>
      </c>
      <c r="C147" s="214" t="str">
        <f t="shared" ref="C147" si="109">A147&amp;RIGHT(B147,2)</f>
        <v>YKY22</v>
      </c>
      <c r="D147" s="214">
        <f t="shared" ref="D147" si="110">IF($B147&lt;"2017-18",M147,R147+S147+T147)</f>
        <v>-1.6819999999999999</v>
      </c>
      <c r="E147" s="214">
        <f t="shared" ref="E147" si="111">IF($B147&lt;"2017-18",N147,U147+V147)</f>
        <v>-0.54800000000000004</v>
      </c>
      <c r="F147" s="214">
        <f t="shared" ref="F147" si="112">O147</f>
        <v>-4.0000000000000001E-3</v>
      </c>
      <c r="G147" s="214">
        <f t="shared" ref="G147" si="113">P147</f>
        <v>-2.5999999999999999E-2</v>
      </c>
      <c r="H147" s="214">
        <f t="shared" ref="H147" si="114">Q147</f>
        <v>0</v>
      </c>
      <c r="I147" s="214">
        <f t="shared" si="94"/>
        <v>-0.03</v>
      </c>
      <c r="J147" s="214">
        <f t="shared" ref="J147" si="115">W147</f>
        <v>-2.2599999999999998</v>
      </c>
      <c r="M147" s="214" t="str">
        <f>IFERROR(INDEX('Wastewater '!$I$218:$CL$234,MATCH(Adjustment_WWW!$A147,'Wastewater '!$I$218:$I$234,0),MATCH(Adjustment_WWW!M$3&amp;RIGHT(Adjustment_WWW!$B147,2),'Wastewater '!$I$218:$CL$218,0)),"")</f>
        <v/>
      </c>
      <c r="N147" s="214" t="str">
        <f>IFERROR(INDEX('Wastewater '!$I$218:$CL$234,MATCH(Adjustment_WWW!$A147,'Wastewater '!$I$218:$I$234,0),MATCH(Adjustment_WWW!N$3&amp;RIGHT(Adjustment_WWW!$B147,2),'Wastewater '!$I$218:$CL$218,0)),"")</f>
        <v/>
      </c>
      <c r="O147" s="214">
        <f>IFERROR(INDEX('Wastewater '!$I$218:$CL$234,MATCH(Adjustment_WWW!$A147,'Wastewater '!$I$218:$I$234,0),MATCH(Adjustment_WWW!O$3&amp;RIGHT(Adjustment_WWW!$B147,2),'Wastewater '!$I$218:$CL$218,0)),"")</f>
        <v>-4.0000000000000001E-3</v>
      </c>
      <c r="P147" s="214">
        <f>IFERROR(INDEX('Wastewater '!$I$218:$CL$234,MATCH(Adjustment_WWW!$A147,'Wastewater '!$I$218:$I$234,0),MATCH(Adjustment_WWW!P$3&amp;RIGHT(Adjustment_WWW!$B147,2),'Wastewater '!$I$218:$CL$218,0)),"")</f>
        <v>-2.5999999999999999E-2</v>
      </c>
      <c r="Q147" s="214">
        <f>IFERROR(INDEX('Wastewater '!$I$218:$CL$234,MATCH(Adjustment_WWW!$A147,'Wastewater '!$I$218:$I$234,0),MATCH(Adjustment_WWW!Q$3&amp;RIGHT(Adjustment_WWW!$B147,2),'Wastewater '!$I$218:$CL$218,0)),"")</f>
        <v>0</v>
      </c>
      <c r="R147" s="214">
        <f>IFERROR(INDEX('Wastewater '!$I$218:$CL$234,MATCH(Adjustment_WWW!$A147,'Wastewater '!$I$218:$I$234,0),MATCH(Adjustment_WWW!R$3&amp;RIGHT(Adjustment_WWW!$B147,2),'Wastewater '!$I$218:$CL$218,0)),"")</f>
        <v>-0.66100000000000003</v>
      </c>
      <c r="S147" s="214">
        <f>IFERROR(INDEX('Wastewater '!$I$218:$CL$234,MATCH(Adjustment_WWW!$A147,'Wastewater '!$I$218:$I$234,0),MATCH(Adjustment_WWW!S$3&amp;RIGHT(Adjustment_WWW!$B147,2),'Wastewater '!$I$218:$CL$218,0)),"")</f>
        <v>-0.72799999999999998</v>
      </c>
      <c r="T147" s="214">
        <f>IFERROR(INDEX('Wastewater '!$I$218:$CL$234,MATCH(Adjustment_WWW!$A147,'Wastewater '!$I$218:$I$234,0),MATCH(Adjustment_WWW!T$3&amp;RIGHT(Adjustment_WWW!$B147,2),'Wastewater '!$I$218:$CL$218,0)),"")</f>
        <v>-0.29299999999999998</v>
      </c>
      <c r="U147" s="214">
        <f>IFERROR(INDEX('Wastewater '!$I$218:$CL$234,MATCH(Adjustment_WWW!$A147,'Wastewater '!$I$218:$I$234,0),MATCH(Adjustment_WWW!U$3&amp;RIGHT(Adjustment_WWW!$B147,2),'Wastewater '!$I$218:$CL$218,0)),"")</f>
        <v>-0.54800000000000004</v>
      </c>
      <c r="V147" s="214">
        <f>IFERROR(INDEX('Wastewater '!$I$218:$CL$234,MATCH(Adjustment_WWW!$A147,'Wastewater '!$I$218:$I$234,0),MATCH(Adjustment_WWW!V$3&amp;RIGHT(Adjustment_WWW!$B147,2),'Wastewater '!$I$218:$CL$218,0)),"")</f>
        <v>0</v>
      </c>
      <c r="W147" s="214">
        <f>IFERROR(INDEX('Wastewater '!$I$218:$CL$234,MATCH(Adjustment_WWW!$A147,'Wastewater '!$I$218:$I$234,0),MATCH(Adjustment_WWW!W$3&amp;RIGHT(Adjustment_WWW!$B147,2),'Wastewater '!$I$218:$CL$218,0)),"")</f>
        <v>-2.2599999999999998</v>
      </c>
    </row>
    <row r="148" spans="1:23">
      <c r="A148" s="214" t="s">
        <v>490</v>
      </c>
      <c r="B148" s="214" t="s">
        <v>461</v>
      </c>
      <c r="C148" s="214" t="str">
        <f t="shared" si="102"/>
        <v>SVH12</v>
      </c>
      <c r="D148" s="214">
        <f t="shared" ref="D148:D158" si="116">IF($B148&lt;"2017-18",M148,R148+S148+T148)</f>
        <v>5.7634383663046762</v>
      </c>
      <c r="E148" s="214">
        <f t="shared" ref="E148:E158" si="117">IF($B148&lt;"2017-18",N148,U148+V148)</f>
        <v>1.8732432182376062</v>
      </c>
      <c r="F148" s="214">
        <f t="shared" ref="F148:F158" si="118">O148</f>
        <v>2.4436471507639987E-2</v>
      </c>
      <c r="G148" s="214">
        <f t="shared" ref="G148:G158" si="119">P148</f>
        <v>0.6947739958579604</v>
      </c>
      <c r="H148" s="214">
        <f t="shared" ref="H148:H158" si="120">Q148</f>
        <v>0.32321348663723753</v>
      </c>
      <c r="I148" s="214">
        <f t="shared" si="94"/>
        <v>1.0424239540028379</v>
      </c>
      <c r="J148" s="214">
        <f t="shared" ref="J148:J158" si="121">W148</f>
        <v>8.6791055385451195</v>
      </c>
      <c r="M148" s="214">
        <f>IFERROR(INDEX('Wastewater '!$I$218:$CL$234,MATCH(Adjustment_WWW!$A148,'Wastewater '!$I$218:$I$234,0),MATCH(Adjustment_WWW!M$3&amp;RIGHT(Adjustment_WWW!$B148,2),'Wastewater '!$I$218:$CL$218,0)),"")</f>
        <v>5.7634383663046762</v>
      </c>
      <c r="N148" s="214">
        <f>IFERROR(INDEX('Wastewater '!$I$218:$CL$234,MATCH(Adjustment_WWW!$A148,'Wastewater '!$I$218:$I$234,0),MATCH(Adjustment_WWW!N$3&amp;RIGHT(Adjustment_WWW!$B148,2),'Wastewater '!$I$218:$CL$218,0)),"")</f>
        <v>1.8732432182376062</v>
      </c>
      <c r="O148" s="214">
        <f>IFERROR(INDEX('Wastewater '!$I$218:$CL$234,MATCH(Adjustment_WWW!$A148,'Wastewater '!$I$218:$I$234,0),MATCH(Adjustment_WWW!O$3&amp;RIGHT(Adjustment_WWW!$B148,2),'Wastewater '!$I$218:$CL$218,0)),"")</f>
        <v>2.4436471507639987E-2</v>
      </c>
      <c r="P148" s="214">
        <f>IFERROR(INDEX('Wastewater '!$I$218:$CL$234,MATCH(Adjustment_WWW!$A148,'Wastewater '!$I$218:$I$234,0),MATCH(Adjustment_WWW!P$3&amp;RIGHT(Adjustment_WWW!$B148,2),'Wastewater '!$I$218:$CL$218,0)),"")</f>
        <v>0.6947739958579604</v>
      </c>
      <c r="Q148" s="214">
        <f>IFERROR(INDEX('Wastewater '!$I$218:$CL$234,MATCH(Adjustment_WWW!$A148,'Wastewater '!$I$218:$I$234,0),MATCH(Adjustment_WWW!Q$3&amp;RIGHT(Adjustment_WWW!$B148,2),'Wastewater '!$I$218:$CL$218,0)),"")</f>
        <v>0.32321348663723753</v>
      </c>
      <c r="R148" s="214" t="str">
        <f>IFERROR(INDEX('Wastewater '!$I$218:$CL$234,MATCH(Adjustment_WWW!$A148,'Wastewater '!$I$218:$I$234,0),MATCH(Adjustment_WWW!R$3&amp;RIGHT(Adjustment_WWW!$B148,2),'Wastewater '!$I$218:$CL$218,0)),"")</f>
        <v/>
      </c>
      <c r="S148" s="214" t="str">
        <f>IFERROR(INDEX('Wastewater '!$I$218:$CL$234,MATCH(Adjustment_WWW!$A148,'Wastewater '!$I$218:$I$234,0),MATCH(Adjustment_WWW!S$3&amp;RIGHT(Adjustment_WWW!$B148,2),'Wastewater '!$I$218:$CL$218,0)),"")</f>
        <v/>
      </c>
      <c r="T148" s="214" t="str">
        <f>IFERROR(INDEX('Wastewater '!$I$218:$CL$234,MATCH(Adjustment_WWW!$A148,'Wastewater '!$I$218:$I$234,0),MATCH(Adjustment_WWW!T$3&amp;RIGHT(Adjustment_WWW!$B148,2),'Wastewater '!$I$218:$CL$218,0)),"")</f>
        <v/>
      </c>
      <c r="U148" s="214" t="str">
        <f>IFERROR(INDEX('Wastewater '!$I$218:$CL$234,MATCH(Adjustment_WWW!$A148,'Wastewater '!$I$218:$I$234,0),MATCH(Adjustment_WWW!U$3&amp;RIGHT(Adjustment_WWW!$B148,2),'Wastewater '!$I$218:$CL$218,0)),"")</f>
        <v/>
      </c>
      <c r="V148" s="214" t="str">
        <f>IFERROR(INDEX('Wastewater '!$I$218:$CL$234,MATCH(Adjustment_WWW!$A148,'Wastewater '!$I$218:$I$234,0),MATCH(Adjustment_WWW!V$3&amp;RIGHT(Adjustment_WWW!$B148,2),'Wastewater '!$I$218:$CL$218,0)),"")</f>
        <v/>
      </c>
      <c r="W148" s="214">
        <f>IFERROR(INDEX('Wastewater '!$I$218:$CL$234,MATCH(Adjustment_WWW!$A148,'Wastewater '!$I$218:$I$234,0),MATCH(Adjustment_WWW!W$3&amp;RIGHT(Adjustment_WWW!$B148,2),'Wastewater '!$I$218:$CL$218,0)),"")</f>
        <v>8.6791055385451195</v>
      </c>
    </row>
    <row r="149" spans="1:23">
      <c r="A149" s="214" t="s">
        <v>490</v>
      </c>
      <c r="B149" s="214" t="s">
        <v>462</v>
      </c>
      <c r="C149" s="214" t="str">
        <f t="shared" si="102"/>
        <v>SVH13</v>
      </c>
      <c r="D149" s="214">
        <f t="shared" si="116"/>
        <v>0</v>
      </c>
      <c r="E149" s="214">
        <f t="shared" si="117"/>
        <v>0</v>
      </c>
      <c r="F149" s="214">
        <f t="shared" si="118"/>
        <v>0</v>
      </c>
      <c r="G149" s="214">
        <f t="shared" si="119"/>
        <v>0</v>
      </c>
      <c r="H149" s="214">
        <f t="shared" si="120"/>
        <v>0</v>
      </c>
      <c r="I149" s="214">
        <f t="shared" si="94"/>
        <v>0</v>
      </c>
      <c r="J149" s="214">
        <f t="shared" si="121"/>
        <v>0</v>
      </c>
      <c r="M149" s="214">
        <f>IFERROR(INDEX('Wastewater '!$I$218:$CL$234,MATCH(Adjustment_WWW!$A149,'Wastewater '!$I$218:$I$234,0),MATCH(Adjustment_WWW!M$3&amp;RIGHT(Adjustment_WWW!$B149,2),'Wastewater '!$I$218:$CL$218,0)),"")</f>
        <v>0</v>
      </c>
      <c r="N149" s="214">
        <f>IFERROR(INDEX('Wastewater '!$I$218:$CL$234,MATCH(Adjustment_WWW!$A149,'Wastewater '!$I$218:$I$234,0),MATCH(Adjustment_WWW!N$3&amp;RIGHT(Adjustment_WWW!$B149,2),'Wastewater '!$I$218:$CL$218,0)),"")</f>
        <v>0</v>
      </c>
      <c r="O149" s="214">
        <f>IFERROR(INDEX('Wastewater '!$I$218:$CL$234,MATCH(Adjustment_WWW!$A149,'Wastewater '!$I$218:$I$234,0),MATCH(Adjustment_WWW!O$3&amp;RIGHT(Adjustment_WWW!$B149,2),'Wastewater '!$I$218:$CL$218,0)),"")</f>
        <v>0</v>
      </c>
      <c r="P149" s="214">
        <f>IFERROR(INDEX('Wastewater '!$I$218:$CL$234,MATCH(Adjustment_WWW!$A149,'Wastewater '!$I$218:$I$234,0),MATCH(Adjustment_WWW!P$3&amp;RIGHT(Adjustment_WWW!$B149,2),'Wastewater '!$I$218:$CL$218,0)),"")</f>
        <v>0</v>
      </c>
      <c r="Q149" s="214">
        <f>IFERROR(INDEX('Wastewater '!$I$218:$CL$234,MATCH(Adjustment_WWW!$A149,'Wastewater '!$I$218:$I$234,0),MATCH(Adjustment_WWW!Q$3&amp;RIGHT(Adjustment_WWW!$B149,2),'Wastewater '!$I$218:$CL$218,0)),"")</f>
        <v>0</v>
      </c>
      <c r="R149" s="214" t="str">
        <f>IFERROR(INDEX('Wastewater '!$I$218:$CL$234,MATCH(Adjustment_WWW!$A149,'Wastewater '!$I$218:$I$234,0),MATCH(Adjustment_WWW!R$3&amp;RIGHT(Adjustment_WWW!$B149,2),'Wastewater '!$I$218:$CL$218,0)),"")</f>
        <v/>
      </c>
      <c r="S149" s="214" t="str">
        <f>IFERROR(INDEX('Wastewater '!$I$218:$CL$234,MATCH(Adjustment_WWW!$A149,'Wastewater '!$I$218:$I$234,0),MATCH(Adjustment_WWW!S$3&amp;RIGHT(Adjustment_WWW!$B149,2),'Wastewater '!$I$218:$CL$218,0)),"")</f>
        <v/>
      </c>
      <c r="T149" s="214" t="str">
        <f>IFERROR(INDEX('Wastewater '!$I$218:$CL$234,MATCH(Adjustment_WWW!$A149,'Wastewater '!$I$218:$I$234,0),MATCH(Adjustment_WWW!T$3&amp;RIGHT(Adjustment_WWW!$B149,2),'Wastewater '!$I$218:$CL$218,0)),"")</f>
        <v/>
      </c>
      <c r="U149" s="214" t="str">
        <f>IFERROR(INDEX('Wastewater '!$I$218:$CL$234,MATCH(Adjustment_WWW!$A149,'Wastewater '!$I$218:$I$234,0),MATCH(Adjustment_WWW!U$3&amp;RIGHT(Adjustment_WWW!$B149,2),'Wastewater '!$I$218:$CL$218,0)),"")</f>
        <v/>
      </c>
      <c r="V149" s="214" t="str">
        <f>IFERROR(INDEX('Wastewater '!$I$218:$CL$234,MATCH(Adjustment_WWW!$A149,'Wastewater '!$I$218:$I$234,0),MATCH(Adjustment_WWW!V$3&amp;RIGHT(Adjustment_WWW!$B149,2),'Wastewater '!$I$218:$CL$218,0)),"")</f>
        <v/>
      </c>
      <c r="W149" s="214">
        <f>IFERROR(INDEX('Wastewater '!$I$218:$CL$234,MATCH(Adjustment_WWW!$A149,'Wastewater '!$I$218:$I$234,0),MATCH(Adjustment_WWW!W$3&amp;RIGHT(Adjustment_WWW!$B149,2),'Wastewater '!$I$218:$CL$218,0)),"")</f>
        <v>0</v>
      </c>
    </row>
    <row r="150" spans="1:23">
      <c r="A150" s="214" t="s">
        <v>490</v>
      </c>
      <c r="B150" s="214" t="s">
        <v>463</v>
      </c>
      <c r="C150" s="214" t="str">
        <f t="shared" si="102"/>
        <v>SVH14</v>
      </c>
      <c r="D150" s="214">
        <f t="shared" si="116"/>
        <v>0</v>
      </c>
      <c r="E150" s="214">
        <f t="shared" si="117"/>
        <v>0</v>
      </c>
      <c r="F150" s="214">
        <f t="shared" si="118"/>
        <v>0</v>
      </c>
      <c r="G150" s="214">
        <f t="shared" si="119"/>
        <v>0</v>
      </c>
      <c r="H150" s="214">
        <f t="shared" si="120"/>
        <v>0</v>
      </c>
      <c r="I150" s="214">
        <f t="shared" si="94"/>
        <v>0</v>
      </c>
      <c r="J150" s="214">
        <f t="shared" si="121"/>
        <v>0</v>
      </c>
      <c r="M150" s="214">
        <f>IFERROR(INDEX('Wastewater '!$I$218:$CL$234,MATCH(Adjustment_WWW!$A150,'Wastewater '!$I$218:$I$234,0),MATCH(Adjustment_WWW!M$3&amp;RIGHT(Adjustment_WWW!$B150,2),'Wastewater '!$I$218:$CL$218,0)),"")</f>
        <v>0</v>
      </c>
      <c r="N150" s="214">
        <f>IFERROR(INDEX('Wastewater '!$I$218:$CL$234,MATCH(Adjustment_WWW!$A150,'Wastewater '!$I$218:$I$234,0),MATCH(Adjustment_WWW!N$3&amp;RIGHT(Adjustment_WWW!$B150,2),'Wastewater '!$I$218:$CL$218,0)),"")</f>
        <v>0</v>
      </c>
      <c r="O150" s="214">
        <f>IFERROR(INDEX('Wastewater '!$I$218:$CL$234,MATCH(Adjustment_WWW!$A150,'Wastewater '!$I$218:$I$234,0),MATCH(Adjustment_WWW!O$3&amp;RIGHT(Adjustment_WWW!$B150,2),'Wastewater '!$I$218:$CL$218,0)),"")</f>
        <v>0</v>
      </c>
      <c r="P150" s="214">
        <f>IFERROR(INDEX('Wastewater '!$I$218:$CL$234,MATCH(Adjustment_WWW!$A150,'Wastewater '!$I$218:$I$234,0),MATCH(Adjustment_WWW!P$3&amp;RIGHT(Adjustment_WWW!$B150,2),'Wastewater '!$I$218:$CL$218,0)),"")</f>
        <v>0</v>
      </c>
      <c r="Q150" s="214">
        <f>IFERROR(INDEX('Wastewater '!$I$218:$CL$234,MATCH(Adjustment_WWW!$A150,'Wastewater '!$I$218:$I$234,0),MATCH(Adjustment_WWW!Q$3&amp;RIGHT(Adjustment_WWW!$B150,2),'Wastewater '!$I$218:$CL$218,0)),"")</f>
        <v>0</v>
      </c>
      <c r="R150" s="214" t="str">
        <f>IFERROR(INDEX('Wastewater '!$I$218:$CL$234,MATCH(Adjustment_WWW!$A150,'Wastewater '!$I$218:$I$234,0),MATCH(Adjustment_WWW!R$3&amp;RIGHT(Adjustment_WWW!$B150,2),'Wastewater '!$I$218:$CL$218,0)),"")</f>
        <v/>
      </c>
      <c r="S150" s="214" t="str">
        <f>IFERROR(INDEX('Wastewater '!$I$218:$CL$234,MATCH(Adjustment_WWW!$A150,'Wastewater '!$I$218:$I$234,0),MATCH(Adjustment_WWW!S$3&amp;RIGHT(Adjustment_WWW!$B150,2),'Wastewater '!$I$218:$CL$218,0)),"")</f>
        <v/>
      </c>
      <c r="T150" s="214" t="str">
        <f>IFERROR(INDEX('Wastewater '!$I$218:$CL$234,MATCH(Adjustment_WWW!$A150,'Wastewater '!$I$218:$I$234,0),MATCH(Adjustment_WWW!T$3&amp;RIGHT(Adjustment_WWW!$B150,2),'Wastewater '!$I$218:$CL$218,0)),"")</f>
        <v/>
      </c>
      <c r="U150" s="214" t="str">
        <f>IFERROR(INDEX('Wastewater '!$I$218:$CL$234,MATCH(Adjustment_WWW!$A150,'Wastewater '!$I$218:$I$234,0),MATCH(Adjustment_WWW!U$3&amp;RIGHT(Adjustment_WWW!$B150,2),'Wastewater '!$I$218:$CL$218,0)),"")</f>
        <v/>
      </c>
      <c r="V150" s="214" t="str">
        <f>IFERROR(INDEX('Wastewater '!$I$218:$CL$234,MATCH(Adjustment_WWW!$A150,'Wastewater '!$I$218:$I$234,0),MATCH(Adjustment_WWW!V$3&amp;RIGHT(Adjustment_WWW!$B150,2),'Wastewater '!$I$218:$CL$218,0)),"")</f>
        <v/>
      </c>
      <c r="W150" s="214">
        <f>IFERROR(INDEX('Wastewater '!$I$218:$CL$234,MATCH(Adjustment_WWW!$A150,'Wastewater '!$I$218:$I$234,0),MATCH(Adjustment_WWW!W$3&amp;RIGHT(Adjustment_WWW!$B150,2),'Wastewater '!$I$218:$CL$218,0)),"")</f>
        <v>0</v>
      </c>
    </row>
    <row r="151" spans="1:23">
      <c r="A151" s="214" t="s">
        <v>490</v>
      </c>
      <c r="B151" s="214" t="s">
        <v>464</v>
      </c>
      <c r="C151" s="214" t="str">
        <f t="shared" si="102"/>
        <v>SVH15</v>
      </c>
      <c r="D151" s="214">
        <f t="shared" si="116"/>
        <v>2</v>
      </c>
      <c r="E151" s="214">
        <f t="shared" si="117"/>
        <v>5.7</v>
      </c>
      <c r="F151" s="214">
        <f t="shared" si="118"/>
        <v>2.9305454500319145E-2</v>
      </c>
      <c r="G151" s="214">
        <f t="shared" si="119"/>
        <v>2.6706945454996811</v>
      </c>
      <c r="H151" s="214">
        <f t="shared" si="120"/>
        <v>0.2</v>
      </c>
      <c r="I151" s="214">
        <f t="shared" si="94"/>
        <v>2.9000000000000004</v>
      </c>
      <c r="J151" s="214">
        <f t="shared" si="121"/>
        <v>10.6</v>
      </c>
      <c r="M151" s="214">
        <f>IFERROR(INDEX('Wastewater '!$I$218:$CL$234,MATCH(Adjustment_WWW!$A151,'Wastewater '!$I$218:$I$234,0),MATCH(Adjustment_WWW!M$3&amp;RIGHT(Adjustment_WWW!$B151,2),'Wastewater '!$I$218:$CL$218,0)),"")</f>
        <v>2</v>
      </c>
      <c r="N151" s="214">
        <f>IFERROR(INDEX('Wastewater '!$I$218:$CL$234,MATCH(Adjustment_WWW!$A151,'Wastewater '!$I$218:$I$234,0),MATCH(Adjustment_WWW!N$3&amp;RIGHT(Adjustment_WWW!$B151,2),'Wastewater '!$I$218:$CL$218,0)),"")</f>
        <v>5.7</v>
      </c>
      <c r="O151" s="214">
        <f>IFERROR(INDEX('Wastewater '!$I$218:$CL$234,MATCH(Adjustment_WWW!$A151,'Wastewater '!$I$218:$I$234,0),MATCH(Adjustment_WWW!O$3&amp;RIGHT(Adjustment_WWW!$B151,2),'Wastewater '!$I$218:$CL$218,0)),"")</f>
        <v>2.9305454500319145E-2</v>
      </c>
      <c r="P151" s="214">
        <f>IFERROR(INDEX('Wastewater '!$I$218:$CL$234,MATCH(Adjustment_WWW!$A151,'Wastewater '!$I$218:$I$234,0),MATCH(Adjustment_WWW!P$3&amp;RIGHT(Adjustment_WWW!$B151,2),'Wastewater '!$I$218:$CL$218,0)),"")</f>
        <v>2.6706945454996811</v>
      </c>
      <c r="Q151" s="214">
        <f>IFERROR(INDEX('Wastewater '!$I$218:$CL$234,MATCH(Adjustment_WWW!$A151,'Wastewater '!$I$218:$I$234,0),MATCH(Adjustment_WWW!Q$3&amp;RIGHT(Adjustment_WWW!$B151,2),'Wastewater '!$I$218:$CL$218,0)),"")</f>
        <v>0.2</v>
      </c>
      <c r="R151" s="214" t="str">
        <f>IFERROR(INDEX('Wastewater '!$I$218:$CL$234,MATCH(Adjustment_WWW!$A151,'Wastewater '!$I$218:$I$234,0),MATCH(Adjustment_WWW!R$3&amp;RIGHT(Adjustment_WWW!$B151,2),'Wastewater '!$I$218:$CL$218,0)),"")</f>
        <v/>
      </c>
      <c r="S151" s="214" t="str">
        <f>IFERROR(INDEX('Wastewater '!$I$218:$CL$234,MATCH(Adjustment_WWW!$A151,'Wastewater '!$I$218:$I$234,0),MATCH(Adjustment_WWW!S$3&amp;RIGHT(Adjustment_WWW!$B151,2),'Wastewater '!$I$218:$CL$218,0)),"")</f>
        <v/>
      </c>
      <c r="T151" s="214" t="str">
        <f>IFERROR(INDEX('Wastewater '!$I$218:$CL$234,MATCH(Adjustment_WWW!$A151,'Wastewater '!$I$218:$I$234,0),MATCH(Adjustment_WWW!T$3&amp;RIGHT(Adjustment_WWW!$B151,2),'Wastewater '!$I$218:$CL$218,0)),"")</f>
        <v/>
      </c>
      <c r="U151" s="214" t="str">
        <f>IFERROR(INDEX('Wastewater '!$I$218:$CL$234,MATCH(Adjustment_WWW!$A151,'Wastewater '!$I$218:$I$234,0),MATCH(Adjustment_WWW!U$3&amp;RIGHT(Adjustment_WWW!$B151,2),'Wastewater '!$I$218:$CL$218,0)),"")</f>
        <v/>
      </c>
      <c r="V151" s="214" t="str">
        <f>IFERROR(INDEX('Wastewater '!$I$218:$CL$234,MATCH(Adjustment_WWW!$A151,'Wastewater '!$I$218:$I$234,0),MATCH(Adjustment_WWW!V$3&amp;RIGHT(Adjustment_WWW!$B151,2),'Wastewater '!$I$218:$CL$218,0)),"")</f>
        <v/>
      </c>
      <c r="W151" s="214">
        <f>IFERROR(INDEX('Wastewater '!$I$218:$CL$234,MATCH(Adjustment_WWW!$A151,'Wastewater '!$I$218:$I$234,0),MATCH(Adjustment_WWW!W$3&amp;RIGHT(Adjustment_WWW!$B151,2),'Wastewater '!$I$218:$CL$218,0)),"")</f>
        <v>10.6</v>
      </c>
    </row>
    <row r="152" spans="1:23">
      <c r="A152" s="214" t="s">
        <v>490</v>
      </c>
      <c r="B152" s="214" t="s">
        <v>465</v>
      </c>
      <c r="C152" s="214" t="str">
        <f t="shared" si="102"/>
        <v>SVH16</v>
      </c>
      <c r="D152" s="214">
        <f t="shared" si="116"/>
        <v>-9.2734220710075296E-2</v>
      </c>
      <c r="E152" s="214">
        <f t="shared" si="117"/>
        <v>-0.13844915835295871</v>
      </c>
      <c r="F152" s="214">
        <f t="shared" si="118"/>
        <v>-2.8331322062504664E-2</v>
      </c>
      <c r="G152" s="214">
        <f t="shared" si="119"/>
        <v>-4.8489138793418873E-2</v>
      </c>
      <c r="H152" s="214">
        <f t="shared" si="120"/>
        <v>-3.2098659235428484E-2</v>
      </c>
      <c r="I152" s="214">
        <f t="shared" si="94"/>
        <v>-0.10891912009135202</v>
      </c>
      <c r="J152" s="214">
        <f t="shared" si="121"/>
        <v>-0.34010249915438601</v>
      </c>
      <c r="M152" s="214">
        <f>IFERROR(INDEX('Wastewater '!$I$218:$CL$234,MATCH(Adjustment_WWW!$A152,'Wastewater '!$I$218:$I$234,0),MATCH(Adjustment_WWW!M$3&amp;RIGHT(Adjustment_WWW!$B152,2),'Wastewater '!$I$218:$CL$218,0)),"")</f>
        <v>-9.2734220710075296E-2</v>
      </c>
      <c r="N152" s="214">
        <f>IFERROR(INDEX('Wastewater '!$I$218:$CL$234,MATCH(Adjustment_WWW!$A152,'Wastewater '!$I$218:$I$234,0),MATCH(Adjustment_WWW!N$3&amp;RIGHT(Adjustment_WWW!$B152,2),'Wastewater '!$I$218:$CL$218,0)),"")</f>
        <v>-0.13844915835295871</v>
      </c>
      <c r="O152" s="214">
        <f>IFERROR(INDEX('Wastewater '!$I$218:$CL$234,MATCH(Adjustment_WWW!$A152,'Wastewater '!$I$218:$I$234,0),MATCH(Adjustment_WWW!O$3&amp;RIGHT(Adjustment_WWW!$B152,2),'Wastewater '!$I$218:$CL$218,0)),"")</f>
        <v>-2.8331322062504664E-2</v>
      </c>
      <c r="P152" s="214">
        <f>IFERROR(INDEX('Wastewater '!$I$218:$CL$234,MATCH(Adjustment_WWW!$A152,'Wastewater '!$I$218:$I$234,0),MATCH(Adjustment_WWW!P$3&amp;RIGHT(Adjustment_WWW!$B152,2),'Wastewater '!$I$218:$CL$218,0)),"")</f>
        <v>-4.8489138793418873E-2</v>
      </c>
      <c r="Q152" s="214">
        <f>IFERROR(INDEX('Wastewater '!$I$218:$CL$234,MATCH(Adjustment_WWW!$A152,'Wastewater '!$I$218:$I$234,0),MATCH(Adjustment_WWW!Q$3&amp;RIGHT(Adjustment_WWW!$B152,2),'Wastewater '!$I$218:$CL$218,0)),"")</f>
        <v>-3.2098659235428484E-2</v>
      </c>
      <c r="R152" s="214" t="str">
        <f>IFERROR(INDEX('Wastewater '!$I$218:$CL$234,MATCH(Adjustment_WWW!$A152,'Wastewater '!$I$218:$I$234,0),MATCH(Adjustment_WWW!R$3&amp;RIGHT(Adjustment_WWW!$B152,2),'Wastewater '!$I$218:$CL$218,0)),"")</f>
        <v/>
      </c>
      <c r="S152" s="214" t="str">
        <f>IFERROR(INDEX('Wastewater '!$I$218:$CL$234,MATCH(Adjustment_WWW!$A152,'Wastewater '!$I$218:$I$234,0),MATCH(Adjustment_WWW!S$3&amp;RIGHT(Adjustment_WWW!$B152,2),'Wastewater '!$I$218:$CL$218,0)),"")</f>
        <v/>
      </c>
      <c r="T152" s="214" t="str">
        <f>IFERROR(INDEX('Wastewater '!$I$218:$CL$234,MATCH(Adjustment_WWW!$A152,'Wastewater '!$I$218:$I$234,0),MATCH(Adjustment_WWW!T$3&amp;RIGHT(Adjustment_WWW!$B152,2),'Wastewater '!$I$218:$CL$218,0)),"")</f>
        <v/>
      </c>
      <c r="U152" s="214" t="str">
        <f>IFERROR(INDEX('Wastewater '!$I$218:$CL$234,MATCH(Adjustment_WWW!$A152,'Wastewater '!$I$218:$I$234,0),MATCH(Adjustment_WWW!U$3&amp;RIGHT(Adjustment_WWW!$B152,2),'Wastewater '!$I$218:$CL$218,0)),"")</f>
        <v/>
      </c>
      <c r="V152" s="214" t="str">
        <f>IFERROR(INDEX('Wastewater '!$I$218:$CL$234,MATCH(Adjustment_WWW!$A152,'Wastewater '!$I$218:$I$234,0),MATCH(Adjustment_WWW!V$3&amp;RIGHT(Adjustment_WWW!$B152,2),'Wastewater '!$I$218:$CL$218,0)),"")</f>
        <v/>
      </c>
      <c r="W152" s="214">
        <f>IFERROR(INDEX('Wastewater '!$I$218:$CL$234,MATCH(Adjustment_WWW!$A152,'Wastewater '!$I$218:$I$234,0),MATCH(Adjustment_WWW!W$3&amp;RIGHT(Adjustment_WWW!$B152,2),'Wastewater '!$I$218:$CL$218,0)),"")</f>
        <v>-0.34010249915438601</v>
      </c>
    </row>
    <row r="153" spans="1:23">
      <c r="A153" s="214" t="s">
        <v>490</v>
      </c>
      <c r="B153" s="214" t="s">
        <v>466</v>
      </c>
      <c r="C153" s="214" t="str">
        <f t="shared" si="102"/>
        <v>SVH17</v>
      </c>
      <c r="D153" s="214">
        <f t="shared" si="116"/>
        <v>0</v>
      </c>
      <c r="E153" s="214">
        <f t="shared" si="117"/>
        <v>0</v>
      </c>
      <c r="F153" s="214">
        <f t="shared" si="118"/>
        <v>0</v>
      </c>
      <c r="G153" s="214">
        <f t="shared" si="119"/>
        <v>0</v>
      </c>
      <c r="H153" s="214">
        <f t="shared" si="120"/>
        <v>0</v>
      </c>
      <c r="I153" s="214">
        <f t="shared" si="94"/>
        <v>0</v>
      </c>
      <c r="J153" s="214">
        <f t="shared" si="121"/>
        <v>0</v>
      </c>
      <c r="M153" s="214">
        <f>IFERROR(INDEX('Wastewater '!$I$218:$CL$234,MATCH(Adjustment_WWW!$A153,'Wastewater '!$I$218:$I$234,0),MATCH(Adjustment_WWW!M$3&amp;RIGHT(Adjustment_WWW!$B153,2),'Wastewater '!$I$218:$CL$218,0)),"")</f>
        <v>0</v>
      </c>
      <c r="N153" s="214">
        <f>IFERROR(INDEX('Wastewater '!$I$218:$CL$234,MATCH(Adjustment_WWW!$A153,'Wastewater '!$I$218:$I$234,0),MATCH(Adjustment_WWW!N$3&amp;RIGHT(Adjustment_WWW!$B153,2),'Wastewater '!$I$218:$CL$218,0)),"")</f>
        <v>0</v>
      </c>
      <c r="O153" s="214">
        <f>IFERROR(INDEX('Wastewater '!$I$218:$CL$234,MATCH(Adjustment_WWW!$A153,'Wastewater '!$I$218:$I$234,0),MATCH(Adjustment_WWW!O$3&amp;RIGHT(Adjustment_WWW!$B153,2),'Wastewater '!$I$218:$CL$218,0)),"")</f>
        <v>0</v>
      </c>
      <c r="P153" s="214">
        <f>IFERROR(INDEX('Wastewater '!$I$218:$CL$234,MATCH(Adjustment_WWW!$A153,'Wastewater '!$I$218:$I$234,0),MATCH(Adjustment_WWW!P$3&amp;RIGHT(Adjustment_WWW!$B153,2),'Wastewater '!$I$218:$CL$218,0)),"")</f>
        <v>0</v>
      </c>
      <c r="Q153" s="214">
        <f>IFERROR(INDEX('Wastewater '!$I$218:$CL$234,MATCH(Adjustment_WWW!$A153,'Wastewater '!$I$218:$I$234,0),MATCH(Adjustment_WWW!Q$3&amp;RIGHT(Adjustment_WWW!$B153,2),'Wastewater '!$I$218:$CL$218,0)),"")</f>
        <v>0</v>
      </c>
      <c r="R153" s="214" t="str">
        <f>IFERROR(INDEX('Wastewater '!$I$218:$CL$234,MATCH(Adjustment_WWW!$A153,'Wastewater '!$I$218:$I$234,0),MATCH(Adjustment_WWW!R$3&amp;RIGHT(Adjustment_WWW!$B153,2),'Wastewater '!$I$218:$CL$218,0)),"")</f>
        <v/>
      </c>
      <c r="S153" s="214" t="str">
        <f>IFERROR(INDEX('Wastewater '!$I$218:$CL$234,MATCH(Adjustment_WWW!$A153,'Wastewater '!$I$218:$I$234,0),MATCH(Adjustment_WWW!S$3&amp;RIGHT(Adjustment_WWW!$B153,2),'Wastewater '!$I$218:$CL$218,0)),"")</f>
        <v/>
      </c>
      <c r="T153" s="214" t="str">
        <f>IFERROR(INDEX('Wastewater '!$I$218:$CL$234,MATCH(Adjustment_WWW!$A153,'Wastewater '!$I$218:$I$234,0),MATCH(Adjustment_WWW!T$3&amp;RIGHT(Adjustment_WWW!$B153,2),'Wastewater '!$I$218:$CL$218,0)),"")</f>
        <v/>
      </c>
      <c r="U153" s="214" t="str">
        <f>IFERROR(INDEX('Wastewater '!$I$218:$CL$234,MATCH(Adjustment_WWW!$A153,'Wastewater '!$I$218:$I$234,0),MATCH(Adjustment_WWW!U$3&amp;RIGHT(Adjustment_WWW!$B153,2),'Wastewater '!$I$218:$CL$218,0)),"")</f>
        <v/>
      </c>
      <c r="V153" s="214" t="str">
        <f>IFERROR(INDEX('Wastewater '!$I$218:$CL$234,MATCH(Adjustment_WWW!$A153,'Wastewater '!$I$218:$I$234,0),MATCH(Adjustment_WWW!V$3&amp;RIGHT(Adjustment_WWW!$B153,2),'Wastewater '!$I$218:$CL$218,0)),"")</f>
        <v/>
      </c>
      <c r="W153" s="214">
        <f>IFERROR(INDEX('Wastewater '!$I$218:$CL$234,MATCH(Adjustment_WWW!$A153,'Wastewater '!$I$218:$I$234,0),MATCH(Adjustment_WWW!W$3&amp;RIGHT(Adjustment_WWW!$B153,2),'Wastewater '!$I$218:$CL$218,0)),"")</f>
        <v>0</v>
      </c>
    </row>
    <row r="154" spans="1:23">
      <c r="A154" s="214" t="s">
        <v>490</v>
      </c>
      <c r="B154" s="214" t="s">
        <v>467</v>
      </c>
      <c r="C154" s="214" t="str">
        <f t="shared" si="102"/>
        <v>SVH18</v>
      </c>
      <c r="D154" s="214">
        <f t="shared" si="116"/>
        <v>0</v>
      </c>
      <c r="E154" s="214">
        <f t="shared" si="117"/>
        <v>0</v>
      </c>
      <c r="F154" s="214">
        <f t="shared" si="118"/>
        <v>0.61099999999999999</v>
      </c>
      <c r="G154" s="214">
        <f t="shared" si="119"/>
        <v>3.5110000000000001</v>
      </c>
      <c r="H154" s="214">
        <f t="shared" si="120"/>
        <v>0</v>
      </c>
      <c r="I154" s="214">
        <f t="shared" si="94"/>
        <v>4.1219999999999999</v>
      </c>
      <c r="J154" s="214">
        <f t="shared" si="121"/>
        <v>4.1219999999999999</v>
      </c>
      <c r="M154" s="214" t="str">
        <f>IFERROR(INDEX('Wastewater '!$I$218:$CL$234,MATCH(Adjustment_WWW!$A154,'Wastewater '!$I$218:$I$234,0),MATCH(Adjustment_WWW!M$3&amp;RIGHT(Adjustment_WWW!$B154,2),'Wastewater '!$I$218:$CL$218,0)),"")</f>
        <v/>
      </c>
      <c r="N154" s="214" t="str">
        <f>IFERROR(INDEX('Wastewater '!$I$218:$CL$234,MATCH(Adjustment_WWW!$A154,'Wastewater '!$I$218:$I$234,0),MATCH(Adjustment_WWW!N$3&amp;RIGHT(Adjustment_WWW!$B154,2),'Wastewater '!$I$218:$CL$218,0)),"")</f>
        <v/>
      </c>
      <c r="O154" s="214">
        <f>IFERROR(INDEX('Wastewater '!$I$218:$CL$234,MATCH(Adjustment_WWW!$A154,'Wastewater '!$I$218:$I$234,0),MATCH(Adjustment_WWW!O$3&amp;RIGHT(Adjustment_WWW!$B154,2),'Wastewater '!$I$218:$CL$218,0)),"")</f>
        <v>0.61099999999999999</v>
      </c>
      <c r="P154" s="214">
        <f>IFERROR(INDEX('Wastewater '!$I$218:$CL$234,MATCH(Adjustment_WWW!$A154,'Wastewater '!$I$218:$I$234,0),MATCH(Adjustment_WWW!P$3&amp;RIGHT(Adjustment_WWW!$B154,2),'Wastewater '!$I$218:$CL$218,0)),"")</f>
        <v>3.5110000000000001</v>
      </c>
      <c r="Q154" s="214">
        <f>IFERROR(INDEX('Wastewater '!$I$218:$CL$234,MATCH(Adjustment_WWW!$A154,'Wastewater '!$I$218:$I$234,0),MATCH(Adjustment_WWW!Q$3&amp;RIGHT(Adjustment_WWW!$B154,2),'Wastewater '!$I$218:$CL$218,0)),"")</f>
        <v>0</v>
      </c>
      <c r="R154" s="214">
        <f>IFERROR(INDEX('Wastewater '!$I$218:$CL$234,MATCH(Adjustment_WWW!$A154,'Wastewater '!$I$218:$I$234,0),MATCH(Adjustment_WWW!R$3&amp;RIGHT(Adjustment_WWW!$B154,2),'Wastewater '!$I$218:$CL$218,0)),"")</f>
        <v>0</v>
      </c>
      <c r="S154" s="214">
        <f>IFERROR(INDEX('Wastewater '!$I$218:$CL$234,MATCH(Adjustment_WWW!$A154,'Wastewater '!$I$218:$I$234,0),MATCH(Adjustment_WWW!S$3&amp;RIGHT(Adjustment_WWW!$B154,2),'Wastewater '!$I$218:$CL$218,0)),"")</f>
        <v>0</v>
      </c>
      <c r="T154" s="214">
        <f>IFERROR(INDEX('Wastewater '!$I$218:$CL$234,MATCH(Adjustment_WWW!$A154,'Wastewater '!$I$218:$I$234,0),MATCH(Adjustment_WWW!T$3&amp;RIGHT(Adjustment_WWW!$B154,2),'Wastewater '!$I$218:$CL$218,0)),"")</f>
        <v>0</v>
      </c>
      <c r="U154" s="214">
        <f>IFERROR(INDEX('Wastewater '!$I$218:$CL$234,MATCH(Adjustment_WWW!$A154,'Wastewater '!$I$218:$I$234,0),MATCH(Adjustment_WWW!U$3&amp;RIGHT(Adjustment_WWW!$B154,2),'Wastewater '!$I$218:$CL$218,0)),"")</f>
        <v>0</v>
      </c>
      <c r="V154" s="214">
        <f>IFERROR(INDEX('Wastewater '!$I$218:$CL$234,MATCH(Adjustment_WWW!$A154,'Wastewater '!$I$218:$I$234,0),MATCH(Adjustment_WWW!V$3&amp;RIGHT(Adjustment_WWW!$B154,2),'Wastewater '!$I$218:$CL$218,0)),"")</f>
        <v>0</v>
      </c>
      <c r="W154" s="214">
        <f>IFERROR(INDEX('Wastewater '!$I$218:$CL$234,MATCH(Adjustment_WWW!$A154,'Wastewater '!$I$218:$I$234,0),MATCH(Adjustment_WWW!W$3&amp;RIGHT(Adjustment_WWW!$B154,2),'Wastewater '!$I$218:$CL$218,0)),"")</f>
        <v>4.1219999999999999</v>
      </c>
    </row>
    <row r="155" spans="1:23">
      <c r="A155" s="214" t="s">
        <v>490</v>
      </c>
      <c r="B155" s="214" t="s">
        <v>468</v>
      </c>
      <c r="C155" s="214" t="str">
        <f t="shared" si="102"/>
        <v>SVH19</v>
      </c>
      <c r="D155" s="214">
        <f t="shared" si="116"/>
        <v>0.57499999999999996</v>
      </c>
      <c r="E155" s="214">
        <f t="shared" si="117"/>
        <v>2.0550000000000002</v>
      </c>
      <c r="F155" s="214">
        <f t="shared" si="118"/>
        <v>0.374</v>
      </c>
      <c r="G155" s="214">
        <f t="shared" si="119"/>
        <v>0.47799999999999998</v>
      </c>
      <c r="H155" s="214">
        <f t="shared" si="120"/>
        <v>0</v>
      </c>
      <c r="I155" s="214">
        <f t="shared" si="94"/>
        <v>0.85199999999999998</v>
      </c>
      <c r="J155" s="214">
        <f t="shared" si="121"/>
        <v>3.4820000000000002</v>
      </c>
      <c r="M155" s="214" t="str">
        <f>IFERROR(INDEX('Wastewater '!$I$218:$CL$234,MATCH(Adjustment_WWW!$A155,'Wastewater '!$I$218:$I$234,0),MATCH(Adjustment_WWW!M$3&amp;RIGHT(Adjustment_WWW!$B155,2),'Wastewater '!$I$218:$CL$218,0)),"")</f>
        <v/>
      </c>
      <c r="N155" s="214" t="str">
        <f>IFERROR(INDEX('Wastewater '!$I$218:$CL$234,MATCH(Adjustment_WWW!$A155,'Wastewater '!$I$218:$I$234,0),MATCH(Adjustment_WWW!N$3&amp;RIGHT(Adjustment_WWW!$B155,2),'Wastewater '!$I$218:$CL$218,0)),"")</f>
        <v/>
      </c>
      <c r="O155" s="214">
        <f>IFERROR(INDEX('Wastewater '!$I$218:$CL$234,MATCH(Adjustment_WWW!$A155,'Wastewater '!$I$218:$I$234,0),MATCH(Adjustment_WWW!O$3&amp;RIGHT(Adjustment_WWW!$B155,2),'Wastewater '!$I$218:$CL$218,0)),"")</f>
        <v>0.374</v>
      </c>
      <c r="P155" s="214">
        <f>IFERROR(INDEX('Wastewater '!$I$218:$CL$234,MATCH(Adjustment_WWW!$A155,'Wastewater '!$I$218:$I$234,0),MATCH(Adjustment_WWW!P$3&amp;RIGHT(Adjustment_WWW!$B155,2),'Wastewater '!$I$218:$CL$218,0)),"")</f>
        <v>0.47799999999999998</v>
      </c>
      <c r="Q155" s="214">
        <f>IFERROR(INDEX('Wastewater '!$I$218:$CL$234,MATCH(Adjustment_WWW!$A155,'Wastewater '!$I$218:$I$234,0),MATCH(Adjustment_WWW!Q$3&amp;RIGHT(Adjustment_WWW!$B155,2),'Wastewater '!$I$218:$CL$218,0)),"")</f>
        <v>0</v>
      </c>
      <c r="R155" s="214">
        <f>IFERROR(INDEX('Wastewater '!$I$218:$CL$234,MATCH(Adjustment_WWW!$A155,'Wastewater '!$I$218:$I$234,0),MATCH(Adjustment_WWW!R$3&amp;RIGHT(Adjustment_WWW!$B155,2),'Wastewater '!$I$218:$CL$218,0)),"")</f>
        <v>0.38900000000000001</v>
      </c>
      <c r="S155" s="214">
        <f>IFERROR(INDEX('Wastewater '!$I$218:$CL$234,MATCH(Adjustment_WWW!$A155,'Wastewater '!$I$218:$I$234,0),MATCH(Adjustment_WWW!S$3&amp;RIGHT(Adjustment_WWW!$B155,2),'Wastewater '!$I$218:$CL$218,0)),"")</f>
        <v>0.112</v>
      </c>
      <c r="T155" s="214">
        <f>IFERROR(INDEX('Wastewater '!$I$218:$CL$234,MATCH(Adjustment_WWW!$A155,'Wastewater '!$I$218:$I$234,0),MATCH(Adjustment_WWW!T$3&amp;RIGHT(Adjustment_WWW!$B155,2),'Wastewater '!$I$218:$CL$218,0)),"")</f>
        <v>7.3999999999999996E-2</v>
      </c>
      <c r="U155" s="214">
        <f>IFERROR(INDEX('Wastewater '!$I$218:$CL$234,MATCH(Adjustment_WWW!$A155,'Wastewater '!$I$218:$I$234,0),MATCH(Adjustment_WWW!U$3&amp;RIGHT(Adjustment_WWW!$B155,2),'Wastewater '!$I$218:$CL$218,0)),"")</f>
        <v>1.978</v>
      </c>
      <c r="V155" s="214">
        <f>IFERROR(INDEX('Wastewater '!$I$218:$CL$234,MATCH(Adjustment_WWW!$A155,'Wastewater '!$I$218:$I$234,0),MATCH(Adjustment_WWW!V$3&amp;RIGHT(Adjustment_WWW!$B155,2),'Wastewater '!$I$218:$CL$218,0)),"")</f>
        <v>7.6999999999999999E-2</v>
      </c>
      <c r="W155" s="214">
        <f>IFERROR(INDEX('Wastewater '!$I$218:$CL$234,MATCH(Adjustment_WWW!$A155,'Wastewater '!$I$218:$I$234,0),MATCH(Adjustment_WWW!W$3&amp;RIGHT(Adjustment_WWW!$B155,2),'Wastewater '!$I$218:$CL$218,0)),"")</f>
        <v>3.4820000000000002</v>
      </c>
    </row>
    <row r="156" spans="1:23">
      <c r="A156" s="214" t="s">
        <v>490</v>
      </c>
      <c r="B156" s="214" t="s">
        <v>469</v>
      </c>
      <c r="C156" s="214" t="str">
        <f t="shared" si="102"/>
        <v>SVH20</v>
      </c>
      <c r="D156" s="214">
        <f t="shared" si="116"/>
        <v>0</v>
      </c>
      <c r="E156" s="214">
        <f t="shared" si="117"/>
        <v>0</v>
      </c>
      <c r="F156" s="214">
        <f t="shared" si="118"/>
        <v>0</v>
      </c>
      <c r="G156" s="214">
        <f t="shared" si="119"/>
        <v>0</v>
      </c>
      <c r="H156" s="214">
        <f t="shared" si="120"/>
        <v>0</v>
      </c>
      <c r="I156" s="214">
        <f t="shared" si="94"/>
        <v>0</v>
      </c>
      <c r="J156" s="214">
        <f t="shared" si="121"/>
        <v>0</v>
      </c>
      <c r="M156" s="214" t="str">
        <f>IFERROR(INDEX('Wastewater '!$I$218:$CL$234,MATCH(Adjustment_WWW!$A156,'Wastewater '!$I$218:$I$234,0),MATCH(Adjustment_WWW!M$3&amp;RIGHT(Adjustment_WWW!$B156,2),'Wastewater '!$I$218:$CL$218,0)),"")</f>
        <v/>
      </c>
      <c r="N156" s="214" t="str">
        <f>IFERROR(INDEX('Wastewater '!$I$218:$CL$234,MATCH(Adjustment_WWW!$A156,'Wastewater '!$I$218:$I$234,0),MATCH(Adjustment_WWW!N$3&amp;RIGHT(Adjustment_WWW!$B156,2),'Wastewater '!$I$218:$CL$218,0)),"")</f>
        <v/>
      </c>
      <c r="O156" s="214">
        <f>IFERROR(INDEX('Wastewater '!$I$218:$CL$234,MATCH(Adjustment_WWW!$A156,'Wastewater '!$I$218:$I$234,0),MATCH(Adjustment_WWW!O$3&amp;RIGHT(Adjustment_WWW!$B156,2),'Wastewater '!$I$218:$CL$218,0)),"")</f>
        <v>0</v>
      </c>
      <c r="P156" s="214">
        <f>IFERROR(INDEX('Wastewater '!$I$218:$CL$234,MATCH(Adjustment_WWW!$A156,'Wastewater '!$I$218:$I$234,0),MATCH(Adjustment_WWW!P$3&amp;RIGHT(Adjustment_WWW!$B156,2),'Wastewater '!$I$218:$CL$218,0)),"")</f>
        <v>0</v>
      </c>
      <c r="Q156" s="214">
        <f>IFERROR(INDEX('Wastewater '!$I$218:$CL$234,MATCH(Adjustment_WWW!$A156,'Wastewater '!$I$218:$I$234,0),MATCH(Adjustment_WWW!Q$3&amp;RIGHT(Adjustment_WWW!$B156,2),'Wastewater '!$I$218:$CL$218,0)),"")</f>
        <v>0</v>
      </c>
      <c r="R156" s="214">
        <f>IFERROR(INDEX('Wastewater '!$I$218:$CL$234,MATCH(Adjustment_WWW!$A156,'Wastewater '!$I$218:$I$234,0),MATCH(Adjustment_WWW!R$3&amp;RIGHT(Adjustment_WWW!$B156,2),'Wastewater '!$I$218:$CL$218,0)),"")</f>
        <v>0</v>
      </c>
      <c r="S156" s="214">
        <f>IFERROR(INDEX('Wastewater '!$I$218:$CL$234,MATCH(Adjustment_WWW!$A156,'Wastewater '!$I$218:$I$234,0),MATCH(Adjustment_WWW!S$3&amp;RIGHT(Adjustment_WWW!$B156,2),'Wastewater '!$I$218:$CL$218,0)),"")</f>
        <v>0</v>
      </c>
      <c r="T156" s="214">
        <f>IFERROR(INDEX('Wastewater '!$I$218:$CL$234,MATCH(Adjustment_WWW!$A156,'Wastewater '!$I$218:$I$234,0),MATCH(Adjustment_WWW!T$3&amp;RIGHT(Adjustment_WWW!$B156,2),'Wastewater '!$I$218:$CL$218,0)),"")</f>
        <v>0</v>
      </c>
      <c r="U156" s="214">
        <f>IFERROR(INDEX('Wastewater '!$I$218:$CL$234,MATCH(Adjustment_WWW!$A156,'Wastewater '!$I$218:$I$234,0),MATCH(Adjustment_WWW!U$3&amp;RIGHT(Adjustment_WWW!$B156,2),'Wastewater '!$I$218:$CL$218,0)),"")</f>
        <v>0</v>
      </c>
      <c r="V156" s="214">
        <f>IFERROR(INDEX('Wastewater '!$I$218:$CL$234,MATCH(Adjustment_WWW!$A156,'Wastewater '!$I$218:$I$234,0),MATCH(Adjustment_WWW!V$3&amp;RIGHT(Adjustment_WWW!$B156,2),'Wastewater '!$I$218:$CL$218,0)),"")</f>
        <v>0</v>
      </c>
      <c r="W156" s="214">
        <f>IFERROR(INDEX('Wastewater '!$I$218:$CL$234,MATCH(Adjustment_WWW!$A156,'Wastewater '!$I$218:$I$234,0),MATCH(Adjustment_WWW!W$3&amp;RIGHT(Adjustment_WWW!$B156,2),'Wastewater '!$I$218:$CL$218,0)),"")</f>
        <v>0</v>
      </c>
    </row>
    <row r="157" spans="1:23">
      <c r="A157" s="214" t="s">
        <v>490</v>
      </c>
      <c r="B157" s="214" t="s">
        <v>470</v>
      </c>
      <c r="C157" s="214" t="str">
        <f t="shared" ref="C157" si="122">A157&amp;RIGHT(B157,2)</f>
        <v>SVH21</v>
      </c>
      <c r="D157" s="214">
        <f t="shared" ref="D157" si="123">IF($B157&lt;"2017-18",M157,R157+S157+T157)</f>
        <v>0</v>
      </c>
      <c r="E157" s="214">
        <f t="shared" ref="E157" si="124">IF($B157&lt;"2017-18",N157,U157+V157)</f>
        <v>0</v>
      </c>
      <c r="F157" s="214">
        <f t="shared" ref="F157" si="125">O157</f>
        <v>0</v>
      </c>
      <c r="G157" s="214">
        <f t="shared" ref="G157" si="126">P157</f>
        <v>0</v>
      </c>
      <c r="H157" s="214">
        <f t="shared" ref="H157" si="127">Q157</f>
        <v>0</v>
      </c>
      <c r="I157" s="214">
        <f t="shared" si="94"/>
        <v>0</v>
      </c>
      <c r="J157" s="214">
        <f t="shared" ref="J157" si="128">W157</f>
        <v>0</v>
      </c>
      <c r="M157" s="214" t="str">
        <f>IFERROR(INDEX('Wastewater '!$I$218:$CL$234,MATCH(Adjustment_WWW!$A157,'Wastewater '!$I$218:$I$234,0),MATCH(Adjustment_WWW!M$3&amp;RIGHT(Adjustment_WWW!$B157,2),'Wastewater '!$I$218:$CL$218,0)),"")</f>
        <v/>
      </c>
      <c r="N157" s="214" t="str">
        <f>IFERROR(INDEX('Wastewater '!$I$218:$CL$234,MATCH(Adjustment_WWW!$A157,'Wastewater '!$I$218:$I$234,0),MATCH(Adjustment_WWW!N$3&amp;RIGHT(Adjustment_WWW!$B157,2),'Wastewater '!$I$218:$CL$218,0)),"")</f>
        <v/>
      </c>
      <c r="O157" s="214">
        <f>IFERROR(INDEX('Wastewater '!$I$218:$CL$234,MATCH(Adjustment_WWW!$A157,'Wastewater '!$I$218:$I$234,0),MATCH(Adjustment_WWW!O$3&amp;RIGHT(Adjustment_WWW!$B157,2),'Wastewater '!$I$218:$CL$218,0)),"")</f>
        <v>0</v>
      </c>
      <c r="P157" s="214">
        <f>IFERROR(INDEX('Wastewater '!$I$218:$CL$234,MATCH(Adjustment_WWW!$A157,'Wastewater '!$I$218:$I$234,0),MATCH(Adjustment_WWW!P$3&amp;RIGHT(Adjustment_WWW!$B157,2),'Wastewater '!$I$218:$CL$218,0)),"")</f>
        <v>0</v>
      </c>
      <c r="Q157" s="214">
        <f>IFERROR(INDEX('Wastewater '!$I$218:$CL$234,MATCH(Adjustment_WWW!$A157,'Wastewater '!$I$218:$I$234,0),MATCH(Adjustment_WWW!Q$3&amp;RIGHT(Adjustment_WWW!$B157,2),'Wastewater '!$I$218:$CL$218,0)),"")</f>
        <v>0</v>
      </c>
      <c r="R157" s="214">
        <f>IFERROR(INDEX('Wastewater '!$I$218:$CL$234,MATCH(Adjustment_WWW!$A157,'Wastewater '!$I$218:$I$234,0),MATCH(Adjustment_WWW!R$3&amp;RIGHT(Adjustment_WWW!$B157,2),'Wastewater '!$I$218:$CL$218,0)),"")</f>
        <v>0</v>
      </c>
      <c r="S157" s="214">
        <f>IFERROR(INDEX('Wastewater '!$I$218:$CL$234,MATCH(Adjustment_WWW!$A157,'Wastewater '!$I$218:$I$234,0),MATCH(Adjustment_WWW!S$3&amp;RIGHT(Adjustment_WWW!$B157,2),'Wastewater '!$I$218:$CL$218,0)),"")</f>
        <v>0</v>
      </c>
      <c r="T157" s="214">
        <f>IFERROR(INDEX('Wastewater '!$I$218:$CL$234,MATCH(Adjustment_WWW!$A157,'Wastewater '!$I$218:$I$234,0),MATCH(Adjustment_WWW!T$3&amp;RIGHT(Adjustment_WWW!$B157,2),'Wastewater '!$I$218:$CL$218,0)),"")</f>
        <v>0</v>
      </c>
      <c r="U157" s="214">
        <f>IFERROR(INDEX('Wastewater '!$I$218:$CL$234,MATCH(Adjustment_WWW!$A157,'Wastewater '!$I$218:$I$234,0),MATCH(Adjustment_WWW!U$3&amp;RIGHT(Adjustment_WWW!$B157,2),'Wastewater '!$I$218:$CL$218,0)),"")</f>
        <v>0</v>
      </c>
      <c r="V157" s="214">
        <f>IFERROR(INDEX('Wastewater '!$I$218:$CL$234,MATCH(Adjustment_WWW!$A157,'Wastewater '!$I$218:$I$234,0),MATCH(Adjustment_WWW!V$3&amp;RIGHT(Adjustment_WWW!$B157,2),'Wastewater '!$I$218:$CL$218,0)),"")</f>
        <v>0</v>
      </c>
      <c r="W157" s="214">
        <f>IFERROR(INDEX('Wastewater '!$I$218:$CL$234,MATCH(Adjustment_WWW!$A157,'Wastewater '!$I$218:$I$234,0),MATCH(Adjustment_WWW!W$3&amp;RIGHT(Adjustment_WWW!$B157,2),'Wastewater '!$I$218:$CL$218,0)),"")</f>
        <v>0</v>
      </c>
    </row>
    <row r="158" spans="1:23">
      <c r="A158" s="214" t="s">
        <v>490</v>
      </c>
      <c r="B158" s="214" t="s">
        <v>580</v>
      </c>
      <c r="C158" s="214" t="str">
        <f t="shared" si="102"/>
        <v>SVH22</v>
      </c>
      <c r="D158" s="214">
        <f t="shared" si="116"/>
        <v>0</v>
      </c>
      <c r="E158" s="214">
        <f t="shared" si="117"/>
        <v>0</v>
      </c>
      <c r="F158" s="214">
        <f t="shared" si="118"/>
        <v>0</v>
      </c>
      <c r="G158" s="214">
        <f t="shared" si="119"/>
        <v>0</v>
      </c>
      <c r="H158" s="214">
        <f t="shared" si="120"/>
        <v>0</v>
      </c>
      <c r="I158" s="214">
        <f t="shared" si="94"/>
        <v>0</v>
      </c>
      <c r="J158" s="214">
        <f t="shared" si="121"/>
        <v>0</v>
      </c>
      <c r="M158" s="214" t="str">
        <f>IFERROR(INDEX('Wastewater '!$I$218:$CL$234,MATCH(Adjustment_WWW!$A158,'Wastewater '!$I$218:$I$234,0),MATCH(Adjustment_WWW!M$3&amp;RIGHT(Adjustment_WWW!$B158,2),'Wastewater '!$I$218:$CL$218,0)),"")</f>
        <v/>
      </c>
      <c r="N158" s="214" t="str">
        <f>IFERROR(INDEX('Wastewater '!$I$218:$CL$234,MATCH(Adjustment_WWW!$A158,'Wastewater '!$I$218:$I$234,0),MATCH(Adjustment_WWW!N$3&amp;RIGHT(Adjustment_WWW!$B158,2),'Wastewater '!$I$218:$CL$218,0)),"")</f>
        <v/>
      </c>
      <c r="O158" s="214">
        <f>IFERROR(INDEX('Wastewater '!$I$218:$CL$234,MATCH(Adjustment_WWW!$A158,'Wastewater '!$I$218:$I$234,0),MATCH(Adjustment_WWW!O$3&amp;RIGHT(Adjustment_WWW!$B158,2),'Wastewater '!$I$218:$CL$218,0)),"")</f>
        <v>0</v>
      </c>
      <c r="P158" s="214">
        <f>IFERROR(INDEX('Wastewater '!$I$218:$CL$234,MATCH(Adjustment_WWW!$A158,'Wastewater '!$I$218:$I$234,0),MATCH(Adjustment_WWW!P$3&amp;RIGHT(Adjustment_WWW!$B158,2),'Wastewater '!$I$218:$CL$218,0)),"")</f>
        <v>0</v>
      </c>
      <c r="Q158" s="214">
        <f>IFERROR(INDEX('Wastewater '!$I$218:$CL$234,MATCH(Adjustment_WWW!$A158,'Wastewater '!$I$218:$I$234,0),MATCH(Adjustment_WWW!Q$3&amp;RIGHT(Adjustment_WWW!$B158,2),'Wastewater '!$I$218:$CL$218,0)),"")</f>
        <v>0</v>
      </c>
      <c r="R158" s="214">
        <f>IFERROR(INDEX('Wastewater '!$I$218:$CL$234,MATCH(Adjustment_WWW!$A158,'Wastewater '!$I$218:$I$234,0),MATCH(Adjustment_WWW!R$3&amp;RIGHT(Adjustment_WWW!$B158,2),'Wastewater '!$I$218:$CL$218,0)),"")</f>
        <v>0</v>
      </c>
      <c r="S158" s="214">
        <f>IFERROR(INDEX('Wastewater '!$I$218:$CL$234,MATCH(Adjustment_WWW!$A158,'Wastewater '!$I$218:$I$234,0),MATCH(Adjustment_WWW!S$3&amp;RIGHT(Adjustment_WWW!$B158,2),'Wastewater '!$I$218:$CL$218,0)),"")</f>
        <v>0</v>
      </c>
      <c r="T158" s="214">
        <f>IFERROR(INDEX('Wastewater '!$I$218:$CL$234,MATCH(Adjustment_WWW!$A158,'Wastewater '!$I$218:$I$234,0),MATCH(Adjustment_WWW!T$3&amp;RIGHT(Adjustment_WWW!$B158,2),'Wastewater '!$I$218:$CL$218,0)),"")</f>
        <v>0</v>
      </c>
      <c r="U158" s="214">
        <f>IFERROR(INDEX('Wastewater '!$I$218:$CL$234,MATCH(Adjustment_WWW!$A158,'Wastewater '!$I$218:$I$234,0),MATCH(Adjustment_WWW!U$3&amp;RIGHT(Adjustment_WWW!$B158,2),'Wastewater '!$I$218:$CL$218,0)),"")</f>
        <v>0</v>
      </c>
      <c r="V158" s="214">
        <f>IFERROR(INDEX('Wastewater '!$I$218:$CL$234,MATCH(Adjustment_WWW!$A158,'Wastewater '!$I$218:$I$234,0),MATCH(Adjustment_WWW!V$3&amp;RIGHT(Adjustment_WWW!$B158,2),'Wastewater '!$I$218:$CL$218,0)),"")</f>
        <v>0</v>
      </c>
      <c r="W158" s="214">
        <f>IFERROR(INDEX('Wastewater '!$I$218:$CL$234,MATCH(Adjustment_WWW!$A158,'Wastewater '!$I$218:$I$234,0),MATCH(Adjustment_WWW!W$3&amp;RIGHT(Adjustment_WWW!$B158,2),'Wastewater '!$I$218:$CL$218,0)),"")</f>
        <v>0</v>
      </c>
    </row>
  </sheetData>
  <mergeCells count="2">
    <mergeCell ref="R2:T2"/>
    <mergeCell ref="U2:V2"/>
  </mergeCells>
  <conditionalFormatting sqref="A1">
    <cfRule type="expression" dxfId="4" priority="1">
      <formula>A1=TRUE</formula>
    </cfRule>
    <cfRule type="expression" dxfId="3" priority="2">
      <formula>A1=FALSE</formula>
    </cfRule>
    <cfRule type="expression" dxfId="2" priority="3">
      <formula>A1="n/a"</formula>
    </cfRule>
    <cfRule type="expression" dxfId="1" priority="4">
      <formula>A1="No"</formula>
    </cfRule>
    <cfRule type="expression" dxfId="0" priority="5">
      <formula>A1="Yes"</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PR24 policy development</TermName>
          <TermId xmlns="http://schemas.microsoft.com/office/infopath/2007/PartnerControls">60fd7036-82fb-42a0-a747-3db10d29a5a3</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1900</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E5812F94BE26EB4785373F7C006D3CD1" ma:contentTypeVersion="89" ma:contentTypeDescription="Create a new document" ma:contentTypeScope="" ma:versionID="163ed80fbed005248e9f33a12e1da32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3E2FEB6C-6DDF-423E-B294-62F3002107EF}">
  <ds:schemaRefs>
    <ds:schemaRef ds:uri="http://schemas.microsoft.com/sharepoint/v3/contenttype/forms"/>
  </ds:schemaRefs>
</ds:datastoreItem>
</file>

<file path=customXml/itemProps2.xml><?xml version="1.0" encoding="utf-8"?>
<ds:datastoreItem xmlns:ds="http://schemas.openxmlformats.org/officeDocument/2006/customXml" ds:itemID="{594F4585-8BA3-412A-839B-DA451080465E}">
  <ds:schemaRefs>
    <ds:schemaRef ds:uri="http://purl.org/dc/term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elements/1.1/"/>
    <ds:schemaRef ds:uri="7041854e-4853-44f9-9e63-23b7acad5461"/>
    <ds:schemaRef ds:uri="http://schemas.microsoft.com/sharepoint/v3"/>
    <ds:schemaRef ds:uri="http://purl.org/dc/dcmitype/"/>
  </ds:schemaRefs>
</ds:datastoreItem>
</file>

<file path=customXml/itemProps3.xml><?xml version="1.0" encoding="utf-8"?>
<ds:datastoreItem xmlns:ds="http://schemas.openxmlformats.org/officeDocument/2006/customXml" ds:itemID="{10895D23-4211-40C0-9D79-99E770960B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D32D299-C2C9-402E-9AC3-DFC9E041280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Water</vt:lpstr>
      <vt:lpstr>Wastewater </vt:lpstr>
      <vt:lpstr>Adjustment_WW</vt:lpstr>
      <vt:lpstr>CLEAR_SHEET</vt:lpstr>
      <vt:lpstr>Adjustment_WWW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Shivani Lad</dc:creator>
  <cp:keywords/>
  <dc:description/>
  <cp:lastModifiedBy>Daniel Mitchell</cp:lastModifiedBy>
  <cp:revision/>
  <dcterms:created xsi:type="dcterms:W3CDTF">2022-01-07T13:30:49Z</dcterms:created>
  <dcterms:modified xsi:type="dcterms:W3CDTF">2022-09-08T21:18:46Z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0x010100573134B1BDBFC74F8C2DBF70E4CDEAD400E5812F94BE26EB4785373F7C006D3CD1</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1900;#PR24 policy development|60fd7036-82fb-42a0-a747-3db10d29a5a3</vt:lpwstr>
  </property>
  <property fmtid="{D5CDD505-2E9C-101B-9397-08002B2CF9AE}" pid="9" name="Stakeholder 3">
    <vt:lpwstr/>
  </property>
  <property fmtid="{D5CDD505-2E9C-101B-9397-08002B2CF9AE}" pid="10" name="Stakeholder">
    <vt:lpwstr/>
  </property>
  <property fmtid="{D5CDD505-2E9C-101B-9397-08002B2CF9AE}" pid="11" name="Security Classification">
    <vt:lpwstr>21;#OFFICIAL|c2540f30-f875-494b-a43f-ebfb5017a6ad</vt:lpwstr>
  </property>
  <property fmtid="{D5CDD505-2E9C-101B-9397-08002B2CF9AE}" pid="12" name="Stakeholder 4">
    <vt:lpwstr/>
  </property>
</Properties>
</file>