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73" documentId="8_{8CE99968-AE67-47B6-A2BA-52A364EBC7FB}" xr6:coauthVersionLast="47" xr6:coauthVersionMax="47" xr10:uidLastSave="{39E11AC9-214D-4CD5-BA2D-362E098CDB88}"/>
  <bookViews>
    <workbookView xWindow="35550" yWindow="585" windowWidth="19695" windowHeight="1119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68" i="232"/>
  <c r="P369" i="232" s="1"/>
  <c r="P378" i="232"/>
  <c r="P381" i="232" s="1"/>
  <c r="P377"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370" i="232" l="1"/>
  <c r="P380" i="232" s="1"/>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932" i="232"/>
  <c r="O80" i="223"/>
  <c r="O143" i="232"/>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41" i="232" l="1"/>
  <c r="O79" i="245"/>
  <c r="O931" i="232"/>
  <c r="O193" i="232"/>
  <c r="O196" i="232" s="1"/>
  <c r="O79" i="223"/>
  <c r="O71" i="245"/>
  <c r="O22" i="250"/>
  <c r="O71" i="223"/>
  <c r="O950" i="232"/>
  <c r="O23" i="223"/>
  <c r="O23" i="245"/>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948" i="232"/>
  <c r="O22" i="223"/>
  <c r="O22" i="245"/>
  <c r="O1024" i="232"/>
  <c r="O1027" i="232" s="1"/>
  <c r="O1029" i="232" s="1"/>
  <c r="O1032" i="232" s="1"/>
  <c r="O14" i="223"/>
  <c r="O14" i="245"/>
  <c r="O13" i="250"/>
  <c r="O69" i="223"/>
  <c r="O20" i="250"/>
  <c r="O69" i="245"/>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145" i="232"/>
  <c r="O154" i="232"/>
  <c r="O81" i="223"/>
  <c r="O81" i="245"/>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24" i="223" l="1"/>
  <c r="O24" i="245"/>
  <c r="O952" i="232"/>
  <c r="O157" i="232"/>
  <c r="P159" i="232"/>
  <c r="P162" i="232" s="1"/>
  <c r="P164" i="232" s="1"/>
  <c r="O961" i="232"/>
  <c r="P966" i="232" s="1"/>
  <c r="P969" i="232" s="1"/>
  <c r="P971" i="232" s="1"/>
  <c r="O73" i="223"/>
  <c r="O73" i="245"/>
  <c r="O24" i="250"/>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018" i="232" s="1"/>
  <c r="O16" i="245"/>
  <c r="O16" i="223"/>
  <c r="O15" i="250"/>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9" i="232" l="1"/>
  <c r="P1032" i="232" s="1"/>
  <c r="P1028" i="232"/>
  <c r="P198" i="232"/>
  <c r="P201" i="232" s="1"/>
  <c r="P197" i="232"/>
  <c r="P167" i="232"/>
  <c r="P188" i="232" s="1"/>
  <c r="P190" i="232" s="1"/>
  <c r="P200" i="232" s="1"/>
  <c r="P202" i="232" s="1"/>
  <c r="P974" i="232"/>
  <c r="P1019" i="232" s="1"/>
  <c r="P1021" i="232" s="1"/>
  <c r="P1031" i="232" s="1"/>
  <c r="O57" i="223"/>
  <c r="O80" i="250"/>
  <c r="O57" i="245"/>
  <c r="O47" i="245"/>
  <c r="O68" i="250"/>
  <c r="O47" i="223"/>
  <c r="O74" i="250"/>
  <c r="O52" i="245"/>
  <c r="O52" i="223"/>
  <c r="Q85" i="250"/>
  <c r="Q61" i="232"/>
  <c r="Q56" i="232"/>
  <c r="Q58" i="232" s="1"/>
  <c r="Q71" i="232"/>
  <c r="Q61" i="245"/>
  <c r="Q61" i="223"/>
  <c r="P189" i="232" l="1"/>
  <c r="P1020" i="232"/>
  <c r="P118" i="223"/>
  <c r="P118" i="245"/>
  <c r="P1033" i="232"/>
  <c r="P111" i="232"/>
  <c r="P114" i="232" s="1"/>
  <c r="P147" i="232"/>
  <c r="Q62" i="232"/>
  <c r="Q63" i="232" s="1"/>
  <c r="Q67" i="232" s="1"/>
  <c r="Q73" i="232" s="1"/>
  <c r="Q66" i="232"/>
  <c r="M43" i="232"/>
  <c r="P85" i="250" l="1"/>
  <c r="P61" i="245"/>
  <c r="P61" i="223"/>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<sst xmlns="http://schemas.openxmlformats.org/spreadsheetml/2006/main" count="20568" uniqueCount="1561">
  <si>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</si>
  <si>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</si>
  <si>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</si>
  <si>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</si>
  <si>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</si>
  <si>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</si>
  <si>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</si>
  <si>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</si>
  <si>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</si>
  <si>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</si>
  <si>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</si>
  <si>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</si>
  <si>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</si>
  <si>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</si>
  <si>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</si>
  <si>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</si>
  <si>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</si>
  <si>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</si>
  <si>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</si>
  <si>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</si>
  <si>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</si>
  <si>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</si>
  <si>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</si>
  <si>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</si>
  <si>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</si>
  <si>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</si>
  <si>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</si>
  <si>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</si>
  <si>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</si>
  <si>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</si>
  <si>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</si>
  <si>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</si>
  <si>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</si>
  <si>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</si>
  <si>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</si>
  <si>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</si>
  <si>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</si>
  <si>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</si>
  <si>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</si>
  <si>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</si>
  <si>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</si>
  <si>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</si>
  <si>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</si>
  <si>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</si>
  <si>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</si>
  <si>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</si>
  <si>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</si>
  <si>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</si>
  <si>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</si>
  <si>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</si>
  <si>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</si>
  <si>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</si>
  <si>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</si>
  <si>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</si>
  <si>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</si>
  <si>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</si>
  <si>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</si>
  <si>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</si>
  <si>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</si>
  <si>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</si>
  <si>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</si>
  <si>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</si>
  <si>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</si>
  <si>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</si>
  <si>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</si>
  <si>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</si>
  <si>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</si>
  <si>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</si>
  <si>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</si>
  <si>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</si>
  <si>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</si>
  <si>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</si>
  <si>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</si>
  <si>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</si>
  <si>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</si>
  <si>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</si>
  <si>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</si>
  <si>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</si>
  <si>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</si>
  <si>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</si>
  <si>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</si>
  <si>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</si>
  <si>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</si>
  <si>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</si>
  <si>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</si>
  <si>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</si>
  <si>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</si>
  <si>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</si>
  <si>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</si>
  <si>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</si>
  <si>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</si>
  <si>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</si>
  <si>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</si>
  <si>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</si>
  <si>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</si>
  <si>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</si>
  <si>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</si>
  <si>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</si>
  <si>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</si>
  <si>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</si>
  <si>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</si>
  <si>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</si>
  <si>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</si>
  <si>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</si>
  <si>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</si>
  <si>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</si>
  <si>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</si>
  <si>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</si>
  <si>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</si>
  <si>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</si>
  <si>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</si>
  <si>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</si>
  <si>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</si>
  <si>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</si>
  <si>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</si>
  <si>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</si>
  <si>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</si>
  <si>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</si>
  <si>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</si>
  <si>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</si>
  <si>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</si>
  <si>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</si>
  <si>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</si>
  <si>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</si>
  <si>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</si>
  <si>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</si>
  <si>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</si>
  <si>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</si>
  <si>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</si>
  <si>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</si>
  <si>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</si>
  <si>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</si>
  <si>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</si>
  <si>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</si>
  <si>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</si>
  <si>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</si>
  <si>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</si>
  <si>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</si>
  <si>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</si>
  <si>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</si>
  <si>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</si>
  <si>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</si>
  <si>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</si>
  <si>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</si>
  <si>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</si>
  <si>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</si>
  <si>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</si>
  <si>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</si>
  <si>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</si>
  <si>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</si>
  <si>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</si>
  <si>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</si>
  <si>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</si>
  <si>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</si>
  <si>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</si>
  <si>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</si>
  <si>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</si>
  <si>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</si>
  <si>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</si>
  <si>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</si>
  <si>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</si>
  <si>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</si>
  <si>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</si>
  <si>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</si>
  <si>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</si>
  <si>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</si>
  <si>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</si>
  <si>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</si>
  <si>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</si>
  <si>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</si>
  <si>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</si>
  <si>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</si>
  <si>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</si>
  <si>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</si>
  <si>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</si>
  <si>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</si>
  <si>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</si>
  <si>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</si>
  <si>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</si>
  <si>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</si>
  <si>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</si>
  <si>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</si>
  <si>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</si>
  <si>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</si>
  <si>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</si>
  <si>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</si>
  <si>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</si>
  <si>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</si>
  <si>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</si>
  <si>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</si>
  <si>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</si>
  <si>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</si>
  <si>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</si>
  <si>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</si>
  <si>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</si>
  <si>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</si>
  <si>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</si>
  <si>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</si>
  <si>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</si>
  <si>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</si>
  <si>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</si>
  <si>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</si>
  <si>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AFW</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</si>
  <si>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</si>
  <si>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</si>
  <si>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</si>
  <si>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</si>
  <si>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</si>
  <si>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</si>
  <si>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</si>
  <si>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</si>
  <si>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</si>
  <si>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</si>
  <si>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</si>
  <si>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</si>
  <si>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</si>
  <si>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</si>
  <si>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</si>
  <si>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</si>
  <si>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</si>
  <si>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</si>
  <si>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</si>
  <si>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</si>
  <si>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</si>
  <si>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</si>
  <si>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</si>
  <si>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</si>
  <si>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</si>
  <si>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</si>
  <si>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</si>
  <si>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</si>
  <si>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</si>
  <si>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</si>
  <si>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</si>
  <si>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</si>
  <si>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</si>
  <si>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</si>
  <si>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</si>
  <si>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</si>
  <si>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</si>
  <si>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</si>
  <si>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</si>
  <si>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</si>
  <si>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</si>
  <si>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</si>
  <si>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</si>
  <si>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</si>
  <si>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</si>
  <si>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</si>
  <si>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</si>
  <si>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</si>
  <si>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</si>
  <si>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</si>
  <si>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</si>
  <si>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</si>
  <si>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</si>
  <si>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</si>
  <si>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</si>
  <si>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</si>
  <si>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</si>
  <si>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</si>
  <si>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</si>
  <si>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</si>
  <si>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</si>
  <si>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</si>
  <si>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</si>
  <si>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</si>
  <si>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</si>
  <si>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</si>
  <si>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</si>
  <si>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</si>
  <si>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</si>
  <si>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</si>
  <si>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</si>
  <si>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</si>
  <si>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</si>
  <si>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</si>
  <si>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</si>
  <si>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</si>
  <si>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</si>
  <si>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</si>
  <si>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</si>
  <si>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</si>
  <si>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</si>
  <si>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</si>
  <si>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</si>
  <si>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</si>
  <si>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</si>
  <si>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</si>
  <si>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</si>
  <si>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</si>
  <si>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</si>
  <si>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</si>
  <si>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</si>
  <si>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</si>
  <si>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</si>
  <si>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</si>
  <si>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</si>
  <si>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</si>
  <si>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</si>
  <si>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</si>
  <si>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</si>
  <si>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</si>
  <si>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</si>
  <si>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</si>
  <si>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</si>
  <si>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</si>
  <si>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</si>
  <si>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</si>
  <si>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</si>
  <si>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</si>
  <si>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</si>
  <si>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</si>
  <si>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</si>
  <si>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</si>
  <si>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</si>
  <si>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</si>
  <si>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</si>
  <si>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</si>
  <si>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</si>
  <si>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</si>
  <si>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</si>
  <si>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</si>
  <si>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</si>
  <si>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</si>
  <si>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</si>
  <si>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</si>
  <si>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</si>
  <si>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</si>
  <si>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</si>
  <si>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</si>
  <si>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</si>
  <si>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</si>
  <si>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</si>
  <si>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</si>
  <si>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</si>
  <si>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</si>
  <si>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</si>
  <si>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</si>
  <si>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</si>
  <si>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</si>
  <si>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</si>
  <si>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</si>
  <si>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</si>
  <si>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</si>
  <si>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</si>
  <si>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</si>
  <si>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</si>
  <si>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</si>
  <si>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</si>
  <si>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</si>
  <si>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</si>
  <si>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</si>
  <si>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</si>
  <si>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</si>
  <si>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</si>
  <si>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</si>
  <si>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</si>
  <si>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</si>
  <si>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</si>
  <si>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</si>
  <si>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</si>
  <si>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</si>
  <si>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</si>
  <si>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</si>
  <si>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</si>
  <si>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</si>
  <si>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</si>
  <si>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</si>
  <si>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</si>
  <si>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</si>
  <si>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</si>
  <si>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</si>
  <si>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</si>
  <si>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</si>
  <si>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</si>
  <si>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</si>
  <si>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</si>
  <si>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</si>
  <si>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</si>
  <si>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</si>
  <si>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</si>
  <si>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</si>
  <si>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</si>
  <si>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</si>
  <si>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</si>
  <si>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</si>
  <si>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</si>
  <si>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</si>
  <si>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</si>
  <si>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</si>
  <si>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</si>
  <si>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</si>
  <si>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</si>
  <si>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</si>
  <si>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</si>
  <si>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</si>
  <si>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</si>
  <si>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</si>
  <si>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</si>
  <si>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</si>
  <si>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</si>
  <si>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</si>
  <si>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</si>
  <si>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</si>
  <si>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</si>
  <si>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</si>
  <si>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</si>
  <si>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</si>
  <si>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</si>
  <si>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</si>
  <si>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</si>
  <si>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</si>
  <si>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</si>
  <si>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</si>
  <si>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</si>
  <si>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</si>
  <si>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</si>
  <si>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</si>
  <si>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</si>
  <si>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</si>
  <si>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</si>
  <si>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</si>
  <si>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</si>
  <si>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</si>
  <si>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</si>
  <si>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</si>
  <si>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</si>
  <si>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</si>
  <si>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</si>
  <si>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</si>
  <si>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</si>
  <si>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</si>
  <si>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</si>
  <si>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</si>
  <si>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</si>
  <si>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</si>
  <si>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</si>
  <si>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</si>
  <si>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</si>
  <si>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</si>
  <si>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</si>
  <si>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</si>
  <si>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</si>
  <si>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</si>
  <si>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</si>
  <si>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</si>
  <si>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</si>
  <si>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</si>
  <si>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</si>
  <si>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</si>
  <si>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</si>
  <si>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</si>
  <si>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</si>
  <si>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</si>
  <si>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</si>
  <si>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</si>
  <si>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</si>
  <si>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</si>
  <si>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</si>
  <si>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</si>
  <si>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</si>
  <si>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</si>
  <si>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</si>
  <si>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</si>
  <si>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</si>
  <si>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</si>
  <si>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</si>
  <si>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</si>
  <si>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</si>
  <si>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</si>
  <si>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</si>
  <si>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</si>
  <si>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</si>
  <si>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</si>
  <si>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</si>
  <si>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</si>
  <si>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</si>
  <si>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</si>
  <si>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</si>
  <si>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</si>
  <si>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</si>
  <si>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</si>
  <si>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</si>
  <si>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</si>
  <si>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</si>
  <si>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</si>
  <si>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</si>
  <si>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94_XLSPF</t>
  </si>
  <si>
    <t>companyName</t>
  </si>
  <si>
    <t>Affinity Water_XLSPF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</si>
  <si>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</si>
  <si>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</si>
  <si>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</si>
  <si>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</si>
  <si>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</si>
  <si>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</si>
  <si>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</si>
  <si>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</si>
  <si>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</si>
  <si>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</si>
  <si>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</si>
  <si>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</si>
  <si>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</si>
  <si>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</si>
  <si>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</si>
  <si>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</si>
  <si>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</si>
  <si>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</si>
  <si>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</si>
  <si>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</si>
  <si>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</si>
  <si>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</si>
  <si>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</si>
  <si>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11:05:20_XLSPF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</si>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</sst>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66.005583114142595</v>
      </c>
      <c r="N11" s="293">
        <f>Inp!N$91</f>
        <v>62.553070278852097</v>
      </c>
      <c r="O11" s="293">
        <f>Inp!O$91</f>
        <v>59.200659658798898</v>
      </c>
      <c r="P11" s="293">
        <f>Inp!P$91</f>
        <v>55.698569357651898</v>
      </c>
      <c r="Q11" s="293">
        <f>Inp!Q$91</f>
        <v>51.942046312400301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1.6011694755955399</v>
      </c>
      <c r="N12" s="293">
        <f>Inp!N$92</f>
        <v>1.850798267616</v>
      </c>
      <c r="O12" s="293">
        <f>Inp!O$92</f>
        <v>1.8650388313108599</v>
      </c>
      <c r="P12" s="293">
        <f>Inp!P$92</f>
        <v>1.7823542194449</v>
      </c>
      <c r="Q12" s="293">
        <f>Inp!Q$92</f>
        <v>1.66214548199684</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5.0536823108860602</v>
      </c>
      <c r="N13" s="293">
        <f>Inp!N$93</f>
        <v>5.2032088876691596</v>
      </c>
      <c r="O13" s="293">
        <f>Inp!O$93</f>
        <v>5.3671291324578903</v>
      </c>
      <c r="P13" s="293">
        <f>Inp!P$93</f>
        <v>5.5388772646965503</v>
      </c>
      <c r="Q13" s="293">
        <f>Inp!Q$93</f>
        <v>5.7161213371668396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66.005583114142595</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63.36923777495398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62.136838063135173</v>
      </c>
      <c r="N20" s="84">
        <f t="shared" si="2"/>
        <v>57.729668224955695</v>
      </c>
      <c r="O20" s="84">
        <f t="shared" si="2"/>
        <v>53.525046781371209</v>
      </c>
      <c r="P20" s="84">
        <f t="shared" si="2"/>
        <v>49.322923190055953</v>
      </c>
      <c r="Q20" s="84">
        <f t="shared" si="2"/>
        <v>45.05034077893135</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1.5073211041051722</v>
      </c>
      <c r="N21" s="84">
        <f t="shared" si="3"/>
        <v>1.7080851421759367</v>
      </c>
      <c r="O21" s="84">
        <f t="shared" si="3"/>
        <v>1.6862361208529311</v>
      </c>
      <c r="P21" s="84">
        <f t="shared" si="3"/>
        <v>1.5783335420818252</v>
      </c>
      <c r="Q21" s="84">
        <f t="shared" si="3"/>
        <v>1.4416109049258294</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4.7574739068818985</v>
      </c>
      <c r="N22" s="84">
        <f t="shared" si="4"/>
        <v>4.8019948733329159</v>
      </c>
      <c r="O22" s="84">
        <f t="shared" si="4"/>
        <v>4.8525783251770154</v>
      </c>
      <c r="P22" s="84">
        <f t="shared" si="4"/>
        <v>4.9048587968488579</v>
      </c>
      <c r="Q22" s="84">
        <f t="shared" si="4"/>
        <v>4.9577025253163711</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62.136838063135173</v>
      </c>
      <c r="N24" s="84">
        <f t="shared" si="5"/>
        <v>57.729668224955695</v>
      </c>
      <c r="O24" s="84">
        <f t="shared" si="5"/>
        <v>53.525046781371209</v>
      </c>
      <c r="P24" s="84">
        <f t="shared" si="5"/>
        <v>49.322923190055953</v>
      </c>
      <c r="Q24" s="84">
        <f t="shared" si="5"/>
        <v>45.05034077893135</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1.5073211041051722</v>
      </c>
      <c r="N25" s="84">
        <f t="shared" si="6"/>
        <v>1.7080851421759367</v>
      </c>
      <c r="O25" s="84">
        <f t="shared" si="6"/>
        <v>1.6862361208529311</v>
      </c>
      <c r="P25" s="84">
        <f t="shared" si="6"/>
        <v>1.5783335420818252</v>
      </c>
      <c r="Q25" s="84">
        <f t="shared" si="6"/>
        <v>1.4416109049258294</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63.644159167240346</v>
      </c>
      <c r="N26" s="211">
        <f t="shared" si="7"/>
        <v>59.437753367131634</v>
      </c>
      <c r="O26" s="211">
        <f t="shared" si="7"/>
        <v>55.211282902224141</v>
      </c>
      <c r="P26" s="211">
        <f t="shared" si="7"/>
        <v>50.901256732137774</v>
      </c>
      <c r="Q26" s="211">
        <f t="shared" si="7"/>
        <v>46.491951683857181</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63.644159167240346</v>
      </c>
      <c r="N28" s="309">
        <f t="shared" si="8"/>
        <v>59.437753367131634</v>
      </c>
      <c r="O28" s="309">
        <f t="shared" si="8"/>
        <v>55.211282902224141</v>
      </c>
      <c r="P28" s="309">
        <f t="shared" si="8"/>
        <v>50.901256732137774</v>
      </c>
      <c r="Q28" s="309">
        <f t="shared" si="8"/>
        <v>46.491951683857181</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4.7574739068818985</v>
      </c>
      <c r="N29" s="309">
        <f t="shared" si="9"/>
        <v>4.8019948733329159</v>
      </c>
      <c r="O29" s="309">
        <f t="shared" si="9"/>
        <v>4.8525783251770154</v>
      </c>
      <c r="P29" s="309">
        <f t="shared" si="9"/>
        <v>4.9048587968488579</v>
      </c>
      <c r="Q29" s="309">
        <f t="shared" si="9"/>
        <v>4.9577025253163711</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58.886685260358448</v>
      </c>
      <c r="N30" s="312">
        <f t="shared" si="10"/>
        <v>54.635758493798718</v>
      </c>
      <c r="O30" s="312">
        <f t="shared" si="10"/>
        <v>50.358704577047128</v>
      </c>
      <c r="P30" s="312">
        <f t="shared" si="10"/>
        <v>45.996397935288918</v>
      </c>
      <c r="Q30" s="312">
        <f t="shared" si="10"/>
        <v>41.53424915854081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63.644159167240346</v>
      </c>
      <c r="N32" s="91">
        <f t="shared" si="11"/>
        <v>59.437753367131634</v>
      </c>
      <c r="O32" s="91">
        <f t="shared" si="11"/>
        <v>55.211282902224141</v>
      </c>
      <c r="P32" s="91">
        <f t="shared" si="11"/>
        <v>50.901256732137774</v>
      </c>
      <c r="Q32" s="91">
        <f t="shared" si="11"/>
        <v>46.491951683857181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58.886685260358448</v>
      </c>
      <c r="N33" s="91">
        <f t="shared" si="12"/>
        <v>54.635758493798718</v>
      </c>
      <c r="O33" s="91">
        <f t="shared" si="12"/>
        <v>50.358704577047128</v>
      </c>
      <c r="P33" s="91">
        <f t="shared" si="12"/>
        <v>45.996397935288918</v>
      </c>
      <c r="Q33" s="91">
        <f t="shared" si="12"/>
        <v>41.53424915854081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61.265422213799397</v>
      </c>
      <c r="N34" s="312">
        <f t="shared" si="13"/>
        <v>57.036755930465176</v>
      </c>
      <c r="O34" s="312">
        <f t="shared" si="13"/>
        <v>52.784993739635638</v>
      </c>
      <c r="P34" s="312">
        <f t="shared" si="13"/>
        <v>48.448827333713346</v>
      </c>
      <c r="Q34" s="312">
        <f t="shared" si="13"/>
        <v>44.013100421198999</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58.886685260358448</v>
      </c>
      <c r="N37" s="84">
        <f t="shared" si="14"/>
        <v>54.635758493798718</v>
      </c>
      <c r="O37" s="84">
        <f t="shared" si="14"/>
        <v>50.358704577047128</v>
      </c>
      <c r="P37" s="84">
        <f t="shared" si="14"/>
        <v>45.996397935288918</v>
      </c>
      <c r="Q37" s="84">
        <f t="shared" si="14"/>
        <v>41.53424915854081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58.886685260358497</v>
      </c>
      <c r="N38" s="181">
        <f xml:space="preserve"> Inp!N$94</f>
        <v>54.635758493798697</v>
      </c>
      <c r="O38" s="181">
        <f xml:space="preserve"> Inp!O$94</f>
        <v>50.358704577047199</v>
      </c>
      <c r="P38" s="181">
        <f xml:space="preserve"> Inp!P$94</f>
        <v>45.996397935288897</v>
      </c>
      <c r="Q38" s="181">
        <f xml:space="preserve"> Inp!Q$94</f>
        <v>41.534249158540803</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66.005583114142595</v>
      </c>
      <c r="N45" s="155">
        <f>Inp!N$95</f>
        <v>62.282862024114102</v>
      </c>
      <c r="O45" s="155">
        <f>Inp!O$95</f>
        <v>58.398433697308498</v>
      </c>
      <c r="P45" s="155">
        <f>Inp!P$95</f>
        <v>54.371063935061898</v>
      </c>
      <c r="Q45" s="155">
        <f>Inp!Q$95</f>
        <v>50.163622507602298</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1.3091310105874701</v>
      </c>
      <c r="N46" s="155">
        <f>Inp!N$96</f>
        <v>1.24827206861358</v>
      </c>
      <c r="O46" s="155">
        <f>Inp!O$96</f>
        <v>1.21184059044288</v>
      </c>
      <c r="P46" s="155">
        <f>Inp!P$96</f>
        <v>1.1417923426363299</v>
      </c>
      <c r="Q46" s="155">
        <f>Inp!Q$96</f>
        <v>1.0534360726597201</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5.0318521006159997</v>
      </c>
      <c r="N48" s="155">
        <f>Inp!N$99</f>
        <v>5.1327003954191799</v>
      </c>
      <c r="O48" s="155">
        <f>Inp!O$99</f>
        <v>5.23921035268945</v>
      </c>
      <c r="P48" s="155">
        <f>Inp!P$99</f>
        <v>5.34923377009593</v>
      </c>
      <c r="Q48" s="155">
        <f>Inp!Q$99</f>
        <v>5.4615676792679499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66.005583114142595</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63.36923777495398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62.136838063135173</v>
      </c>
      <c r="N60" s="84">
        <f t="shared" si="19"/>
        <v>57.480295447118721</v>
      </c>
      <c r="O60" s="84">
        <f t="shared" si="19"/>
        <v>52.799730841219819</v>
      </c>
      <c r="P60" s="84">
        <f t="shared" si="19"/>
        <v>48.147373283695671</v>
      </c>
      <c r="Q60" s="84">
        <f t="shared" si="19"/>
        <v>43.507879437041808</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1.2323997118188141</v>
      </c>
      <c r="N61" s="84">
        <f t="shared" si="20"/>
        <v>1.1520191104017461</v>
      </c>
      <c r="O61" s="84">
        <f t="shared" si="20"/>
        <v>1.0956604988670773</v>
      </c>
      <c r="P61" s="84">
        <f t="shared" si="20"/>
        <v>1.0110948389576357</v>
      </c>
      <c r="Q61" s="84">
        <f t="shared" si="20"/>
        <v>0.91366546817794014</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4.7369232174335654</v>
      </c>
      <c r="N63" s="84">
        <f t="shared" si="22"/>
        <v>4.7369232174335671</v>
      </c>
      <c r="O63" s="84">
        <f t="shared" si="22"/>
        <v>4.7369232174335654</v>
      </c>
      <c r="P63" s="84">
        <f t="shared" si="22"/>
        <v>4.7369232174335645</v>
      </c>
      <c r="Q63" s="84">
        <f t="shared" si="22"/>
        <v>4.7369232174335627</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62.136838063135173</v>
      </c>
      <c r="N66" s="84">
        <f t="shared" si="24"/>
        <v>57.480295447118721</v>
      </c>
      <c r="O66" s="84">
        <f t="shared" si="24"/>
        <v>52.799730841219819</v>
      </c>
      <c r="P66" s="84">
        <f t="shared" si="24"/>
        <v>48.147373283695671</v>
      </c>
      <c r="Q66" s="84">
        <f t="shared" si="24"/>
        <v>43.507879437041808</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1.2323997118188141</v>
      </c>
      <c r="N67" s="84">
        <f t="shared" si="25"/>
        <v>1.1520191104017461</v>
      </c>
      <c r="O67" s="84">
        <f t="shared" si="25"/>
        <v>1.0956604988670773</v>
      </c>
      <c r="P67" s="84">
        <f t="shared" si="25"/>
        <v>1.0110948389576357</v>
      </c>
      <c r="Q67" s="84">
        <f t="shared" si="25"/>
        <v>0.91366546817794014</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63.369237774953987</v>
      </c>
      <c r="N70" s="211">
        <f t="shared" si="27"/>
        <v>58.632314557520466</v>
      </c>
      <c r="O70" s="211">
        <f t="shared" si="27"/>
        <v>53.895391340086896</v>
      </c>
      <c r="P70" s="211">
        <f t="shared" si="27"/>
        <v>49.158468122653304</v>
      </c>
      <c r="Q70" s="211">
        <f t="shared" si="27"/>
        <v>44.421544905219747</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63.369237774953987</v>
      </c>
      <c r="N72" s="275">
        <f t="shared" si="28"/>
        <v>58.632314557520466</v>
      </c>
      <c r="O72" s="275">
        <f t="shared" si="28"/>
        <v>53.895391340086896</v>
      </c>
      <c r="P72" s="275">
        <f t="shared" si="28"/>
        <v>49.158468122653304</v>
      </c>
      <c r="Q72" s="275">
        <f t="shared" si="28"/>
        <v>44.421544905219747</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4.7369232174335654</v>
      </c>
      <c r="N73" s="275">
        <f t="shared" si="29"/>
        <v>4.7369232174335671</v>
      </c>
      <c r="O73" s="275">
        <f t="shared" si="29"/>
        <v>4.7369232174335654</v>
      </c>
      <c r="P73" s="275">
        <f t="shared" si="29"/>
        <v>4.7369232174335645</v>
      </c>
      <c r="Q73" s="275">
        <f t="shared" si="29"/>
        <v>4.7369232174335627</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58.632314557520424</v>
      </c>
      <c r="N75" s="368">
        <f t="shared" si="31"/>
        <v>53.895391340086903</v>
      </c>
      <c r="O75" s="368">
        <f t="shared" si="31"/>
        <v>49.158468122653332</v>
      </c>
      <c r="P75" s="368">
        <f t="shared" si="31"/>
        <v>44.42154490521974</v>
      </c>
      <c r="Q75" s="368">
        <f t="shared" si="31"/>
        <v>39.684621687786183</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63.369237774953987</v>
      </c>
      <c r="N77" s="91">
        <f t="shared" si="32"/>
        <v>58.632314557520466</v>
      </c>
      <c r="O77" s="91">
        <f t="shared" si="32"/>
        <v>53.895391340086896</v>
      </c>
      <c r="P77" s="91">
        <f t="shared" si="32"/>
        <v>49.158468122653304</v>
      </c>
      <c r="Q77" s="91">
        <f t="shared" si="32"/>
        <v>44.421544905219747</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58.632314557520424</v>
      </c>
      <c r="N78" s="91">
        <f t="shared" si="33"/>
        <v>53.895391340086903</v>
      </c>
      <c r="O78" s="91">
        <f t="shared" si="33"/>
        <v>49.158468122653332</v>
      </c>
      <c r="P78" s="91">
        <f t="shared" si="33"/>
        <v>44.42154490521974</v>
      </c>
      <c r="Q78" s="91">
        <f t="shared" si="33"/>
        <v>39.684621687786183</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61.000776166237202</v>
      </c>
      <c r="N79" s="260">
        <f t="shared" ref="N79" si="38" xml:space="preserve"> AVERAGE(N77:N78)</f>
        <v>56.263852948803688</v>
      </c>
      <c r="O79" s="260">
        <f t="shared" ref="O79" si="39" xml:space="preserve"> AVERAGE(O77:O78)</f>
        <v>51.526929731370117</v>
      </c>
      <c r="P79" s="260">
        <f t="shared" ref="P79" si="40" xml:space="preserve"> AVERAGE(P77:P78)</f>
        <v>46.790006513936518</v>
      </c>
      <c r="Q79" s="260">
        <f t="shared" ref="Q79" si="41" xml:space="preserve"> AVERAGE(Q77:Q78)</f>
        <v>42.053083296502962</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58.632314557520424</v>
      </c>
      <c r="N82" s="84">
        <f t="shared" si="42"/>
        <v>53.895391340086903</v>
      </c>
      <c r="O82" s="84">
        <f t="shared" si="42"/>
        <v>49.158468122653332</v>
      </c>
      <c r="P82" s="84">
        <f t="shared" si="42"/>
        <v>44.42154490521974</v>
      </c>
      <c r="Q82" s="84">
        <f t="shared" si="42"/>
        <v>39.684621687786183</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58.632314557520402</v>
      </c>
      <c r="N83" s="181">
        <f xml:space="preserve"> Inp!N$101</f>
        <v>53.895391340086903</v>
      </c>
      <c r="O83" s="181">
        <f xml:space="preserve"> Inp!O$101</f>
        <v>49.158468122653296</v>
      </c>
      <c r="P83" s="181">
        <f xml:space="preserve"> Inp!P$101</f>
        <v>44.421544905219697</v>
      </c>
      <c r="Q83" s="181">
        <f xml:space="preserve"> Inp!Q$101</f>
        <v>39.684621687786198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27.187595792742801</v>
      </c>
      <c r="O91" s="229">
        <f xml:space="preserve"> Inp!O$102</f>
        <v>62.661699464585098</v>
      </c>
      <c r="P91" s="229">
        <f xml:space="preserve"> Inp!P$102</f>
        <v>100.45789942075299</v>
      </c>
      <c r="Q91" s="229">
        <f xml:space="preserve"> Inp!Q$102</f>
        <v>149.34066394768499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0.54489333562894304</v>
      </c>
      <c r="O92" s="229">
        <f xml:space="preserve"> Inp!O$103</f>
        <v>1.3003086909986299</v>
      </c>
      <c r="P92" s="229">
        <f xml:space="preserve"> Inp!P$103</f>
        <v>2.1096158878358802</v>
      </c>
      <c r="Q92" s="229">
        <f xml:space="preserve"> Inp!Q$103</f>
        <v>3.1361539429016099</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28.243201654100002</v>
      </c>
      <c r="N93" s="229">
        <f xml:space="preserve"> Inp!N$104</f>
        <v>38.522536838432003</v>
      </c>
      <c r="O93" s="229">
        <f xml:space="preserve"> Inp!O$104</f>
        <v>43.249955276667301</v>
      </c>
      <c r="P93" s="229">
        <f xml:space="preserve"> Inp!P$104</f>
        <v>57.467361819628202</v>
      </c>
      <c r="Q93" s="229">
        <f xml:space="preserve"> Inp!Q$104</f>
        <v>29.311639825665001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1.0556058613572401</v>
      </c>
      <c r="N94" s="229">
        <f xml:space="preserve"> Inp!N$105</f>
        <v>3.59332650221863</v>
      </c>
      <c r="O94" s="229">
        <f xml:space="preserve"> Inp!O$105</f>
        <v>6.7540640114976904</v>
      </c>
      <c r="P94" s="229">
        <f xml:space="preserve"> Inp!P$105</f>
        <v>10.6942131805323</v>
      </c>
      <c r="Q94" s="229">
        <f xml:space="preserve"> Inp!Q$105</f>
        <v>14.2073120057048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25.091188617161595</v>
      </c>
      <c r="O101" s="84">
        <f t="shared" si="52"/>
        <v>56.654274032969248</v>
      </c>
      <c r="P101" s="84">
        <f t="shared" si="52"/>
        <v>88.958788602771591</v>
      </c>
      <c r="Q101" s="84">
        <f t="shared" si="52"/>
        <v>129.52604451759757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0.50287717842817237</v>
      </c>
      <c r="O102" s="84">
        <f t="shared" si="53"/>
        <v>1.1756470944252533</v>
      </c>
      <c r="P102" s="84">
        <f t="shared" si="53"/>
        <v>1.8681345606582629</v>
      </c>
      <c r="Q102" s="84">
        <f t="shared" si="53"/>
        <v>2.7200469348697438</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26.587800073373835</v>
      </c>
      <c r="N103" s="84">
        <f t="shared" si="54"/>
        <v>35.552104172545555</v>
      </c>
      <c r="O103" s="84">
        <f t="shared" si="54"/>
        <v>39.103548724254154</v>
      </c>
      <c r="P103" s="84">
        <f t="shared" si="54"/>
        <v>50.889247347881415</v>
      </c>
      <c r="Q103" s="84">
        <f t="shared" si="54"/>
        <v>25.422551799239699</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0.99373427778410406</v>
      </c>
      <c r="N104" s="84">
        <f t="shared" si="55"/>
        <v>3.3162488407408155</v>
      </c>
      <c r="O104" s="84">
        <f t="shared" si="55"/>
        <v>6.1065466882185104</v>
      </c>
      <c r="P104" s="84">
        <f t="shared" si="55"/>
        <v>9.470079058844167</v>
      </c>
      <c r="Q104" s="84">
        <f t="shared" si="55"/>
        <v>12.3222763223482</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25.091188617161595</v>
      </c>
      <c r="O106" s="235">
        <f t="shared" si="56"/>
        <v>56.654274032969248</v>
      </c>
      <c r="P106" s="235">
        <f t="shared" si="56"/>
        <v>88.958788602771591</v>
      </c>
      <c r="Q106" s="235">
        <f t="shared" si="56"/>
        <v>129.52604451759757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0.50287717842817237</v>
      </c>
      <c r="O107" s="235">
        <f t="shared" si="57"/>
        <v>1.1756470944252533</v>
      </c>
      <c r="P107" s="235">
        <f t="shared" si="57"/>
        <v>1.8681345606582629</v>
      </c>
      <c r="Q107" s="235">
        <f t="shared" si="57"/>
        <v>2.7200469348697438</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25.594065795589767</v>
      </c>
      <c r="O108" s="211">
        <f t="shared" si="58"/>
        <v>57.829921127394499</v>
      </c>
      <c r="P108" s="211">
        <f t="shared" si="58"/>
        <v>90.826923163429854</v>
      </c>
      <c r="Q108" s="211">
        <f t="shared" si="58"/>
        <v>132.24609145246731</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25.594065795589767</v>
      </c>
      <c r="O110" s="261">
        <f t="shared" si="59"/>
        <v>57.829921127394499</v>
      </c>
      <c r="P110" s="261">
        <f t="shared" si="59"/>
        <v>90.826923163429854</v>
      </c>
      <c r="Q110" s="261">
        <f t="shared" si="59"/>
        <v>132.24609145246731</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26.587800073373835</v>
      </c>
      <c r="N111" s="261">
        <f t="shared" si="60"/>
        <v>35.552104172545555</v>
      </c>
      <c r="O111" s="261">
        <f t="shared" si="60"/>
        <v>39.103548724254154</v>
      </c>
      <c r="P111" s="261">
        <f t="shared" si="60"/>
        <v>50.889247347881415</v>
      </c>
      <c r="Q111" s="261">
        <f t="shared" si="60"/>
        <v>25.422551799239699</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0.99373427778410406</v>
      </c>
      <c r="N112" s="261">
        <f t="shared" si="61"/>
        <v>3.3162488407408155</v>
      </c>
      <c r="O112" s="261">
        <f t="shared" si="61"/>
        <v>6.1065466882185104</v>
      </c>
      <c r="P112" s="261">
        <f t="shared" si="61"/>
        <v>9.470079058844167</v>
      </c>
      <c r="Q112" s="261">
        <f t="shared" si="61"/>
        <v>12.3222763223482</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25.594065795589731</v>
      </c>
      <c r="N113" s="260">
        <f t="shared" si="62"/>
        <v>57.829921127394513</v>
      </c>
      <c r="O113" s="260">
        <f t="shared" si="62"/>
        <v>90.826923163430138</v>
      </c>
      <c r="P113" s="260">
        <f t="shared" si="62"/>
        <v>132.24609145246711</v>
      </c>
      <c r="Q113" s="260">
        <f t="shared" si="62"/>
        <v>145.34636692935882</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25.594065795589767</v>
      </c>
      <c r="O115" s="84">
        <f t="shared" si="63"/>
        <v>57.829921127394499</v>
      </c>
      <c r="P115" s="84">
        <f t="shared" si="63"/>
        <v>90.826923163429854</v>
      </c>
      <c r="Q115" s="84">
        <f t="shared" si="63"/>
        <v>132.24609145246731</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25.594065795589731</v>
      </c>
      <c r="N116" s="84">
        <f t="shared" si="64"/>
        <v>57.829921127394513</v>
      </c>
      <c r="O116" s="84">
        <f t="shared" si="64"/>
        <v>90.826923163430138</v>
      </c>
      <c r="P116" s="84">
        <f t="shared" si="64"/>
        <v>132.24609145246711</v>
      </c>
      <c r="Q116" s="84">
        <f t="shared" si="64"/>
        <v>145.34636692935882</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12.797032897794866</v>
      </c>
      <c r="N117" s="260">
        <f t="shared" ref="N117" si="69" xml:space="preserve"> AVERAGE(N115:N116)</f>
        <v>41.711993461492142</v>
      </c>
      <c r="O117" s="260">
        <f t="shared" ref="O117" si="70" xml:space="preserve"> AVERAGE(O115:O116)</f>
        <v>74.328422145412318</v>
      </c>
      <c r="P117" s="260">
        <f t="shared" ref="P117" si="71" xml:space="preserve"> AVERAGE(P115:P116)</f>
        <v>111.53650730794848</v>
      </c>
      <c r="Q117" s="260">
        <f t="shared" ref="Q117" si="72" xml:space="preserve"> AVERAGE(Q115:Q116)</f>
        <v>138.79622919091307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25.594065795589731</v>
      </c>
      <c r="N120" s="84">
        <f t="shared" si="73"/>
        <v>57.829921127394513</v>
      </c>
      <c r="O120" s="84">
        <f t="shared" si="73"/>
        <v>90.826923163430138</v>
      </c>
      <c r="P120" s="84">
        <f t="shared" si="73"/>
        <v>132.24609145246711</v>
      </c>
      <c r="Q120" s="84">
        <f t="shared" si="73"/>
        <v>145.34636692935882</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25.5940657955897</v>
      </c>
      <c r="N121" s="181">
        <f xml:space="preserve"> Inp!N$106</f>
        <v>57.829921127394499</v>
      </c>
      <c r="O121" s="181">
        <f xml:space="preserve"> Inp!O$106</f>
        <v>90.826923163430195</v>
      </c>
      <c r="P121" s="181">
        <f xml:space="preserve"> Inp!P$106</f>
        <v>132.246091452467</v>
      </c>
      <c r="Q121" s="181">
        <f xml:space="preserve"> Inp!Q$106</f>
        <v>145.34636692935899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63.36923777495398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63.36923777495398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126.73847554990796</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63.644159167240346</v>
      </c>
      <c r="N133" s="84">
        <f t="shared" si="86"/>
        <v>59.437753367131634</v>
      </c>
      <c r="O133" s="84">
        <f t="shared" si="86"/>
        <v>55.211282902224141</v>
      </c>
      <c r="P133" s="84">
        <f t="shared" si="86"/>
        <v>50.901256732137774</v>
      </c>
      <c r="Q133" s="84">
        <f t="shared" si="86"/>
        <v>46.491951683857181</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63.369237774953987</v>
      </c>
      <c r="N134" s="84">
        <f t="shared" si="87"/>
        <v>58.632314557520466</v>
      </c>
      <c r="O134" s="84">
        <f t="shared" si="87"/>
        <v>53.895391340086896</v>
      </c>
      <c r="P134" s="84">
        <f t="shared" si="87"/>
        <v>49.158468122653304</v>
      </c>
      <c r="Q134" s="84">
        <f t="shared" si="87"/>
        <v>44.421544905219747</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25.594065795589767</v>
      </c>
      <c r="O135" s="84">
        <f t="shared" si="88"/>
        <v>57.829921127394499</v>
      </c>
      <c r="P135" s="84">
        <f t="shared" si="88"/>
        <v>90.826923163429854</v>
      </c>
      <c r="Q135" s="84">
        <f t="shared" si="88"/>
        <v>132.24609145246731</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127.01339694219433</v>
      </c>
      <c r="N136" s="312">
        <f t="shared" si="89"/>
        <v>143.66413372024186</v>
      </c>
      <c r="O136" s="312">
        <f t="shared" si="89"/>
        <v>166.93659536970554</v>
      </c>
      <c r="P136" s="312">
        <f t="shared" si="89"/>
        <v>190.88664801822094</v>
      </c>
      <c r="Q136" s="312">
        <f t="shared" si="89"/>
        <v>223.15958804154423</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58.886685260358448</v>
      </c>
      <c r="N138" s="84">
        <f t="shared" si="90"/>
        <v>54.635758493798718</v>
      </c>
      <c r="O138" s="84">
        <f t="shared" si="90"/>
        <v>50.358704577047128</v>
      </c>
      <c r="P138" s="84">
        <f t="shared" si="90"/>
        <v>45.996397935288918</v>
      </c>
      <c r="Q138" s="84">
        <f t="shared" si="90"/>
        <v>41.53424915854081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58.632314557520424</v>
      </c>
      <c r="N139" s="84">
        <f t="shared" si="91"/>
        <v>53.895391340086903</v>
      </c>
      <c r="O139" s="84">
        <f t="shared" si="91"/>
        <v>49.158468122653332</v>
      </c>
      <c r="P139" s="84">
        <f t="shared" si="91"/>
        <v>44.42154490521974</v>
      </c>
      <c r="Q139" s="84">
        <f t="shared" si="91"/>
        <v>39.684621687786183</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25.594065795589731</v>
      </c>
      <c r="N140" s="84">
        <f t="shared" si="92"/>
        <v>57.829921127394513</v>
      </c>
      <c r="O140" s="84">
        <f t="shared" si="92"/>
        <v>90.826923163430138</v>
      </c>
      <c r="P140" s="84">
        <f t="shared" si="92"/>
        <v>132.24609145246711</v>
      </c>
      <c r="Q140" s="84">
        <f t="shared" si="92"/>
        <v>145.34636692935882</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143.11306561346859</v>
      </c>
      <c r="N141" s="211">
        <f t="shared" ref="N141" si="97" xml:space="preserve"> SUM(N138:N140)</f>
        <v>166.36107096128012</v>
      </c>
      <c r="O141" s="211">
        <f t="shared" ref="O141" si="98" xml:space="preserve"> SUM(O138:O140)</f>
        <v>190.3440958631306</v>
      </c>
      <c r="P141" s="211">
        <f t="shared" ref="P141" si="99" xml:space="preserve"> SUM(P138:P140)</f>
        <v>222.66403429297577</v>
      </c>
      <c r="Q141" s="211">
        <f t="shared" ref="Q141" si="100" xml:space="preserve"> SUM(Q138:Q140)</f>
        <v>226.56523777568583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127.01339694219433</v>
      </c>
      <c r="N143" s="84">
        <f t="shared" si="101"/>
        <v>143.66413372024186</v>
      </c>
      <c r="O143" s="84">
        <f t="shared" si="101"/>
        <v>166.93659536970554</v>
      </c>
      <c r="P143" s="84">
        <f t="shared" si="101"/>
        <v>190.88664801822094</v>
      </c>
      <c r="Q143" s="84">
        <f t="shared" si="101"/>
        <v>223.15958804154423</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143.11306561346859</v>
      </c>
      <c r="N144" s="84">
        <f t="shared" si="102"/>
        <v>166.36107096128012</v>
      </c>
      <c r="O144" s="84">
        <f t="shared" si="102"/>
        <v>190.3440958631306</v>
      </c>
      <c r="P144" s="84">
        <f t="shared" si="102"/>
        <v>222.66403429297577</v>
      </c>
      <c r="Q144" s="84">
        <f t="shared" si="102"/>
        <v>226.56523777568583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135.06323127783145</v>
      </c>
      <c r="N145" s="211">
        <f t="shared" ref="N145" si="107" xml:space="preserve"> AVERAGE(N143:N144)</f>
        <v>155.01260234076099</v>
      </c>
      <c r="O145" s="211">
        <f t="shared" ref="O145" si="108" xml:space="preserve"> AVERAGE(O143:O144)</f>
        <v>178.64034561641807</v>
      </c>
      <c r="P145" s="211">
        <f t="shared" ref="P145" si="109" xml:space="preserve"> AVERAGE(P143:P144)</f>
        <v>206.77534115559837</v>
      </c>
      <c r="Q145" s="211">
        <f t="shared" ref="Q145" si="110" xml:space="preserve"> AVERAGE(Q143:Q144)</f>
        <v>224.86241290861503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132.01116622828499</v>
      </c>
      <c r="N148" s="181">
        <f xml:space="preserve"> Inp!N$107</f>
        <v>152.023528095709</v>
      </c>
      <c r="O148" s="181">
        <f xml:space="preserve"> Inp!O$107</f>
        <v>180.26079282069301</v>
      </c>
      <c r="P148" s="181">
        <f xml:space="preserve"> Inp!P$107</f>
        <v>210.527532713467</v>
      </c>
      <c r="Q148" s="181">
        <f xml:space="preserve"> Inp!Q$107</f>
        <v>251.44633276768801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2.9103004861830102</v>
      </c>
      <c r="N149" s="181">
        <f xml:space="preserve"> Inp!N$108</f>
        <v>3.6439636718585202</v>
      </c>
      <c r="O149" s="181">
        <f xml:space="preserve"> Inp!O$108</f>
        <v>4.3771881127523704</v>
      </c>
      <c r="P149" s="181">
        <f xml:space="preserve"> Inp!P$108</f>
        <v>5.0337624499171101</v>
      </c>
      <c r="Q149" s="181">
        <f xml:space="preserve"> Inp!Q$108</f>
        <v>5.8517354975581704</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124.27367612627016</v>
      </c>
      <c r="N151" s="196">
        <f t="shared" si="111"/>
        <v>140.301152289236</v>
      </c>
      <c r="O151" s="196">
        <f t="shared" si="111"/>
        <v>162.97905165556074</v>
      </c>
      <c r="P151" s="196">
        <f t="shared" si="111"/>
        <v>186.42908507652339</v>
      </c>
      <c r="Q151" s="196">
        <f t="shared" si="111"/>
        <v>218.08426473357108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2.7397208159239868</v>
      </c>
      <c r="N152" s="223">
        <f t="shared" si="112"/>
        <v>3.3629814310058523</v>
      </c>
      <c r="O152" s="223">
        <f t="shared" si="112"/>
        <v>3.9575437141452623</v>
      </c>
      <c r="P152" s="223">
        <f t="shared" si="112"/>
        <v>4.4575629416977236</v>
      </c>
      <c r="Q152" s="223">
        <f t="shared" si="112"/>
        <v>5.0753233079735143</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127.01339694219415</v>
      </c>
      <c r="N154" s="8">
        <f t="shared" si="114"/>
        <v>143.66413372024186</v>
      </c>
      <c r="O154" s="8">
        <f t="shared" si="114"/>
        <v>166.936595369706</v>
      </c>
      <c r="P154" s="8">
        <f t="shared" si="114"/>
        <v>190.88664801822111</v>
      </c>
      <c r="Q154" s="8">
        <f t="shared" si="114"/>
        <v>223.15958804154459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127.01339694219433</v>
      </c>
      <c r="N156" s="84">
        <f t="shared" si="115"/>
        <v>143.66413372024186</v>
      </c>
      <c r="O156" s="84">
        <f t="shared" si="115"/>
        <v>166.93659536970554</v>
      </c>
      <c r="P156" s="84">
        <f t="shared" si="115"/>
        <v>190.88664801822094</v>
      </c>
      <c r="Q156" s="84">
        <f t="shared" si="115"/>
        <v>223.15958804154423</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127.01339694219415</v>
      </c>
      <c r="N157" s="196">
        <f t="shared" si="116"/>
        <v>143.66413372024186</v>
      </c>
      <c r="O157" s="196">
        <f t="shared" si="116"/>
        <v>166.936595369706</v>
      </c>
      <c r="P157" s="196">
        <f t="shared" si="116"/>
        <v>190.88664801822111</v>
      </c>
      <c r="Q157" s="196">
        <f t="shared" si="116"/>
        <v>223.15958804154459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143.11306561346859</v>
      </c>
      <c r="N161" s="84">
        <f t="shared" si="118"/>
        <v>166.36107096128012</v>
      </c>
      <c r="O161" s="84">
        <f t="shared" si="118"/>
        <v>190.3440958631306</v>
      </c>
      <c r="P161" s="84">
        <f t="shared" si="118"/>
        <v>222.66403429297577</v>
      </c>
      <c r="Q161" s="84">
        <f t="shared" si="118"/>
        <v>226.56523777568583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143.11306561346899</v>
      </c>
      <c r="N162" s="181">
        <f xml:space="preserve"> Inp!N$109</f>
        <v>166.36107096128001</v>
      </c>
      <c r="O162" s="181">
        <f xml:space="preserve"> Inp!O$109</f>
        <v>190.344095863131</v>
      </c>
      <c r="P162" s="181">
        <f xml:space="preserve"> Inp!P$109</f>
        <v>222.664034292976</v>
      </c>
      <c r="Q162" s="181">
        <f xml:space="preserve"> Inp!Q$109</f>
        <v>226.565237775686</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135.06323127783145</v>
      </c>
      <c r="N171" s="84">
        <f t="shared" si="121"/>
        <v>155.01260234076099</v>
      </c>
      <c r="O171" s="84">
        <f t="shared" si="121"/>
        <v>178.64034561641807</v>
      </c>
      <c r="P171" s="84">
        <f t="shared" si="121"/>
        <v>206.77534115559837</v>
      </c>
      <c r="Q171" s="84">
        <f t="shared" si="121"/>
        <v>224.86241290861503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54.025292511132584</v>
      </c>
      <c r="N172" s="84">
        <f t="shared" ref="N172" si="126" xml:space="preserve"> N170 * N171</f>
        <v>62.005040936304397</v>
      </c>
      <c r="O172" s="84">
        <f t="shared" ref="O172" si="127" xml:space="preserve"> O170 * O171</f>
        <v>71.456138246567235</v>
      </c>
      <c r="P172" s="84">
        <f t="shared" ref="P172" si="128" xml:space="preserve"> P170 * P171</f>
        <v>82.710136462239348</v>
      </c>
      <c r="Q172" s="84">
        <f t="shared" ref="Q172" si="129" xml:space="preserve"> Q170 * Q171</f>
        <v>89.944965163446014</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0.21524999999999994</v>
      </c>
      <c r="N176" s="301">
        <f xml:space="preserve"> Inp!N$214</f>
        <v>0.24475000000000002</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135.06323127783145</v>
      </c>
      <c r="N177" s="84">
        <f t="shared" si="130"/>
        <v>155.01260234076099</v>
      </c>
      <c r="O177" s="84">
        <f t="shared" si="130"/>
        <v>178.64034561641807</v>
      </c>
      <c r="P177" s="84">
        <f t="shared" si="130"/>
        <v>206.77534115559837</v>
      </c>
      <c r="Q177" s="84">
        <f t="shared" si="130"/>
        <v>224.86241290861503</v>
      </c>
    </row>
    <row r="178" spans="1:20" hidden="1" outlineLevel="2">
      <c r="E178" s="84" t="s">
        <v>762</v>
      </c>
      <c r="G178" s="70" t="s">
        <v>255</v>
      </c>
      <c r="J178" s="84">
        <f t="shared" ref="J178:Q178" si="131" xml:space="preserve"> J176 * J177</f>
        <v>0</v>
      </c>
      <c r="K178" s="84">
        <f t="shared" si="131"/>
        <v>0</v>
      </c>
      <c r="L178" s="84">
        <f t="shared" si="131"/>
        <v>0</v>
      </c>
      <c r="M178" s="84">
        <f t="shared" si="131"/>
        <v>29.072360532553212</v>
      </c>
      <c r="N178" s="84">
        <f t="shared" si="131"/>
        <v>37.939334422901254</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540.72802274345497</v>
      </c>
      <c r="N186" s="293">
        <f>Inp!N$114</f>
        <v>532.28768319730295</v>
      </c>
      <c r="O186" s="293">
        <f>Inp!O$114</f>
        <v>525.84162288898403</v>
      </c>
      <c r="P186" s="293">
        <f>Inp!P$114</f>
        <v>519.51313895742499</v>
      </c>
      <c r="Q186" s="293">
        <f>Inp!Q$114</f>
        <v>512.51050571459803</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13.1170298597126</v>
      </c>
      <c r="N187" s="293">
        <f>Inp!N$115</f>
        <v>15.749140970111</v>
      </c>
      <c r="O187" s="293">
        <f>Inp!O$115</f>
        <v>16.565947938076999</v>
      </c>
      <c r="P187" s="293">
        <f>Inp!P$115</f>
        <v>16.624420446637899</v>
      </c>
      <c r="Q187" s="293">
        <f>Inp!Q$115</f>
        <v>16.400336182867498</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21.557369405863799</v>
      </c>
      <c r="N188" s="293">
        <f>Inp!N$116</f>
        <v>22.195201278430101</v>
      </c>
      <c r="O188" s="293">
        <f>Inp!O$116</f>
        <v>22.894431869636598</v>
      </c>
      <c r="P188" s="293">
        <f>Inp!P$116</f>
        <v>23.627053689464901</v>
      </c>
      <c r="Q188" s="293">
        <f>Inp!Q$116</f>
        <v>24.383119407527801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540.72802274345497</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519.13067089424544</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509.03466040602655</v>
      </c>
      <c r="N195" s="84">
        <f t="shared" si="141"/>
        <v>491.24353471742205</v>
      </c>
      <c r="O195" s="84">
        <f t="shared" si="141"/>
        <v>475.42878114774146</v>
      </c>
      <c r="P195" s="84">
        <f t="shared" si="141"/>
        <v>460.04604686496697</v>
      </c>
      <c r="Q195" s="84">
        <f t="shared" si="141"/>
        <v>444.51026816232729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12.348209375755591</v>
      </c>
      <c r="N196" s="84">
        <f t="shared" si="142"/>
        <v>14.534741124288892</v>
      </c>
      <c r="O196" s="84">
        <f t="shared" si="142"/>
        <v>14.977757739081941</v>
      </c>
      <c r="P196" s="84">
        <f t="shared" si="142"/>
        <v>14.721473499679208</v>
      </c>
      <c r="Q196" s="84">
        <f t="shared" si="142"/>
        <v>14.224328581194788</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20.293840439572389</v>
      </c>
      <c r="N197" s="84">
        <f t="shared" si="143"/>
        <v>20.483752440574776</v>
      </c>
      <c r="O197" s="84">
        <f t="shared" si="143"/>
        <v>20.69952503769241</v>
      </c>
      <c r="P197" s="84">
        <f t="shared" si="143"/>
        <v>20.922536570909397</v>
      </c>
      <c r="Q197" s="84">
        <f t="shared" si="143"/>
        <v>21.147950774905475</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509.03466040602655</v>
      </c>
      <c r="N199" s="84">
        <f t="shared" si="144"/>
        <v>491.24353471742205</v>
      </c>
      <c r="O199" s="84">
        <f t="shared" si="144"/>
        <v>475.42878114774146</v>
      </c>
      <c r="P199" s="84">
        <f t="shared" si="144"/>
        <v>460.04604686496697</v>
      </c>
      <c r="Q199" s="84">
        <f t="shared" si="144"/>
        <v>444.51026816232729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12.348209375755591</v>
      </c>
      <c r="N200" s="84">
        <f t="shared" si="145"/>
        <v>14.534741124288892</v>
      </c>
      <c r="O200" s="84">
        <f t="shared" si="145"/>
        <v>14.977757739081941</v>
      </c>
      <c r="P200" s="84">
        <f t="shared" si="145"/>
        <v>14.721473499679208</v>
      </c>
      <c r="Q200" s="84">
        <f t="shared" si="145"/>
        <v>14.224328581194788</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521.38286978178212</v>
      </c>
      <c r="N201" s="211">
        <f t="shared" si="146"/>
        <v>505.77827584171092</v>
      </c>
      <c r="O201" s="211">
        <f t="shared" si="146"/>
        <v>490.4065388868234</v>
      </c>
      <c r="P201" s="211">
        <f t="shared" si="146"/>
        <v>474.7675203646462</v>
      </c>
      <c r="Q201" s="211">
        <f t="shared" si="146"/>
        <v>458.7345967435221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521.38286978178212</v>
      </c>
      <c r="N203" s="309">
        <f t="shared" si="147"/>
        <v>505.77827584171092</v>
      </c>
      <c r="O203" s="309">
        <f t="shared" si="147"/>
        <v>490.4065388868234</v>
      </c>
      <c r="P203" s="309">
        <f t="shared" si="147"/>
        <v>474.7675203646462</v>
      </c>
      <c r="Q203" s="309">
        <f t="shared" si="147"/>
        <v>458.7345967435221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20.293840439572389</v>
      </c>
      <c r="N204" s="309">
        <f t="shared" si="148"/>
        <v>20.483752440574776</v>
      </c>
      <c r="O204" s="309">
        <f t="shared" si="148"/>
        <v>20.69952503769241</v>
      </c>
      <c r="P204" s="309">
        <f t="shared" si="148"/>
        <v>20.922536570909397</v>
      </c>
      <c r="Q204" s="309">
        <f t="shared" si="148"/>
        <v>21.147950774905475</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501.08902934220976</v>
      </c>
      <c r="N205" s="312">
        <f t="shared" si="149"/>
        <v>485.29452340113613</v>
      </c>
      <c r="O205" s="312">
        <f t="shared" si="149"/>
        <v>469.70701384913099</v>
      </c>
      <c r="P205" s="312">
        <f t="shared" si="149"/>
        <v>453.84498379373679</v>
      </c>
      <c r="Q205" s="312">
        <f t="shared" si="149"/>
        <v>437.58664596861661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521.38286978178212</v>
      </c>
      <c r="N207" s="91">
        <f t="shared" si="150"/>
        <v>505.77827584171092</v>
      </c>
      <c r="O207" s="91">
        <f t="shared" si="150"/>
        <v>490.4065388868234</v>
      </c>
      <c r="P207" s="91">
        <f t="shared" si="150"/>
        <v>474.7675203646462</v>
      </c>
      <c r="Q207" s="91">
        <f t="shared" si="150"/>
        <v>458.7345967435221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501.08902934220976</v>
      </c>
      <c r="N208" s="91">
        <f t="shared" si="151"/>
        <v>485.29452340113613</v>
      </c>
      <c r="O208" s="91">
        <f t="shared" si="151"/>
        <v>469.70701384913099</v>
      </c>
      <c r="P208" s="91">
        <f t="shared" si="151"/>
        <v>453.84498379373679</v>
      </c>
      <c r="Q208" s="91">
        <f t="shared" si="151"/>
        <v>437.58664596861661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511.23594956199594</v>
      </c>
      <c r="N209" s="312">
        <f t="shared" si="152"/>
        <v>495.53639962142353</v>
      </c>
      <c r="O209" s="312">
        <f t="shared" si="152"/>
        <v>480.05677636797719</v>
      </c>
      <c r="P209" s="312">
        <f t="shared" si="152"/>
        <v>464.30625207919149</v>
      </c>
      <c r="Q209" s="312">
        <f t="shared" si="152"/>
        <v>448.16062135606933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501.08902934220976</v>
      </c>
      <c r="N212" s="84">
        <f t="shared" si="153"/>
        <v>485.29452340113613</v>
      </c>
      <c r="O212" s="84">
        <f t="shared" si="153"/>
        <v>469.70701384913099</v>
      </c>
      <c r="P212" s="84">
        <f t="shared" si="153"/>
        <v>453.84498379373679</v>
      </c>
      <c r="Q212" s="84">
        <f t="shared" si="153"/>
        <v>437.58664596861661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501.08902934220902</v>
      </c>
      <c r="N213" s="181">
        <f xml:space="preserve"> Inp!N$117</f>
        <v>485.29452340113698</v>
      </c>
      <c r="O213" s="181">
        <f xml:space="preserve"> Inp!O$117</f>
        <v>469.70701384913099</v>
      </c>
      <c r="P213" s="181">
        <f xml:space="preserve"> Inp!P$117</f>
        <v>453.84498379373701</v>
      </c>
      <c r="Q213" s="181">
        <f xml:space="preserve"> Inp!Q$117</f>
        <v>437.58664596861598</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540.72802274345497</v>
      </c>
      <c r="N220" s="155">
        <f>Inp!N$118</f>
        <v>529.98837917826597</v>
      </c>
      <c r="O220" s="155">
        <f>Inp!O$118</f>
        <v>518.71596239896405</v>
      </c>
      <c r="P220" s="155">
        <f>Inp!P$118</f>
        <v>507.13119599145199</v>
      </c>
      <c r="Q220" s="155">
        <f>Inp!Q$118</f>
        <v>494.96285504850698</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10.7246052450286</v>
      </c>
      <c r="N221" s="155">
        <f>Inp!N$119</f>
        <v>10.622018142998501</v>
      </c>
      <c r="O221" s="155">
        <f>Inp!O$119</f>
        <v>10.7640054424042</v>
      </c>
      <c r="P221" s="155">
        <f>Inp!P$119</f>
        <v>10.649755115820801</v>
      </c>
      <c r="Q221" s="155">
        <f>Inp!Q$119</f>
        <v>10.3942199560194</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21.4642488102171</v>
      </c>
      <c r="N223" s="155">
        <f>Inp!N$122</f>
        <v>21.894434922300199</v>
      </c>
      <c r="O223" s="155">
        <f>Inp!O$122</f>
        <v>22.348771849916801</v>
      </c>
      <c r="P223" s="155">
        <f>Inp!P$122</f>
        <v>22.818096058765001</v>
      </c>
      <c r="Q223" s="155">
        <f>Inp!Q$122</f>
        <v>23.2972760759991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540.72802274345497</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519.13067089424544</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509.03466040602655</v>
      </c>
      <c r="N235" s="84">
        <f t="shared" si="159"/>
        <v>489.12152763486665</v>
      </c>
      <c r="O235" s="84">
        <f t="shared" si="159"/>
        <v>468.98626322184873</v>
      </c>
      <c r="P235" s="84">
        <f t="shared" si="159"/>
        <v>449.0814273263066</v>
      </c>
      <c r="Q235" s="84">
        <f t="shared" si="159"/>
        <v>429.29085155285276</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10.096010488218965</v>
      </c>
      <c r="N236" s="84">
        <f t="shared" si="160"/>
        <v>9.8029653946830422</v>
      </c>
      <c r="O236" s="84">
        <f t="shared" si="160"/>
        <v>9.7320519430054659</v>
      </c>
      <c r="P236" s="84">
        <f t="shared" si="160"/>
        <v>9.4307099738527125</v>
      </c>
      <c r="Q236" s="84">
        <f t="shared" si="160"/>
        <v>9.0151078826105611</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20.206177864695416</v>
      </c>
      <c r="N238" s="84">
        <f t="shared" si="162"/>
        <v>20.206177864695352</v>
      </c>
      <c r="O238" s="84">
        <f t="shared" si="162"/>
        <v>20.206177864695409</v>
      </c>
      <c r="P238" s="84">
        <f t="shared" si="162"/>
        <v>20.206177864695352</v>
      </c>
      <c r="Q238" s="84">
        <f t="shared" si="162"/>
        <v>20.206177864695356</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509.03466040602655</v>
      </c>
      <c r="N241" s="84">
        <f t="shared" si="164"/>
        <v>489.12152763486665</v>
      </c>
      <c r="O241" s="84">
        <f t="shared" si="164"/>
        <v>468.98626322184873</v>
      </c>
      <c r="P241" s="84">
        <f t="shared" si="164"/>
        <v>449.0814273263066</v>
      </c>
      <c r="Q241" s="84">
        <f t="shared" si="164"/>
        <v>429.29085155285276</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10.096010488218965</v>
      </c>
      <c r="N242" s="84">
        <f t="shared" si="165"/>
        <v>9.8029653946830422</v>
      </c>
      <c r="O242" s="84">
        <f t="shared" si="165"/>
        <v>9.7320519430054659</v>
      </c>
      <c r="P242" s="84">
        <f t="shared" si="165"/>
        <v>9.4307099738527125</v>
      </c>
      <c r="Q242" s="84">
        <f t="shared" si="165"/>
        <v>9.0151078826105611</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519.13067089424555</v>
      </c>
      <c r="N245" s="211">
        <f t="shared" si="167"/>
        <v>498.92449302954969</v>
      </c>
      <c r="O245" s="211">
        <f t="shared" si="167"/>
        <v>478.71831516485418</v>
      </c>
      <c r="P245" s="211">
        <f t="shared" si="167"/>
        <v>458.51213730015928</v>
      </c>
      <c r="Q245" s="211">
        <f t="shared" si="167"/>
        <v>438.30595943546331</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519.13067089424555</v>
      </c>
      <c r="N247" s="117">
        <f t="shared" si="168"/>
        <v>498.92449302954969</v>
      </c>
      <c r="O247" s="117">
        <f t="shared" si="168"/>
        <v>478.71831516485418</v>
      </c>
      <c r="P247" s="117">
        <f t="shared" si="168"/>
        <v>458.51213730015928</v>
      </c>
      <c r="Q247" s="117">
        <f t="shared" si="168"/>
        <v>438.30595943546331</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20.206177864695416</v>
      </c>
      <c r="N248" s="117">
        <f t="shared" si="169"/>
        <v>20.206177864695352</v>
      </c>
      <c r="O248" s="117">
        <f t="shared" si="169"/>
        <v>20.206177864695409</v>
      </c>
      <c r="P248" s="117">
        <f t="shared" si="169"/>
        <v>20.206177864695352</v>
      </c>
      <c r="Q248" s="117">
        <f t="shared" si="169"/>
        <v>20.206177864695356</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498.92449302955015</v>
      </c>
      <c r="N250" s="260">
        <f t="shared" si="171"/>
        <v>478.71831516485435</v>
      </c>
      <c r="O250" s="260">
        <f t="shared" si="171"/>
        <v>458.51213730015877</v>
      </c>
      <c r="P250" s="260">
        <f t="shared" si="171"/>
        <v>438.30595943546393</v>
      </c>
      <c r="Q250" s="260">
        <f t="shared" si="171"/>
        <v>418.09978157076796</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519.13067089424555</v>
      </c>
      <c r="N252" s="91">
        <f t="shared" si="172"/>
        <v>498.92449302954969</v>
      </c>
      <c r="O252" s="91">
        <f t="shared" si="172"/>
        <v>478.71831516485418</v>
      </c>
      <c r="P252" s="91">
        <f t="shared" si="172"/>
        <v>458.51213730015928</v>
      </c>
      <c r="Q252" s="91">
        <f t="shared" si="172"/>
        <v>438.30595943546331</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498.92449302955015</v>
      </c>
      <c r="N253" s="91">
        <f t="shared" si="173"/>
        <v>478.71831516485435</v>
      </c>
      <c r="O253" s="91">
        <f t="shared" si="173"/>
        <v>458.51213730015877</v>
      </c>
      <c r="P253" s="91">
        <f t="shared" si="173"/>
        <v>438.30595943546393</v>
      </c>
      <c r="Q253" s="91">
        <f t="shared" si="173"/>
        <v>418.09978157076796</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509.02758196189785</v>
      </c>
      <c r="N254" s="260">
        <f t="shared" si="174"/>
        <v>488.82140409720205</v>
      </c>
      <c r="O254" s="260">
        <f t="shared" si="174"/>
        <v>468.61522623250647</v>
      </c>
      <c r="P254" s="260">
        <f t="shared" si="174"/>
        <v>448.40904836781158</v>
      </c>
      <c r="Q254" s="260">
        <f t="shared" si="174"/>
        <v>428.20287050311561</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498.92449302955015</v>
      </c>
      <c r="N257" s="84">
        <f t="shared" si="175"/>
        <v>478.71831516485435</v>
      </c>
      <c r="O257" s="84">
        <f t="shared" si="175"/>
        <v>458.51213730015877</v>
      </c>
      <c r="P257" s="84">
        <f t="shared" si="175"/>
        <v>438.30595943546393</v>
      </c>
      <c r="Q257" s="84">
        <f t="shared" si="175"/>
        <v>418.09978157076796</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498.92449302954998</v>
      </c>
      <c r="N258" s="181">
        <f xml:space="preserve"> Inp!N$124</f>
        <v>478.718315164854</v>
      </c>
      <c r="O258" s="181">
        <f xml:space="preserve"> Inp!O$124</f>
        <v>458.512137300159</v>
      </c>
      <c r="P258" s="181">
        <f xml:space="preserve"> Inp!P$124</f>
        <v>438.30595943546399</v>
      </c>
      <c r="Q258" s="181">
        <f xml:space="preserve"> Inp!Q$124</f>
        <v>418.09978157076802</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103.061492386135</v>
      </c>
      <c r="O266" s="229">
        <f xml:space="preserve"> Inp!O$125</f>
        <v>202.75725298771101</v>
      </c>
      <c r="P266" s="229">
        <f xml:space="preserve"> Inp!P$125</f>
        <v>297.06265680821201</v>
      </c>
      <c r="Q266" s="229">
        <f xml:space="preserve"> Inp!Q$125</f>
        <v>364.79056040638801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2.0655566895020701</v>
      </c>
      <c r="O267" s="229">
        <f xml:space="preserve"> Inp!O$126</f>
        <v>4.2074667695844097</v>
      </c>
      <c r="P267" s="229">
        <f xml:space="preserve"> Inp!P$126</f>
        <v>6.2383157929726298</v>
      </c>
      <c r="Q267" s="229">
        <f xml:space="preserve"> Inp!Q$126</f>
        <v>7.6606017685346899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105.107038560793</v>
      </c>
      <c r="N268" s="229">
        <f xml:space="preserve"> Inp!N$127</f>
        <v>103.82386345990101</v>
      </c>
      <c r="O268" s="229">
        <f xml:space="preserve"> Inp!O$127</f>
        <v>100.437291457208</v>
      </c>
      <c r="P268" s="229">
        <f xml:space="preserve"> Inp!P$127</f>
        <v>75.511350406338394</v>
      </c>
      <c r="Q268" s="229">
        <f xml:space="preserve"> Inp!Q$127</f>
        <v>73.4887222310781</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2.0455461746580599</v>
      </c>
      <c r="N269" s="229">
        <f xml:space="preserve"> Inp!N$128</f>
        <v>6.19365954782789</v>
      </c>
      <c r="O269" s="229">
        <f xml:space="preserve"> Inp!O$128</f>
        <v>10.339354406290701</v>
      </c>
      <c r="P269" s="229">
        <f xml:space="preserve"> Inp!P$128</f>
        <v>14.0217626011347</v>
      </c>
      <c r="Q269" s="229">
        <f xml:space="preserve"> Inp!Q$128</f>
        <v>17.2468533188705</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95.114528123039932</v>
      </c>
      <c r="O276" s="84">
        <f t="shared" si="186"/>
        <v>183.31875884454854</v>
      </c>
      <c r="P276" s="84">
        <f t="shared" si="186"/>
        <v>263.05879618382863</v>
      </c>
      <c r="Q276" s="84">
        <f t="shared" si="186"/>
        <v>316.38990424837749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1.9062837659801686</v>
      </c>
      <c r="O277" s="84">
        <f t="shared" si="187"/>
        <v>3.804093686979694</v>
      </c>
      <c r="P277" s="84">
        <f t="shared" si="187"/>
        <v>5.5242347198605586</v>
      </c>
      <c r="Q277" s="84">
        <f t="shared" si="187"/>
        <v>6.6441879892163973</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98.946463711315033</v>
      </c>
      <c r="N278" s="84">
        <f t="shared" si="188"/>
        <v>95.818113557881389</v>
      </c>
      <c r="O278" s="84">
        <f t="shared" si="188"/>
        <v>90.808290901235935</v>
      </c>
      <c r="P278" s="84">
        <f t="shared" si="188"/>
        <v>66.867795331579075</v>
      </c>
      <c r="Q278" s="84">
        <f t="shared" si="188"/>
        <v>63.738189289010045</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1.9256518222950108</v>
      </c>
      <c r="N279" s="84">
        <f t="shared" si="189"/>
        <v>5.7160729153740055</v>
      </c>
      <c r="O279" s="84">
        <f t="shared" si="189"/>
        <v>9.3481125290743812</v>
      </c>
      <c r="P279" s="84">
        <f t="shared" si="189"/>
        <v>12.416733997674115</v>
      </c>
      <c r="Q279" s="84">
        <f t="shared" si="189"/>
        <v>14.958529255977133</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95.114528123039932</v>
      </c>
      <c r="O281" s="235">
        <f t="shared" si="190"/>
        <v>183.31875884454854</v>
      </c>
      <c r="P281" s="235">
        <f t="shared" si="190"/>
        <v>263.05879618382863</v>
      </c>
      <c r="Q281" s="235">
        <f t="shared" si="190"/>
        <v>316.38990424837749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1.9062837659801686</v>
      </c>
      <c r="O282" s="235">
        <f t="shared" si="191"/>
        <v>3.804093686979694</v>
      </c>
      <c r="P282" s="235">
        <f t="shared" si="191"/>
        <v>5.5242347198605586</v>
      </c>
      <c r="Q282" s="235">
        <f t="shared" si="191"/>
        <v>6.6441879892163973</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97.020811889020095</v>
      </c>
      <c r="O283" s="211">
        <f t="shared" si="192"/>
        <v>187.12285253152822</v>
      </c>
      <c r="P283" s="211">
        <f t="shared" si="192"/>
        <v>268.58303090368918</v>
      </c>
      <c r="Q283" s="211">
        <f t="shared" si="192"/>
        <v>323.03409223759388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97.020811889020095</v>
      </c>
      <c r="O285" s="261">
        <f t="shared" si="193"/>
        <v>187.12285253152822</v>
      </c>
      <c r="P285" s="261">
        <f t="shared" si="193"/>
        <v>268.58303090368918</v>
      </c>
      <c r="Q285" s="261">
        <f t="shared" si="193"/>
        <v>323.03409223759388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98.946463711315033</v>
      </c>
      <c r="N286" s="261">
        <f t="shared" si="194"/>
        <v>95.818113557881389</v>
      </c>
      <c r="O286" s="261">
        <f t="shared" si="194"/>
        <v>90.808290901235935</v>
      </c>
      <c r="P286" s="261">
        <f t="shared" si="194"/>
        <v>66.867795331579075</v>
      </c>
      <c r="Q286" s="261">
        <f t="shared" si="194"/>
        <v>63.738189289010045</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1.9256518222950108</v>
      </c>
      <c r="N287" s="261">
        <f t="shared" si="195"/>
        <v>5.7160729153740055</v>
      </c>
      <c r="O287" s="261">
        <f t="shared" si="195"/>
        <v>9.3481125290743812</v>
      </c>
      <c r="P287" s="261">
        <f t="shared" si="195"/>
        <v>12.416733997674115</v>
      </c>
      <c r="Q287" s="261">
        <f t="shared" si="195"/>
        <v>14.958529255977133</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97.020811889020024</v>
      </c>
      <c r="N288" s="260">
        <f t="shared" si="196"/>
        <v>187.12285253152749</v>
      </c>
      <c r="O288" s="260">
        <f t="shared" si="196"/>
        <v>268.58303090368975</v>
      </c>
      <c r="P288" s="260">
        <f t="shared" si="196"/>
        <v>323.03409223759417</v>
      </c>
      <c r="Q288" s="260">
        <f t="shared" si="196"/>
        <v>371.81375227062682</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97.020811889020095</v>
      </c>
      <c r="O290" s="84">
        <f t="shared" si="197"/>
        <v>187.12285253152822</v>
      </c>
      <c r="P290" s="84">
        <f t="shared" si="197"/>
        <v>268.58303090368918</v>
      </c>
      <c r="Q290" s="84">
        <f t="shared" si="197"/>
        <v>323.03409223759388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97.020811889020024</v>
      </c>
      <c r="N291" s="84">
        <f t="shared" si="198"/>
        <v>187.12285253152749</v>
      </c>
      <c r="O291" s="84">
        <f t="shared" si="198"/>
        <v>268.58303090368975</v>
      </c>
      <c r="P291" s="84">
        <f t="shared" si="198"/>
        <v>323.03409223759417</v>
      </c>
      <c r="Q291" s="84">
        <f t="shared" si="198"/>
        <v>371.81375227062682</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48.510405944510012</v>
      </c>
      <c r="N292" s="260">
        <f t="shared" si="199"/>
        <v>142.07183221027378</v>
      </c>
      <c r="O292" s="260">
        <f t="shared" si="199"/>
        <v>227.85294171760899</v>
      </c>
      <c r="P292" s="260">
        <f t="shared" si="199"/>
        <v>295.8085615706417</v>
      </c>
      <c r="Q292" s="260">
        <f t="shared" si="199"/>
        <v>347.42392225411038</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97.020811889020024</v>
      </c>
      <c r="N295" s="84">
        <f t="shared" si="200"/>
        <v>187.12285253152749</v>
      </c>
      <c r="O295" s="84">
        <f t="shared" si="200"/>
        <v>268.58303090368975</v>
      </c>
      <c r="P295" s="84">
        <f t="shared" si="200"/>
        <v>323.03409223759417</v>
      </c>
      <c r="Q295" s="84">
        <f t="shared" si="200"/>
        <v>371.81375227062682</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97.020811889020393</v>
      </c>
      <c r="N296" s="181">
        <f xml:space="preserve"> Inp!N$129</f>
        <v>187.122852531528</v>
      </c>
      <c r="O296" s="181">
        <f xml:space="preserve"> Inp!O$129</f>
        <v>268.58303090368901</v>
      </c>
      <c r="P296" s="181">
        <f xml:space="preserve"> Inp!P$129</f>
        <v>323.034092237594</v>
      </c>
      <c r="Q296" s="181">
        <f xml:space="preserve"> Inp!Q$129</f>
        <v>371.81375227062699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519.13067089424544</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519.13067089424544</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1038.2613417884909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521.38286978178212</v>
      </c>
      <c r="N308" s="84">
        <f t="shared" si="206"/>
        <v>505.77827584171092</v>
      </c>
      <c r="O308" s="84">
        <f t="shared" si="206"/>
        <v>490.4065388868234</v>
      </c>
      <c r="P308" s="84">
        <f t="shared" si="206"/>
        <v>474.7675203646462</v>
      </c>
      <c r="Q308" s="84">
        <f t="shared" si="206"/>
        <v>458.7345967435221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519.13067089424555</v>
      </c>
      <c r="N309" s="84">
        <f t="shared" si="207"/>
        <v>498.92449302954969</v>
      </c>
      <c r="O309" s="84">
        <f t="shared" si="207"/>
        <v>478.71831516485418</v>
      </c>
      <c r="P309" s="84">
        <f t="shared" si="207"/>
        <v>458.51213730015928</v>
      </c>
      <c r="Q309" s="84">
        <f t="shared" si="207"/>
        <v>438.30595943546331</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97.020811889020095</v>
      </c>
      <c r="O310" s="84">
        <f t="shared" si="208"/>
        <v>187.12285253152822</v>
      </c>
      <c r="P310" s="84">
        <f t="shared" si="208"/>
        <v>268.58303090368918</v>
      </c>
      <c r="Q310" s="84">
        <f t="shared" si="208"/>
        <v>323.03409223759388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1040.5135406760278</v>
      </c>
      <c r="N311" s="312">
        <f t="shared" si="209"/>
        <v>1101.7235807602806</v>
      </c>
      <c r="O311" s="312">
        <f t="shared" si="209"/>
        <v>1156.2477065832059</v>
      </c>
      <c r="P311" s="312">
        <f t="shared" si="209"/>
        <v>1201.8626885684946</v>
      </c>
      <c r="Q311" s="312">
        <f t="shared" si="209"/>
        <v>1220.0746484165793</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501.08902934220976</v>
      </c>
      <c r="N313" s="84">
        <f t="shared" si="210"/>
        <v>485.29452340113613</v>
      </c>
      <c r="O313" s="84">
        <f t="shared" si="210"/>
        <v>469.70701384913099</v>
      </c>
      <c r="P313" s="84">
        <f t="shared" si="210"/>
        <v>453.84498379373679</v>
      </c>
      <c r="Q313" s="84">
        <f t="shared" si="210"/>
        <v>437.58664596861661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498.92449302955015</v>
      </c>
      <c r="N314" s="84">
        <f t="shared" si="211"/>
        <v>478.71831516485435</v>
      </c>
      <c r="O314" s="84">
        <f t="shared" si="211"/>
        <v>458.51213730015877</v>
      </c>
      <c r="P314" s="84">
        <f t="shared" si="211"/>
        <v>438.30595943546393</v>
      </c>
      <c r="Q314" s="84">
        <f t="shared" si="211"/>
        <v>418.09978157076796</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97.020811889020024</v>
      </c>
      <c r="N315" s="84">
        <f t="shared" si="212"/>
        <v>187.12285253152749</v>
      </c>
      <c r="O315" s="84">
        <f t="shared" si="212"/>
        <v>268.58303090368975</v>
      </c>
      <c r="P315" s="84">
        <f t="shared" si="212"/>
        <v>323.03409223759417</v>
      </c>
      <c r="Q315" s="84">
        <f t="shared" si="212"/>
        <v>371.81375227062682</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1097.0343342607798</v>
      </c>
      <c r="N316" s="211">
        <f t="shared" si="214"/>
        <v>1151.135691097518</v>
      </c>
      <c r="O316" s="211">
        <f t="shared" si="214"/>
        <v>1196.8021820529793</v>
      </c>
      <c r="P316" s="211">
        <f t="shared" si="214"/>
        <v>1215.1850354667949</v>
      </c>
      <c r="Q316" s="211">
        <f t="shared" si="214"/>
        <v>1227.5001798100113</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1040.5135406760278</v>
      </c>
      <c r="N318" s="84">
        <f t="shared" si="215"/>
        <v>1101.7235807602806</v>
      </c>
      <c r="O318" s="84">
        <f t="shared" si="215"/>
        <v>1156.2477065832059</v>
      </c>
      <c r="P318" s="84">
        <f t="shared" si="215"/>
        <v>1201.8626885684946</v>
      </c>
      <c r="Q318" s="84">
        <f t="shared" si="215"/>
        <v>1220.0746484165793</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1097.0343342607798</v>
      </c>
      <c r="N319" s="84">
        <f t="shared" si="216"/>
        <v>1151.135691097518</v>
      </c>
      <c r="O319" s="84">
        <f t="shared" si="216"/>
        <v>1196.8021820529793</v>
      </c>
      <c r="P319" s="84">
        <f t="shared" si="216"/>
        <v>1215.1850354667949</v>
      </c>
      <c r="Q319" s="84">
        <f t="shared" si="216"/>
        <v>1227.5001798100113</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1068.7739374684038</v>
      </c>
      <c r="N320" s="211">
        <f t="shared" si="217"/>
        <v>1126.4296359288992</v>
      </c>
      <c r="O320" s="211">
        <f t="shared" si="217"/>
        <v>1176.5249443180926</v>
      </c>
      <c r="P320" s="211">
        <f t="shared" si="217"/>
        <v>1208.5238620176447</v>
      </c>
      <c r="Q320" s="211">
        <f t="shared" si="217"/>
        <v>1223.7874141132952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1081.4560454869099</v>
      </c>
      <c r="N323" s="181">
        <f xml:space="preserve"> Inp!N$130</f>
        <v>1165.3375547616999</v>
      </c>
      <c r="O323" s="181">
        <f xml:space="preserve"> Inp!O$130</f>
        <v>1247.3148382756599</v>
      </c>
      <c r="P323" s="181">
        <f xml:space="preserve"> Inp!P$130</f>
        <v>1323.70699175709</v>
      </c>
      <c r="Q323" s="181">
        <f xml:space="preserve"> Inp!Q$130</f>
        <v>1372.26392116949</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23.841635104741201</v>
      </c>
      <c r="N324" s="181">
        <f xml:space="preserve"> Inp!N$131</f>
        <v>28.436715802611602</v>
      </c>
      <c r="O324" s="181">
        <f xml:space="preserve"> Inp!O$131</f>
        <v>31.5374201500656</v>
      </c>
      <c r="P324" s="181">
        <f xml:space="preserve"> Inp!P$131</f>
        <v>33.512491355431401</v>
      </c>
      <c r="Q324" s="181">
        <f xml:space="preserve"> Inp!Q$131</f>
        <v>34.455157907421601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1018.0693208120531</v>
      </c>
      <c r="N326" s="196">
        <f t="shared" si="218"/>
        <v>1075.479590475325</v>
      </c>
      <c r="O326" s="196">
        <f t="shared" si="218"/>
        <v>1127.7338032141395</v>
      </c>
      <c r="P326" s="196">
        <f t="shared" si="218"/>
        <v>1172.186270375103</v>
      </c>
      <c r="Q326" s="196">
        <f t="shared" si="218"/>
        <v>1190.1910239635549</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22.444219863974556</v>
      </c>
      <c r="N327" s="223">
        <f t="shared" si="219"/>
        <v>26.243990284952133</v>
      </c>
      <c r="O327" s="223">
        <f t="shared" si="219"/>
        <v>28.513903369067094</v>
      </c>
      <c r="P327" s="223">
        <f t="shared" si="219"/>
        <v>29.676418193392539</v>
      </c>
      <c r="Q327" s="223">
        <f t="shared" si="219"/>
        <v>29.883624453021756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1040.5135406760276</v>
      </c>
      <c r="N329" s="8">
        <f t="shared" ref="N329:Q329" si="222" xml:space="preserve"> SUM(N326:N328)</f>
        <v>1101.7235807602772</v>
      </c>
      <c r="O329" s="8">
        <f t="shared" si="222"/>
        <v>1156.2477065832065</v>
      </c>
      <c r="P329" s="8">
        <f t="shared" si="222"/>
        <v>1201.8626885684955</v>
      </c>
      <c r="Q329" s="8">
        <f t="shared" si="222"/>
        <v>1220.0746484165768</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1040.5135406760278</v>
      </c>
      <c r="N331" s="84">
        <f t="shared" si="223"/>
        <v>1101.7235807602806</v>
      </c>
      <c r="O331" s="84">
        <f t="shared" si="223"/>
        <v>1156.2477065832059</v>
      </c>
      <c r="P331" s="84">
        <f t="shared" si="223"/>
        <v>1201.8626885684946</v>
      </c>
      <c r="Q331" s="84">
        <f t="shared" si="223"/>
        <v>1220.0746484165793</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1040.5135406760276</v>
      </c>
      <c r="N332" s="196">
        <f t="shared" si="224"/>
        <v>1101.7235807602772</v>
      </c>
      <c r="O332" s="196">
        <f t="shared" si="224"/>
        <v>1156.2477065832065</v>
      </c>
      <c r="P332" s="196">
        <f t="shared" si="224"/>
        <v>1201.8626885684955</v>
      </c>
      <c r="Q332" s="196">
        <f t="shared" si="224"/>
        <v>1220.0746484165768</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1097.0343342607798</v>
      </c>
      <c r="N336" s="84">
        <f t="shared" si="226"/>
        <v>1151.135691097518</v>
      </c>
      <c r="O336" s="84">
        <f t="shared" si="226"/>
        <v>1196.8021820529793</v>
      </c>
      <c r="P336" s="84">
        <f t="shared" si="226"/>
        <v>1215.1850354667949</v>
      </c>
      <c r="Q336" s="84">
        <f t="shared" si="226"/>
        <v>1227.5001798100113</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1097.03433426078</v>
      </c>
      <c r="N337" s="181">
        <f xml:space="preserve"> Inp!N$132</f>
        <v>1151.1356910975201</v>
      </c>
      <c r="O337" s="181">
        <f xml:space="preserve"> Inp!O$132</f>
        <v>1196.80218205298</v>
      </c>
      <c r="P337" s="181">
        <f xml:space="preserve"> Inp!P$132</f>
        <v>1215.1850354667899</v>
      </c>
      <c r="Q337" s="181">
        <f xml:space="preserve"> Inp!Q$132</f>
        <v>1227.50017981001</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1068.7739374684038</v>
      </c>
      <c r="N346" s="84">
        <f t="shared" si="230"/>
        <v>1126.4296359288992</v>
      </c>
      <c r="O346" s="84">
        <f t="shared" si="230"/>
        <v>1176.5249443180926</v>
      </c>
      <c r="P346" s="84">
        <f t="shared" si="230"/>
        <v>1208.5238620176447</v>
      </c>
      <c r="Q346" s="84">
        <f t="shared" si="230"/>
        <v>1223.7874141132952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427.50957498736153</v>
      </c>
      <c r="N347" s="84">
        <f t="shared" si="231"/>
        <v>450.57185437155971</v>
      </c>
      <c r="O347" s="84">
        <f t="shared" si="231"/>
        <v>470.60997772723704</v>
      </c>
      <c r="P347" s="84">
        <f t="shared" si="231"/>
        <v>483.4095448070579</v>
      </c>
      <c r="Q347" s="84">
        <f t="shared" si="231"/>
        <v>489.51496564531811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0.21524999999999994</v>
      </c>
      <c r="N351" s="249">
        <f xml:space="preserve"> Inp!N$214</f>
        <v>0.24475000000000002</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1068.7739374684038</v>
      </c>
      <c r="N352" s="84">
        <f t="shared" si="232"/>
        <v>1126.4296359288992</v>
      </c>
      <c r="O352" s="84">
        <f t="shared" si="232"/>
        <v>1176.5249443180926</v>
      </c>
      <c r="P352" s="84">
        <f t="shared" si="232"/>
        <v>1208.5238620176447</v>
      </c>
      <c r="Q352" s="84">
        <f t="shared" si="232"/>
        <v>1223.7874141132952</v>
      </c>
    </row>
    <row r="353" spans="1:17" hidden="1" outlineLevel="2">
      <c r="E353" s="84" t="s">
        <v>804</v>
      </c>
      <c r="G353" s="70" t="s">
        <v>255</v>
      </c>
      <c r="J353" s="84">
        <f t="shared" ref="J353:Q353" si="233" xml:space="preserve"> J351 * J352</f>
        <v>0</v>
      </c>
      <c r="K353" s="84">
        <f t="shared" si="233"/>
        <v>0</v>
      </c>
      <c r="L353" s="84">
        <f t="shared" si="233"/>
        <v>0</v>
      </c>
      <c r="M353" s="84">
        <f t="shared" si="233"/>
        <v>230.05359004007386</v>
      </c>
      <c r="N353" s="84">
        <f t="shared" si="233"/>
        <v>275.69365339359808</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0.21524999999999994</v>
      </c>
      <c r="N526" s="249">
        <f xml:space="preserve"> Inp!N$214</f>
        <v>0.24475000000000002</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0.21524999999999994</v>
      </c>
      <c r="N701" s="249">
        <f xml:space="preserve"> Inp!N$214</f>
        <v>0.24475000000000002</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0.21524999999999994</v>
      </c>
      <c r="N876" s="249">
        <f xml:space="preserve"> Inp!N$214</f>
        <v>0.24475000000000002</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54.025292511132584</v>
      </c>
      <c r="N884" s="84">
        <f t="shared" si="551"/>
        <v>62.005040936304397</v>
      </c>
      <c r="O884" s="84">
        <f t="shared" si="551"/>
        <v>71.456138246567235</v>
      </c>
      <c r="P884" s="84">
        <f t="shared" si="551"/>
        <v>82.710136462239348</v>
      </c>
      <c r="Q884" s="84">
        <f t="shared" si="551"/>
        <v>89.944965163446014</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427.50957498736153</v>
      </c>
      <c r="N885" s="84">
        <f t="shared" si="552"/>
        <v>450.57185437155971</v>
      </c>
      <c r="O885" s="84">
        <f t="shared" si="552"/>
        <v>470.60997772723704</v>
      </c>
      <c r="P885" s="84">
        <f t="shared" si="552"/>
        <v>483.4095448070579</v>
      </c>
      <c r="Q885" s="84">
        <f t="shared" si="552"/>
        <v>489.51496564531811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481.53486749849412</v>
      </c>
      <c r="N889" s="211">
        <f t="shared" ref="N889" si="560" xml:space="preserve"> SUM(N884:N888)</f>
        <v>512.57689530786411</v>
      </c>
      <c r="O889" s="211">
        <f t="shared" ref="O889" si="561" xml:space="preserve"> SUM(O884:O888)</f>
        <v>542.06611597380424</v>
      </c>
      <c r="P889" s="211">
        <f t="shared" ref="P889" si="562" xml:space="preserve"> SUM(P884:P888)</f>
        <v>566.11968126929719</v>
      </c>
      <c r="Q889" s="211">
        <f t="shared" ref="Q889" si="563" xml:space="preserve"> SUM(Q884:Q888)</f>
        <v>579.45993080876417</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29.072360532553212</v>
      </c>
      <c r="N894" s="84">
        <f t="shared" si="564"/>
        <v>37.939334422901254</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230.05359004007386</v>
      </c>
      <c r="N895" s="84">
        <f t="shared" si="565"/>
        <v>275.69365339359808</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259.12595057262706</v>
      </c>
      <c r="N899" s="211">
        <f t="shared" si="569"/>
        <v>313.63298781649934</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2" stopIfTrue="1" operator="equal">
      <formula>""</formula>
    </cfRule>
    <cfRule type="cellIs" dxfId="76" priority="141" stopIfTrue="1" operator="notEqual">
      <formula>0</formula>
    </cfRule>
  </conditionalFormatting>
  <conditionalFormatting sqref="H122">
    <cfRule type="cellIs" dxfId="75" priority="139" stopIfTrue="1" operator="notEqual">
      <formula>0</formula>
    </cfRule>
    <cfRule type="cellIs" dxfId="74" priority="140" stopIfTrue="1" operator="equal">
      <formula>""</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6" stopIfTrue="1" operator="equal">
      <formula>""</formula>
    </cfRule>
    <cfRule type="cellIs" dxfId="66" priority="85" stopIfTrue="1" operator="notEqual">
      <formula>0</formula>
    </cfRule>
  </conditionalFormatting>
  <conditionalFormatting sqref="H297">
    <cfRule type="cellIs" dxfId="65" priority="77" stopIfTrue="1" operator="notEqual">
      <formula>0</formula>
    </cfRule>
    <cfRule type="cellIs" dxfId="64" priority="78" stopIfTrue="1" operator="equal">
      <formula>""</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69" stopIfTrue="1" operator="notEqual">
      <formula>0</formula>
    </cfRule>
    <cfRule type="cellIs" dxfId="60" priority="70" stopIfTrue="1" operator="equal">
      <formula>""</formula>
    </cfRule>
  </conditionalFormatting>
  <conditionalFormatting sqref="H389">
    <cfRule type="cellIs" dxfId="59" priority="91" stopIfTrue="1" operator="notEqual">
      <formula>0</formula>
    </cfRule>
    <cfRule type="cellIs" dxfId="58" priority="92" stopIfTrue="1" operator="equal">
      <formula>""</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5" stopIfTrue="1" operator="notEqual">
      <formula>0</formula>
    </cfRule>
    <cfRule type="cellIs" dxfId="54" priority="76" stopIfTrue="1" operator="equal">
      <formula>""</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90" stopIfTrue="1" operator="equal">
      <formula>""</formula>
    </cfRule>
    <cfRule type="cellIs" dxfId="48" priority="89" stopIfTrue="1" operator="notEqual">
      <formula>0</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8" stopIfTrue="1" operator="equal">
      <formula>""</formula>
    </cfRule>
    <cfRule type="cellIs" dxfId="38" priority="87" stopIfTrue="1" operator="notEqual">
      <formula>0</formula>
    </cfRule>
  </conditionalFormatting>
  <conditionalFormatting sqref="H786">
    <cfRule type="cellIs" dxfId="37" priority="13" stopIfTrue="1" operator="notEqual">
      <formula>0</formula>
    </cfRule>
    <cfRule type="cellIs" dxfId="36" priority="14" stopIfTrue="1" operator="equal">
      <formula>""</formula>
    </cfRule>
  </conditionalFormatting>
  <conditionalFormatting sqref="H822">
    <cfRule type="cellIs" dxfId="35" priority="71" stopIfTrue="1" operator="notEqual">
      <formula>0</formula>
    </cfRule>
    <cfRule type="cellIs" dxfId="34" priority="72" stopIfTrue="1" operator="equal">
      <formula>""</formula>
    </cfRule>
  </conditionalFormatting>
  <conditionalFormatting sqref="H858">
    <cfRule type="cellIs" dxfId="33" priority="55" stopIfTrue="1" operator="notEqual">
      <formula>0</formula>
    </cfRule>
    <cfRule type="cellIs" dxfId="32" priority="56" stopIfTrue="1" operator="equal">
      <formula>""</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1" stopIfTrue="1" operator="notEqual">
      <formula>0</formula>
    </cfRule>
    <cfRule type="cellIs" dxfId="28" priority="12" stopIfTrue="1" operator="equal">
      <formula>""</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4" stopIfTrue="1" operator="equal">
      <formula>""</formula>
    </cfRule>
    <cfRule type="cellIs" dxfId="20" priority="3" stopIfTrue="1" operator="notEqual">
      <formula>0</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177"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126.738475549908</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66.00558311414261</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126.738475549908</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65.816650364535221</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66.00558311414261</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65.816650364535221</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-0.18893274960738893</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65.816650364535221</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65.816650364535221</v>
      </c>
      <c r="N56" s="282">
        <f t="shared" si="19"/>
        <v>61.425517376107663</v>
      </c>
      <c r="O56" s="282">
        <f t="shared" si="19"/>
        <v>60.116730866872317</v>
      </c>
      <c r="P56" s="282">
        <f t="shared" si="19"/>
        <v>62.783799033617306</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0.57145396720598562</v>
      </c>
      <c r="N58" s="274">
        <f t="shared" si="20"/>
        <v>3.5480631708182169</v>
      </c>
      <c r="O58" s="274">
        <f t="shared" si="20"/>
        <v>7.7393911266251223</v>
      </c>
      <c r="P58" s="274">
        <f t="shared" si="20"/>
        <v>-62.783799033617306</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7.4751147145812505E-2</v>
      </c>
      <c r="N60" s="291">
        <f xml:space="preserve"> Inp!N$110</f>
        <v>7.4751147145812505E-2</v>
      </c>
      <c r="O60" s="291">
        <f xml:space="preserve"> Inp!O$110</f>
        <v>7.4751147145812505E-2</v>
      </c>
      <c r="P60" s="291">
        <f xml:space="preserve"> Inp!P$110</f>
        <v>7.4751147145812505E-2</v>
      </c>
      <c r="Q60" s="291">
        <f xml:space="preserve"> Inp!Q$110</f>
        <v>7.4751147145812505E-2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65.816650364535221</v>
      </c>
      <c r="N61" s="282">
        <f t="shared" si="21"/>
        <v>61.425517376107663</v>
      </c>
      <c r="O61" s="282">
        <f t="shared" si="21"/>
        <v>60.116730866872317</v>
      </c>
      <c r="P61" s="282">
        <f t="shared" si="21"/>
        <v>62.783799033617306</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0.57145396720598562</v>
      </c>
      <c r="N62" s="274">
        <f t="shared" si="22"/>
        <v>3.5480631708182169</v>
      </c>
      <c r="O62" s="274">
        <f t="shared" si="22"/>
        <v>7.7393911266251223</v>
      </c>
      <c r="P62" s="274">
        <f t="shared" si="22"/>
        <v>-62.783799033617306</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4.9625869556335394</v>
      </c>
      <c r="N63" s="274">
        <f t="shared" si="23"/>
        <v>4.856849680053557</v>
      </c>
      <c r="O63" s="274">
        <f t="shared" si="23"/>
        <v>5.0723229598801316</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65.816650364535221</v>
      </c>
      <c r="N65" s="274">
        <f t="shared" si="24"/>
        <v>61.425517376107663</v>
      </c>
      <c r="O65" s="274">
        <f t="shared" si="24"/>
        <v>60.116730866872317</v>
      </c>
      <c r="P65" s="274">
        <f t="shared" si="24"/>
        <v>62.783799033617306</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0.57145396720598562</v>
      </c>
      <c r="N66" s="274">
        <f t="shared" si="25"/>
        <v>3.5480631708182169</v>
      </c>
      <c r="O66" s="274">
        <f t="shared" si="25"/>
        <v>7.7393911266251223</v>
      </c>
      <c r="P66" s="274">
        <f t="shared" si="25"/>
        <v>-62.783799033617306</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4.9625869556335394</v>
      </c>
      <c r="N67" s="274">
        <f t="shared" si="26"/>
        <v>4.856849680053557</v>
      </c>
      <c r="O67" s="274">
        <f t="shared" si="26"/>
        <v>5.0723229598801316</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65.816650364535221</v>
      </c>
      <c r="M68" s="274">
        <f xml:space="preserve"> IF(M53 = 1, M54, M65 + M66 - M67)</f>
        <v>61.425517376107663</v>
      </c>
      <c r="N68" s="274">
        <f t="shared" si="27"/>
        <v>60.116730866872317</v>
      </c>
      <c r="O68" s="274">
        <f t="shared" si="27"/>
        <v>62.783799033617306</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65.816650364535221</v>
      </c>
      <c r="N71" s="274">
        <f t="shared" si="28"/>
        <v>61.425517376107663</v>
      </c>
      <c r="O71" s="274">
        <f t="shared" si="28"/>
        <v>60.116730866872317</v>
      </c>
      <c r="P71" s="274">
        <f t="shared" si="28"/>
        <v>62.783799033617306</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0.57145396720598562</v>
      </c>
      <c r="N72" s="274">
        <f t="shared" si="29"/>
        <v>3.5480631708182169</v>
      </c>
      <c r="O72" s="274">
        <f t="shared" si="29"/>
        <v>7.7393911266251223</v>
      </c>
      <c r="P72" s="274">
        <f t="shared" si="29"/>
        <v>-62.783799033617306</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4.9625869556335394</v>
      </c>
      <c r="N73" s="274">
        <f t="shared" si="30"/>
        <v>4.856849680053557</v>
      </c>
      <c r="O73" s="274">
        <f t="shared" si="30"/>
        <v>5.0723229598801316</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65.816650364535221</v>
      </c>
      <c r="M74" s="274">
        <f t="shared" si="31"/>
        <v>61.425517376107663</v>
      </c>
      <c r="N74" s="274">
        <f t="shared" si="31"/>
        <v>60.116730866872317</v>
      </c>
      <c r="O74" s="274">
        <f t="shared" si="31"/>
        <v>62.783799033617306</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32.90832518226761</v>
      </c>
      <c r="M75" s="274">
        <f t="shared" si="32"/>
        <v>63.906810853924434</v>
      </c>
      <c r="N75" s="274">
        <f t="shared" si="32"/>
        <v>62.545155706899095</v>
      </c>
      <c r="O75" s="274">
        <f t="shared" si="32"/>
        <v>65.319960513557376</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62.865884782622565</v>
      </c>
      <c r="N79" s="577">
        <f t="shared" si="33"/>
        <v>56.592568167496857</v>
      </c>
      <c r="O79" s="577">
        <f t="shared" si="33"/>
        <v>50.919054264890299</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0.54583390467257731</v>
      </c>
      <c r="N80" s="577">
        <f t="shared" si="34"/>
        <v>3.2689021669554008</v>
      </c>
      <c r="O80" s="577">
        <f t="shared" si="34"/>
        <v>6.5552878719657155</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4.7400987143628672</v>
      </c>
      <c r="N81" s="577">
        <f t="shared" si="35"/>
        <v>4.4747135773353302</v>
      </c>
      <c r="O81" s="577">
        <f t="shared" si="35"/>
        <v>4.296273006180896</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63.369237774954001</v>
      </c>
      <c r="M82" s="577">
        <f t="shared" si="36"/>
        <v>58.67161997293227</v>
      </c>
      <c r="N82" s="577">
        <f t="shared" si="36"/>
        <v>55.38675675711692</v>
      </c>
      <c r="O82" s="577">
        <f t="shared" si="36"/>
        <v>53.178069130675112</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61.041669330113706</v>
      </c>
      <c r="N83" s="577">
        <f t="shared" si="37"/>
        <v>57.624113545784581</v>
      </c>
      <c r="O83" s="577">
        <f t="shared" si="37"/>
        <v>55.326205633765568</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63.36923777495398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63.369237774953987</v>
      </c>
      <c r="N88" s="575">
        <f xml:space="preserve"> PR19FDPublishedTables!N$72</f>
        <v>58.632314557520466</v>
      </c>
      <c r="O88" s="575">
        <f xml:space="preserve"> PR19FDPublishedTables!O$72</f>
        <v>53.895391340086896</v>
      </c>
      <c r="P88" s="575">
        <f xml:space="preserve"> PR19FDPublishedTables!P$72</f>
        <v>49.158468122653304</v>
      </c>
      <c r="Q88" s="575">
        <f xml:space="preserve"> PR19FDPublishedTables!Q$72</f>
        <v>44.421544905219747</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0.50738322646821787</v>
      </c>
      <c r="N89" s="577">
        <f t="shared" si="38"/>
        <v>2.1539863516510573</v>
      </c>
      <c r="O89" s="577">
        <f t="shared" si="38"/>
        <v>4.7288500873761103</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62.861854548485766</v>
      </c>
      <c r="N91" s="577">
        <f t="shared" ref="N91" si="43" xml:space="preserve"> IF(N$12 = 1, N88 - N89, 0)</f>
        <v>56.47832820586941</v>
      </c>
      <c r="O91" s="577">
        <f t="shared" ref="O91" si="44" xml:space="preserve"> IF(O$12 = 1, O88 - O89, 0)</f>
        <v>49.166541252710786</v>
      </c>
      <c r="P91" s="577">
        <f t="shared" ref="P91" si="45" xml:space="preserve"> IF(P$12 = 1, P88 - P89, 0)</f>
        <v>49.158468122653304</v>
      </c>
      <c r="Q91" s="577">
        <f xml:space="preserve"> IF(Q$12 = 1, Q88 - Q89, 0)</f>
        <v>44.421544905219747</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0.50738322646821787</v>
      </c>
      <c r="N92" s="577">
        <f t="shared" si="48"/>
        <v>2.1539863516510573</v>
      </c>
      <c r="O92" s="577">
        <f t="shared" si="48"/>
        <v>4.7288500873761103</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4.7369232174335654</v>
      </c>
      <c r="N93" s="575">
        <f xml:space="preserve"> PR19FDPublishedTables!N$73</f>
        <v>4.7369232174335671</v>
      </c>
      <c r="O93" s="575">
        <f xml:space="preserve"> PR19FDPublishedTables!O$73</f>
        <v>4.7369232174335654</v>
      </c>
      <c r="P93" s="575">
        <f xml:space="preserve"> PR19FDPublishedTables!P$73</f>
        <v>4.7369232174335645</v>
      </c>
      <c r="Q93" s="575">
        <f xml:space="preserve"> PR19FDPublishedTables!Q$73</f>
        <v>4.7369232174335627</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58.632314557520424</v>
      </c>
      <c r="N95" s="575">
        <f xml:space="preserve"> PR19FDPublishedTables!N$75</f>
        <v>53.895391340086903</v>
      </c>
      <c r="O95" s="575">
        <f xml:space="preserve"> PR19FDPublishedTables!O$75</f>
        <v>49.158468122653332</v>
      </c>
      <c r="P95" s="575">
        <f xml:space="preserve"> PR19FDPublishedTables!P$75</f>
        <v>44.42154490521974</v>
      </c>
      <c r="Q95" s="575">
        <f xml:space="preserve"> PR19FDPublishedTables!Q$75</f>
        <v>39.684621687786183</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61.000776166237202</v>
      </c>
      <c r="N96" s="575">
        <f xml:space="preserve"> PR19FDPublishedTables!N$79</f>
        <v>56.263852948803688</v>
      </c>
      <c r="O96" s="575">
        <f xml:space="preserve"> PR19FDPublishedTables!O$79</f>
        <v>51.526929731370117</v>
      </c>
      <c r="P96" s="575">
        <f xml:space="preserve"> PR19FDPublishedTables!P$79</f>
        <v>46.790006513936518</v>
      </c>
      <c r="Q96" s="575">
        <f xml:space="preserve"> PR19FDPublishedTables!Q$79</f>
        <v>42.053083296502962</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25.594065795589767</v>
      </c>
      <c r="O99" s="575">
        <f xml:space="preserve"> PR19FDPublishedTables!O$110</f>
        <v>57.829921127394499</v>
      </c>
      <c r="P99" s="575">
        <f xml:space="preserve"> PR19FDPublishedTables!P$110</f>
        <v>90.826923163429854</v>
      </c>
      <c r="Q99" s="575">
        <f xml:space="preserve"> PR19FDPublishedTables!Q$110</f>
        <v>132.24609145246731</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0.94025400196125075</v>
      </c>
      <c r="O100" s="577">
        <f t="shared" ref="O100" si="54" xml:space="preserve"> IF(O$12 = 1, O99 * (O$17 - 1) * O$13, 0)</f>
        <v>5.0740707280629636</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24.653811793628517</v>
      </c>
      <c r="O102" s="577">
        <f t="shared" si="57"/>
        <v>52.755850399331536</v>
      </c>
      <c r="P102" s="577">
        <f t="shared" si="57"/>
        <v>90.826923163429854</v>
      </c>
      <c r="Q102" s="577">
        <f xml:space="preserve"> IF(Q$12 = 1, Q99 - Q100, 0)</f>
        <v>132.24609145246731</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0.94025400196125075</v>
      </c>
      <c r="O103" s="577">
        <f t="shared" si="58"/>
        <v>5.0740707280629636</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26.587800073373835</v>
      </c>
      <c r="N104" s="575">
        <f xml:space="preserve"> PR19FDPublishedTables!N$111</f>
        <v>35.552104172545555</v>
      </c>
      <c r="O104" s="575">
        <f xml:space="preserve"> PR19FDPublishedTables!O$111</f>
        <v>39.103548724254154</v>
      </c>
      <c r="P104" s="575">
        <f xml:space="preserve"> PR19FDPublishedTables!P$111</f>
        <v>50.889247347881415</v>
      </c>
      <c r="Q104" s="575">
        <f xml:space="preserve"> PR19FDPublishedTables!Q$111</f>
        <v>25.422551799239699</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0.99373427778410406</v>
      </c>
      <c r="N105" s="575">
        <f xml:space="preserve"> PR19FDPublishedTables!N$112</f>
        <v>3.3162488407408155</v>
      </c>
      <c r="O105" s="575">
        <f xml:space="preserve"> PR19FDPublishedTables!O$112</f>
        <v>6.1065466882185104</v>
      </c>
      <c r="P105" s="575">
        <f xml:space="preserve"> PR19FDPublishedTables!P$112</f>
        <v>9.470079058844167</v>
      </c>
      <c r="Q105" s="575">
        <f xml:space="preserve"> PR19FDPublishedTables!Q$112</f>
        <v>12.3222763223482</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25.594065795589731</v>
      </c>
      <c r="N106" s="575">
        <f xml:space="preserve"> PR19FDPublishedTables!N$113</f>
        <v>57.829921127394513</v>
      </c>
      <c r="O106" s="575">
        <f xml:space="preserve"> PR19FDPublishedTables!O$113</f>
        <v>90.826923163430138</v>
      </c>
      <c r="P106" s="575">
        <f xml:space="preserve"> PR19FDPublishedTables!P$113</f>
        <v>132.24609145246711</v>
      </c>
      <c r="Q106" s="575">
        <f xml:space="preserve"> PR19FDPublishedTables!Q$113</f>
        <v>145.34636692935882</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12.797032897794866</v>
      </c>
      <c r="N107" s="575">
        <f xml:space="preserve"> PR19FDPublishedTables!N$117</f>
        <v>41.711993461492142</v>
      </c>
      <c r="O107" s="575">
        <f xml:space="preserve"> PR19FDPublishedTables!O$117</f>
        <v>74.328422145412318</v>
      </c>
      <c r="P107" s="575">
        <f xml:space="preserve"> PR19FDPublishedTables!P$117</f>
        <v>111.53650730794848</v>
      </c>
      <c r="Q107" s="575">
        <f xml:space="preserve"> PR19FDPublishedTables!Q$117</f>
        <v>138.79622919091307</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61.041669330113706</v>
      </c>
      <c r="N111" s="577">
        <f t="shared" si="59"/>
        <v>57.624113545784581</v>
      </c>
      <c r="O111" s="577">
        <f t="shared" si="59"/>
        <v>55.326205633765568</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61.000776166237202</v>
      </c>
      <c r="N112" s="575">
        <f xml:space="preserve"> PR19FDPublishedTables!N$79</f>
        <v>56.263852948803688</v>
      </c>
      <c r="O112" s="575">
        <f xml:space="preserve"> PR19FDPublishedTables!O$79</f>
        <v>51.526929731370117</v>
      </c>
      <c r="P112" s="575">
        <f xml:space="preserve"> PR19FDPublishedTables!P$79</f>
        <v>46.790006513936518</v>
      </c>
      <c r="Q112" s="575">
        <f xml:space="preserve"> PR19FDPublishedTables!Q$79</f>
        <v>42.053083296502962</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12.797032897794866</v>
      </c>
      <c r="N113" s="575">
        <f xml:space="preserve"> PR19FDPublishedTables!N$117</f>
        <v>41.711993461492142</v>
      </c>
      <c r="O113" s="575">
        <f xml:space="preserve"> PR19FDPublishedTables!O$117</f>
        <v>74.328422145412318</v>
      </c>
      <c r="P113" s="575">
        <f xml:space="preserve"> PR19FDPublishedTables!P$117</f>
        <v>111.53650730794848</v>
      </c>
      <c r="Q113" s="575">
        <f xml:space="preserve"> PR19FDPublishedTables!Q$117</f>
        <v>138.79622919091307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134.83947839414577</v>
      </c>
      <c r="N114" s="609">
        <f t="shared" si="60"/>
        <v>155.5999599560804</v>
      </c>
      <c r="O114" s="609">
        <f t="shared" si="60"/>
        <v>181.181557510548</v>
      </c>
      <c r="P114" s="609">
        <f t="shared" si="60"/>
        <v>158.32651382188499</v>
      </c>
      <c r="Q114" s="609">
        <f t="shared" si="60"/>
        <v>180.84931248741603</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66.17355727478359</v>
      </c>
      <c r="N123" s="525">
        <f t="shared" si="63"/>
        <v>63.262762112714391</v>
      </c>
      <c r="O123" s="525">
        <f t="shared" si="63"/>
        <v>61.953008931278653</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0.574552816336943</v>
      </c>
      <c r="N124" s="525">
        <f t="shared" si="64"/>
        <v>3.654186174159324</v>
      </c>
      <c r="O124" s="525">
        <f t="shared" si="64"/>
        <v>7.9757924404150273</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4.9894977991262435</v>
      </c>
      <c r="N125" s="525">
        <f t="shared" si="65"/>
        <v>5.0021186479408222</v>
      </c>
      <c r="O125" s="525">
        <f t="shared" si="65"/>
        <v>5.2272581210657698</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66.0345359573965</v>
      </c>
      <c r="M126" s="525">
        <f t="shared" si="66"/>
        <v>61.758612291994289</v>
      </c>
      <c r="N126" s="525">
        <f t="shared" si="66"/>
        <v>61.914829638932879</v>
      </c>
      <c r="O126" s="525">
        <f t="shared" si="66"/>
        <v>64.701543250627907</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66.169314990905733</v>
      </c>
      <c r="N128" s="645">
        <f t="shared" ref="N128" si="70" xml:space="preserve"> IF(N$11 = 1, N91 * N119 - (M132 - M126), N91 * N119)</f>
        <v>63.135057437874174</v>
      </c>
      <c r="O128" s="645">
        <f t="shared" ref="O128" si="71" xml:space="preserve"> IF(O$11 = 1, O91 * O119 - (N132 - N126), O91 * O119)</f>
        <v>59.820733384075432</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0.53407906550676643</v>
      </c>
      <c r="N129" s="645">
        <f>IF(N$11 = 1, (N92 - PR19FDPublishedTables!N62) * N119, N92 * N119)</f>
        <v>2.4078625616569473</v>
      </c>
      <c r="O129" s="645">
        <f>IF(O$11 = 1, (O92 - PR19FDPublishedTables!O62) * O119, O92 * O119)</f>
        <v>5.7535729193598995</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4.9861552242360041</v>
      </c>
      <c r="N130" s="525">
        <f t="shared" si="74"/>
        <v>5.2952332144347736</v>
      </c>
      <c r="O130" s="525">
        <f t="shared" si="74"/>
        <v>5.7633954642946694</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66.034535957396471</v>
      </c>
      <c r="M132" s="525">
        <f t="shared" si="76"/>
        <v>61.717238832176477</v>
      </c>
      <c r="N132" s="525">
        <f t="shared" si="76"/>
        <v>60.247686785096356</v>
      </c>
      <c r="O132" s="525">
        <f t="shared" si="76"/>
        <v>59.810910839140661</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27.559594504631914</v>
      </c>
      <c r="O134" s="525">
        <f t="shared" si="77"/>
        <v>64.18783141501909</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1.0510755595248911</v>
      </c>
      <c r="O135" s="525">
        <f t="shared" si="78"/>
        <v>6.1736014871426557</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27.986710392283161</v>
      </c>
      <c r="N136" s="525">
        <f t="shared" si="79"/>
        <v>39.742396956036053</v>
      </c>
      <c r="O136" s="525">
        <f t="shared" si="79"/>
        <v>47.577130768291319</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1.0460193533303972</v>
      </c>
      <c r="N137" s="525">
        <f t="shared" si="80"/>
        <v>3.7071132891057577</v>
      </c>
      <c r="O137" s="525">
        <f t="shared" si="80"/>
        <v>7.4298108434297827</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26.940691038952767</v>
      </c>
      <c r="N138" s="525">
        <f t="shared" si="81"/>
        <v>64.645953731087104</v>
      </c>
      <c r="O138" s="525">
        <f t="shared" si="81"/>
        <v>110.50875282702327</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132.34287226568932</v>
      </c>
      <c r="N140" s="525">
        <f t="shared" ref="N140:Q140" si="83" xml:space="preserve"> N123 + N128 + N134</f>
        <v>153.95741405522048</v>
      </c>
      <c r="O140" s="525">
        <f t="shared" si="83"/>
        <v>185.96157373037317</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1.1086318818437095</v>
      </c>
      <c r="N141" s="525">
        <f t="shared" si="84"/>
        <v>7.1131242953411622</v>
      </c>
      <c r="O141" s="525">
        <f t="shared" si="84"/>
        <v>19.902966846917582</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27.986710392283161</v>
      </c>
      <c r="N142" s="525">
        <f t="shared" ref="N142:Q142" si="86" xml:space="preserve"> N136</f>
        <v>39.742396956036053</v>
      </c>
      <c r="O142" s="525">
        <f t="shared" si="86"/>
        <v>47.577130768291319</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11.021672376692646</v>
      </c>
      <c r="N143" s="525">
        <f t="shared" ref="N143:Q143" si="88" xml:space="preserve"> N125 + N130 + N137</f>
        <v>14.004465151481353</v>
      </c>
      <c r="O143" s="525">
        <f t="shared" si="88"/>
        <v>18.420464428790222</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132.06907191479297</v>
      </c>
      <c r="M145" s="525">
        <f xml:space="preserve"> M126 + M132 + M138</f>
        <v>150.41654216312352</v>
      </c>
      <c r="N145" s="525">
        <f t="shared" ref="N145:Q145" si="91" xml:space="preserve"> N126 + N132 + N138</f>
        <v>186.80847015511634</v>
      </c>
      <c r="O145" s="525">
        <f t="shared" si="91"/>
        <v>235.02120691679184</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63.906810853924434</v>
      </c>
      <c r="N147" s="525">
        <f t="shared" si="92"/>
        <v>62.545155706899095</v>
      </c>
      <c r="O147" s="525">
        <f t="shared" si="92"/>
        <v>65.319960513557376</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63.863998268394688</v>
      </c>
      <c r="N148" s="525">
        <f t="shared" si="93"/>
        <v>61.068730203667151</v>
      </c>
      <c r="O148" s="525">
        <f t="shared" si="93"/>
        <v>60.834408882430814</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13.397693245708318</v>
      </c>
      <c r="N149" s="525">
        <f t="shared" si="94"/>
        <v>45.274156344658117</v>
      </c>
      <c r="O149" s="525">
        <f t="shared" si="94"/>
        <v>87.754610025348853</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141.16850236802745</v>
      </c>
      <c r="N150" s="528">
        <f t="shared" si="95"/>
        <v>168.88804225522435</v>
      </c>
      <c r="O150" s="528">
        <f t="shared" si="95"/>
        <v>213.90897942133705</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66.0345359573965</v>
      </c>
      <c r="M154" s="577">
        <f t="shared" si="96"/>
        <v>61.758612291994289</v>
      </c>
      <c r="N154" s="577">
        <f t="shared" si="96"/>
        <v>61.914829638932879</v>
      </c>
      <c r="O154" s="577">
        <f t="shared" si="96"/>
        <v>64.701543250627907</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66.034535957396471</v>
      </c>
      <c r="M155" s="577">
        <f t="shared" si="97"/>
        <v>61.717238832176477</v>
      </c>
      <c r="N155" s="577">
        <f t="shared" si="97"/>
        <v>60.247686785096356</v>
      </c>
      <c r="O155" s="577">
        <f t="shared" si="97"/>
        <v>59.810910839140661</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26.940691038952767</v>
      </c>
      <c r="N156" s="577">
        <f t="shared" si="98"/>
        <v>64.645953731087104</v>
      </c>
      <c r="O156" s="577">
        <f t="shared" si="98"/>
        <v>110.50875282702327</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132.06907191479297</v>
      </c>
      <c r="M157" s="610">
        <f t="shared" si="99"/>
        <v>150.41654216312352</v>
      </c>
      <c r="N157" s="610">
        <f t="shared" si="99"/>
        <v>186.80847015511634</v>
      </c>
      <c r="O157" s="610">
        <f t="shared" si="99"/>
        <v>235.02120691679184</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66.703394056412492</v>
      </c>
      <c r="N159" s="577">
        <f xml:space="preserve"> M154 * N$22</f>
        <v>65.586858085846259</v>
      </c>
      <c r="O159" s="577">
        <f t="shared" ref="O159:Q159" si="101" xml:space="preserve"> N154 * O$22</f>
        <v>67.388844619885745</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66.703394056412463</v>
      </c>
      <c r="N160" s="577">
        <f t="shared" si="100"/>
        <v>65.54291999953108</v>
      </c>
      <c r="O160" s="577">
        <f t="shared" si="100"/>
        <v>65.574306303435336</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28.610670064156768</v>
      </c>
      <c r="O161" s="577">
        <f t="shared" si="100"/>
        <v>70.361432902161752</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133.40678811282496</v>
      </c>
      <c r="N162" s="610">
        <f t="shared" si="103"/>
        <v>159.7404481495341</v>
      </c>
      <c r="O162" s="610">
        <f t="shared" si="103"/>
        <v>203.32458382548282</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133.40678811282496</v>
      </c>
      <c r="N164" s="577">
        <f t="shared" si="104"/>
        <v>159.7404481495341</v>
      </c>
      <c r="O164" s="577">
        <f t="shared" si="104"/>
        <v>203.32458382548282</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132.06907191479297</v>
      </c>
      <c r="N165" s="577">
        <f t="shared" si="105"/>
        <v>150.41654216312352</v>
      </c>
      <c r="O165" s="577">
        <f t="shared" si="105"/>
        <v>186.80847015511634</v>
      </c>
      <c r="P165" s="577">
        <f t="shared" si="105"/>
        <v>235.02120691679184</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1.337716198031984</v>
      </c>
      <c r="N167" s="610">
        <f t="shared" si="107"/>
        <v>9.3239059864105798</v>
      </c>
      <c r="O167" s="610">
        <f t="shared" si="107"/>
        <v>16.516113670366479</v>
      </c>
      <c r="P167" s="610">
        <f t="shared" si="107"/>
        <v>0</v>
      </c>
      <c r="Q167" s="610">
        <f t="shared" si="107"/>
        <v>0</v>
      </c>
    </row>
    <row r="168" spans="1:17" s="617" customFormat="1" outlineLevel="1">
      <c r="A168" s="612"/>
      <c r="B168" s="613"/>
      <c r="C168" s="614"/>
      <c r="D168" s="615"/>
      <c r="E168" s="616"/>
    </row>
    <row r="169" spans="1:17"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141.16850236802745</v>
      </c>
      <c r="N172" s="618">
        <f t="shared" si="108"/>
        <v>168.88804225522435</v>
      </c>
      <c r="O172" s="618">
        <f t="shared" si="108"/>
        <v>213.90897942133705</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56.467400947210983</v>
      </c>
      <c r="N173" s="618">
        <f t="shared" si="109"/>
        <v>67.55521690208974</v>
      </c>
      <c r="O173" s="618">
        <f t="shared" si="109"/>
        <v>85.56359176853482</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134.83947839414577</v>
      </c>
      <c r="N174" s="618">
        <f t="shared" si="110"/>
        <v>155.5999599560804</v>
      </c>
      <c r="O174" s="618">
        <f t="shared" si="110"/>
        <v>181.181557510548</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53.93579135765831</v>
      </c>
      <c r="N175" s="525">
        <f t="shared" si="111"/>
        <v>62.239983982432165</v>
      </c>
      <c r="O175" s="525">
        <f t="shared" si="111"/>
        <v>72.472623004219201</v>
      </c>
      <c r="P175" s="525">
        <f t="shared" si="111"/>
        <v>0</v>
      </c>
      <c r="Q175" s="525">
        <f t="shared" si="111"/>
        <v>0</v>
      </c>
    </row>
    <row r="176" spans="1:17" s="192" customFormat="1" outlineLevel="1">
      <c r="A176" s="188"/>
      <c r="B176" s="85"/>
      <c r="C176" s="190"/>
      <c r="D176" s="191"/>
      <c r="E176" s="195"/>
    </row>
    <row r="177" spans="1:17" s="192" customFormat="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0.21524999999999994</v>
      </c>
      <c r="N179" s="291">
        <f xml:space="preserve"> Inp!N$214</f>
        <v>0.24475000000000002</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141.16850236802745</v>
      </c>
      <c r="N180" s="618">
        <f t="shared" si="112"/>
        <v>168.88804225522435</v>
      </c>
      <c r="O180" s="618">
        <f t="shared" si="112"/>
        <v>213.90897942133705</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30.386520134717898</v>
      </c>
      <c r="N181" s="619">
        <f t="shared" si="113"/>
        <v>41.33534834196616</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134.83947839414577</v>
      </c>
      <c r="N182" s="274">
        <f t="shared" si="114"/>
        <v>155.5999599560804</v>
      </c>
      <c r="O182" s="274">
        <f t="shared" si="114"/>
        <v>181.181557510548</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29.024197724339871</v>
      </c>
      <c r="N183" s="311">
        <f t="shared" si="115"/>
        <v>38.083090199250684</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132.06907191479297</v>
      </c>
      <c r="N187" s="274">
        <f t="shared" si="116"/>
        <v>150.41654216312352</v>
      </c>
      <c r="O187" s="274">
        <f t="shared" si="116"/>
        <v>186.80847015511634</v>
      </c>
      <c r="P187" s="274">
        <f t="shared" si="116"/>
        <v>235.02120691679184</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1.337716198031984</v>
      </c>
      <c r="N188" s="274">
        <f t="shared" si="117"/>
        <v>9.3239059864105798</v>
      </c>
      <c r="O188" s="274">
        <f t="shared" si="117"/>
        <v>16.516113670366479</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1.0128913443830654E-2</v>
      </c>
      <c r="N190" s="581">
        <f t="shared" si="119"/>
        <v>6.1987237921604411E-2</v>
      </c>
      <c r="O190" s="581">
        <f t="shared" si="119"/>
        <v>8.8412017167381812E-2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66.17355727478359</v>
      </c>
      <c r="N192" s="274">
        <f t="shared" si="120"/>
        <v>63.262762112714391</v>
      </c>
      <c r="O192" s="274">
        <f t="shared" si="120"/>
        <v>61.953008931278653</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0.574552816336943</v>
      </c>
      <c r="N193" s="274">
        <f t="shared" si="121"/>
        <v>3.654186174159324</v>
      </c>
      <c r="O193" s="274">
        <f t="shared" si="121"/>
        <v>7.9757924404150273</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66.169314990905733</v>
      </c>
      <c r="N194" s="274">
        <f t="shared" si="122"/>
        <v>63.135057437874174</v>
      </c>
      <c r="O194" s="274">
        <f t="shared" si="122"/>
        <v>59.820733384075432</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0.53407906550676643</v>
      </c>
      <c r="N195" s="274">
        <f t="shared" si="123"/>
        <v>2.4078625616569473</v>
      </c>
      <c r="O195" s="274">
        <f t="shared" si="123"/>
        <v>5.7535729193598995</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4.4716034708038421E-2</v>
      </c>
      <c r="N196" s="274">
        <f t="shared" ref="N196" si="127" xml:space="preserve"> N192 + N193 - N194 - N195</f>
        <v>1.3740282873425977</v>
      </c>
      <c r="O196" s="274">
        <f t="shared" ref="O196" si="128" xml:space="preserve"> O192 + O193 - O194 - O195</f>
        <v>4.3544950682583492</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1.0091348216597913</v>
      </c>
      <c r="O197" s="267">
        <f t="shared" si="131"/>
        <v>1.0233099444829381</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3.3858066888580753E-4</v>
      </c>
      <c r="N198" s="581">
        <f t="shared" si="132"/>
        <v>9.1348216597912039E-3</v>
      </c>
      <c r="O198" s="581">
        <f t="shared" si="132"/>
        <v>2.3309944482938039E-2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1.0128913443830654E-2</v>
      </c>
      <c r="N200" s="581">
        <f t="shared" ref="N200:Q200" si="134" xml:space="preserve"> N190</f>
        <v>6.1987237921604411E-2</v>
      </c>
      <c r="O200" s="581">
        <f t="shared" si="134"/>
        <v>8.8412017167381812E-2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3.3858066888580753E-4</v>
      </c>
      <c r="N201" s="581">
        <f t="shared" ref="N201:Q201" si="136" xml:space="preserve"> N198</f>
        <v>9.1348216597912039E-3</v>
      </c>
      <c r="O201" s="581">
        <f t="shared" si="136"/>
        <v>2.3309944482938039E-2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7.1688301944992538E-2</v>
      </c>
      <c r="O202" s="197">
        <f t="shared" ref="O202" si="141" xml:space="preserve"> (1 + O200) * (1 + O201) -1</f>
        <v>0.11378284086211621</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1038.26134178849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540.72802274345452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1038.26134178849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539.18025621664378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540.72802274345452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539.18025621664378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-1.547766526810733</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539.18025621664378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539.18025621664378</v>
      </c>
      <c r="N236" s="282">
        <f t="shared" si="175"/>
        <v>522.69290999738348</v>
      </c>
      <c r="O236" s="282">
        <f t="shared" si="175"/>
        <v>531.3647283707337</v>
      </c>
      <c r="P236" s="282">
        <f t="shared" si="175"/>
        <v>576.42729775420071</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4.6814399509484472</v>
      </c>
      <c r="N238" s="274">
        <f t="shared" si="176"/>
        <v>30.191808597299175</v>
      </c>
      <c r="O238" s="274">
        <f t="shared" si="176"/>
        <v>68.407569813817162</v>
      </c>
      <c r="P238" s="274">
        <f t="shared" si="176"/>
        <v>-576.42729775420071</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3.8923105486887502E-2</v>
      </c>
      <c r="N240" s="291">
        <f xml:space="preserve"> Inp!N$133</f>
        <v>3.8923105486887502E-2</v>
      </c>
      <c r="O240" s="291">
        <f xml:space="preserve"> Inp!O$133</f>
        <v>3.8923105486887502E-2</v>
      </c>
      <c r="P240" s="291">
        <f xml:space="preserve"> Inp!P$133</f>
        <v>3.8923105486887502E-2</v>
      </c>
      <c r="Q240" s="291">
        <f xml:space="preserve"> Inp!Q$133</f>
        <v>3.8923105486887502E-2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539.18025621664378</v>
      </c>
      <c r="N241" s="282">
        <f t="shared" si="177"/>
        <v>522.69290999738348</v>
      </c>
      <c r="O241" s="282">
        <f t="shared" si="177"/>
        <v>531.3647283707337</v>
      </c>
      <c r="P241" s="282">
        <f t="shared" si="177"/>
        <v>576.42729775420071</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4.6814399509484472</v>
      </c>
      <c r="N242" s="274">
        <f t="shared" si="178"/>
        <v>30.191808597299175</v>
      </c>
      <c r="O242" s="274">
        <f t="shared" si="178"/>
        <v>68.407569813817162</v>
      </c>
      <c r="P242" s="274">
        <f t="shared" si="178"/>
        <v>-576.42729775420071</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21.168786170208751</v>
      </c>
      <c r="N243" s="274">
        <f t="shared" si="179"/>
        <v>21.519990223948945</v>
      </c>
      <c r="O243" s="274">
        <f t="shared" si="179"/>
        <v>23.345000430350218</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539.18025621664378</v>
      </c>
      <c r="N245" s="274">
        <f t="shared" ref="N245" si="184" xml:space="preserve"> M248</f>
        <v>522.69290999738348</v>
      </c>
      <c r="O245" s="274">
        <f t="shared" ref="O245" si="185" xml:space="preserve"> N248</f>
        <v>531.3647283707337</v>
      </c>
      <c r="P245" s="274">
        <f t="shared" ref="P245" si="186" xml:space="preserve"> O248</f>
        <v>576.42729775420071</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4.6814399509484472</v>
      </c>
      <c r="N246" s="274">
        <f t="shared" si="188"/>
        <v>30.191808597299175</v>
      </c>
      <c r="O246" s="274">
        <f t="shared" si="188"/>
        <v>68.407569813817162</v>
      </c>
      <c r="P246" s="274">
        <f t="shared" si="188"/>
        <v>-576.42729775420071</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21.168786170208751</v>
      </c>
      <c r="N247" s="274">
        <f t="shared" si="189"/>
        <v>21.519990223948945</v>
      </c>
      <c r="O247" s="274">
        <f t="shared" si="189"/>
        <v>23.345000430350218</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539.18025621664378</v>
      </c>
      <c r="M248" s="274">
        <f t="shared" si="190"/>
        <v>522.69290999738348</v>
      </c>
      <c r="N248" s="274">
        <f t="shared" si="190"/>
        <v>531.3647283707337</v>
      </c>
      <c r="O248" s="274">
        <f t="shared" si="190"/>
        <v>576.42729775420071</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539.18025621664378</v>
      </c>
      <c r="N251" s="274">
        <f t="shared" si="191"/>
        <v>522.69290999738348</v>
      </c>
      <c r="O251" s="274">
        <f t="shared" si="191"/>
        <v>531.3647283707337</v>
      </c>
      <c r="P251" s="274">
        <f t="shared" si="191"/>
        <v>576.42729775420071</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4.6814399509484472</v>
      </c>
      <c r="N252" s="274">
        <f t="shared" si="192"/>
        <v>30.191808597299175</v>
      </c>
      <c r="O252" s="274">
        <f t="shared" si="192"/>
        <v>68.407569813817162</v>
      </c>
      <c r="P252" s="274">
        <f t="shared" si="192"/>
        <v>-576.42729775420071</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21.168786170208751</v>
      </c>
      <c r="N253" s="274">
        <f t="shared" si="193"/>
        <v>21.519990223948945</v>
      </c>
      <c r="O253" s="274">
        <f t="shared" si="193"/>
        <v>23.345000430350218</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539.18025621664378</v>
      </c>
      <c r="M254" s="274">
        <f t="shared" si="194"/>
        <v>522.69290999738348</v>
      </c>
      <c r="N254" s="274">
        <f t="shared" si="194"/>
        <v>531.3647283707337</v>
      </c>
      <c r="O254" s="274">
        <f t="shared" si="194"/>
        <v>576.42729775420071</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269.59012810832189</v>
      </c>
      <c r="M255" s="274">
        <f t="shared" si="195"/>
        <v>533.27730308248783</v>
      </c>
      <c r="N255" s="274">
        <f t="shared" si="195"/>
        <v>542.12472348270819</v>
      </c>
      <c r="O255" s="274">
        <f t="shared" si="195"/>
        <v>588.0997979693758</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515.0071247418731</v>
      </c>
      <c r="N259" s="577">
        <f t="shared" si="196"/>
        <v>481.5675211748399</v>
      </c>
      <c r="O259" s="577">
        <f t="shared" si="196"/>
        <v>450.06754439582772</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4.4715564062141038</v>
      </c>
      <c r="N260" s="577">
        <f t="shared" si="197"/>
        <v>27.816322257096171</v>
      </c>
      <c r="O260" s="577">
        <f t="shared" si="197"/>
        <v>57.94142012134084</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20.219723504516196</v>
      </c>
      <c r="N261" s="577">
        <f t="shared" si="198"/>
        <v>19.826801071217435</v>
      </c>
      <c r="O261" s="577">
        <f t="shared" si="198"/>
        <v>19.773286514186243</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519.13067089424499</v>
      </c>
      <c r="M262" s="577">
        <f t="shared" si="199"/>
        <v>499.25895764357108</v>
      </c>
      <c r="N262" s="577">
        <f t="shared" si="199"/>
        <v>489.55704236071864</v>
      </c>
      <c r="O262" s="577">
        <f t="shared" si="199"/>
        <v>488.23567800298235</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509.36881939582912</v>
      </c>
      <c r="N263" s="577">
        <f t="shared" si="200"/>
        <v>499.47044289632737</v>
      </c>
      <c r="O263" s="577">
        <f t="shared" si="200"/>
        <v>498.12232126007547</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519.13067089424544</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519.13067089424555</v>
      </c>
      <c r="N268" s="575">
        <f xml:space="preserve"> PR19FDPublishedTables!N$247</f>
        <v>498.92449302954969</v>
      </c>
      <c r="O268" s="575">
        <f xml:space="preserve"> PR19FDPublishedTables!O$247</f>
        <v>478.71831516485418</v>
      </c>
      <c r="P268" s="575">
        <f xml:space="preserve"> PR19FDPublishedTables!P$247</f>
        <v>458.51213730015928</v>
      </c>
      <c r="Q268" s="575">
        <f xml:space="preserve"> PR19FDPublishedTables!Q$247</f>
        <v>438.30595943546331</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4.1565624584652676</v>
      </c>
      <c r="N269" s="577">
        <f t="shared" ref="N269" si="204" xml:space="preserve"> IF(N$12 = 1, N268 * (N$17 - 1) * N$13, 0)</f>
        <v>18.329082803575421</v>
      </c>
      <c r="O269" s="577">
        <f t="shared" ref="O269" si="205" xml:space="preserve"> IF(O$12 = 1, O268 * (O$17 - 1) * O$13, 0)</f>
        <v>42.003352980797104</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514.97410843578029</v>
      </c>
      <c r="N271" s="577">
        <f t="shared" si="208"/>
        <v>480.59541022597426</v>
      </c>
      <c r="O271" s="577">
        <f t="shared" si="208"/>
        <v>436.71496218405707</v>
      </c>
      <c r="P271" s="577">
        <f t="shared" si="208"/>
        <v>458.51213730015928</v>
      </c>
      <c r="Q271" s="577">
        <f xml:space="preserve"> IF(Q$12 = 1, Q268 - Q269, 0)</f>
        <v>438.30595943546331</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4.1565624584652676</v>
      </c>
      <c r="N272" s="577">
        <f t="shared" si="209"/>
        <v>18.329082803575421</v>
      </c>
      <c r="O272" s="577">
        <f t="shared" si="209"/>
        <v>42.003352980797104</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20.206177864695416</v>
      </c>
      <c r="N273" s="575">
        <f xml:space="preserve"> PR19FDPublishedTables!N$248</f>
        <v>20.206177864695352</v>
      </c>
      <c r="O273" s="575">
        <f xml:space="preserve"> PR19FDPublishedTables!O$248</f>
        <v>20.206177864695409</v>
      </c>
      <c r="P273" s="575">
        <f xml:space="preserve"> PR19FDPublishedTables!P$248</f>
        <v>20.206177864695352</v>
      </c>
      <c r="Q273" s="575">
        <f xml:space="preserve"> PR19FDPublishedTables!Q$248</f>
        <v>20.206177864695356</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498.92449302955015</v>
      </c>
      <c r="N275" s="575">
        <f xml:space="preserve"> PR19FDPublishedTables!N$250</f>
        <v>478.71831516485435</v>
      </c>
      <c r="O275" s="575">
        <f xml:space="preserve"> PR19FDPublishedTables!O$250</f>
        <v>458.51213730015877</v>
      </c>
      <c r="P275" s="575">
        <f xml:space="preserve"> PR19FDPublishedTables!P$250</f>
        <v>438.30595943546393</v>
      </c>
      <c r="Q275" s="575">
        <f xml:space="preserve"> PR19FDPublishedTables!Q$250</f>
        <v>418.09978157076796</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509.02758196189785</v>
      </c>
      <c r="N276" s="575">
        <f xml:space="preserve"> PR19FDPublishedTables!N$254</f>
        <v>488.82140409720205</v>
      </c>
      <c r="O276" s="575">
        <f xml:space="preserve"> PR19FDPublishedTables!O$254</f>
        <v>468.61522623250647</v>
      </c>
      <c r="P276" s="575">
        <f xml:space="preserve"> PR19FDPublishedTables!P$254</f>
        <v>448.40904836781158</v>
      </c>
      <c r="Q276" s="575">
        <f xml:space="preserve"> PR19FDPublishedTables!Q$254</f>
        <v>428.20287050311561</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97.020811889020095</v>
      </c>
      <c r="O279" s="575">
        <f xml:space="preserve"> PR19FDPublishedTables!O$285</f>
        <v>187.12285253152822</v>
      </c>
      <c r="P279" s="575">
        <f xml:space="preserve"> PR19FDPublishedTables!P$285</f>
        <v>268.58303090368918</v>
      </c>
      <c r="Q279" s="575">
        <f xml:space="preserve"> PR19FDPublishedTables!Q$285</f>
        <v>323.03409223759388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3.564271787872801</v>
      </c>
      <c r="O280" s="577">
        <f t="shared" ref="O280" si="215" xml:space="preserve"> IF(O$12 = 1, O279 * (O$17 - 1) * O$13, 0)</f>
        <v>16.418396741200056</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93.456540101147297</v>
      </c>
      <c r="O282" s="577">
        <f t="shared" si="218"/>
        <v>170.70445579032815</v>
      </c>
      <c r="P282" s="577">
        <f t="shared" si="218"/>
        <v>268.58303090368918</v>
      </c>
      <c r="Q282" s="577">
        <f xml:space="preserve"> IF(Q$12 = 1, Q279 - Q280, 0)</f>
        <v>323.03409223759388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3.564271787872801</v>
      </c>
      <c r="O283" s="577">
        <f t="shared" si="219"/>
        <v>16.418396741200056</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98.946463711315033</v>
      </c>
      <c r="N284" s="575">
        <f xml:space="preserve"> PR19FDPublishedTables!N$286</f>
        <v>95.818113557881389</v>
      </c>
      <c r="O284" s="575">
        <f xml:space="preserve"> PR19FDPublishedTables!O$286</f>
        <v>90.808290901235935</v>
      </c>
      <c r="P284" s="575">
        <f xml:space="preserve"> PR19FDPublishedTables!P$286</f>
        <v>66.867795331579075</v>
      </c>
      <c r="Q284" s="575">
        <f xml:space="preserve"> PR19FDPublishedTables!Q$286</f>
        <v>63.738189289010045</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1.9256518222950108</v>
      </c>
      <c r="N285" s="575">
        <f xml:space="preserve"> PR19FDPublishedTables!N$287</f>
        <v>5.7160729153740055</v>
      </c>
      <c r="O285" s="575">
        <f xml:space="preserve"> PR19FDPublishedTables!O$287</f>
        <v>9.3481125290743812</v>
      </c>
      <c r="P285" s="575">
        <f xml:space="preserve"> PR19FDPublishedTables!P$287</f>
        <v>12.416733997674115</v>
      </c>
      <c r="Q285" s="575">
        <f xml:space="preserve"> PR19FDPublishedTables!Q$287</f>
        <v>14.958529255977133</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97.020811889020024</v>
      </c>
      <c r="N286" s="575">
        <f xml:space="preserve"> PR19FDPublishedTables!N$288</f>
        <v>187.12285253152749</v>
      </c>
      <c r="O286" s="575">
        <f xml:space="preserve"> PR19FDPublishedTables!O$288</f>
        <v>268.58303090368975</v>
      </c>
      <c r="P286" s="575">
        <f xml:space="preserve"> PR19FDPublishedTables!P$288</f>
        <v>323.03409223759417</v>
      </c>
      <c r="Q286" s="575">
        <f xml:space="preserve"> PR19FDPublishedTables!Q$288</f>
        <v>371.81375227062682</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48.510405944510012</v>
      </c>
      <c r="N287" s="575">
        <f xml:space="preserve"> PR19FDPublishedTables!N$292</f>
        <v>142.07183221027378</v>
      </c>
      <c r="O287" s="575">
        <f xml:space="preserve"> PR19FDPublishedTables!O$292</f>
        <v>227.85294171760899</v>
      </c>
      <c r="P287" s="575">
        <f xml:space="preserve"> PR19FDPublishedTables!P$292</f>
        <v>295.8085615706417</v>
      </c>
      <c r="Q287" s="575">
        <f xml:space="preserve"> PR19FDPublishedTables!Q$292</f>
        <v>347.42392225411038</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509.36881939582912</v>
      </c>
      <c r="N291" s="577">
        <f t="shared" si="220"/>
        <v>499.47044289632737</v>
      </c>
      <c r="O291" s="577">
        <f t="shared" si="220"/>
        <v>498.12232126007547</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509.02758196189785</v>
      </c>
      <c r="N292" s="575">
        <f xml:space="preserve"> PR19FDPublishedTables!N$254</f>
        <v>488.82140409720205</v>
      </c>
      <c r="O292" s="575">
        <f xml:space="preserve"> PR19FDPublishedTables!O$254</f>
        <v>468.61522623250647</v>
      </c>
      <c r="P292" s="575">
        <f xml:space="preserve"> PR19FDPublishedTables!P$254</f>
        <v>448.40904836781158</v>
      </c>
      <c r="Q292" s="575">
        <f xml:space="preserve"> PR19FDPublishedTables!Q$254</f>
        <v>428.20287050311561</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48.510405944510012</v>
      </c>
      <c r="N293" s="575">
        <f xml:space="preserve"> PR19FDPublishedTables!N$292</f>
        <v>142.07183221027378</v>
      </c>
      <c r="O293" s="575">
        <f xml:space="preserve"> PR19FDPublishedTables!O$292</f>
        <v>227.85294171760899</v>
      </c>
      <c r="P293" s="575">
        <f xml:space="preserve"> PR19FDPublishedTables!P$292</f>
        <v>295.8085615706417</v>
      </c>
      <c r="Q293" s="575">
        <f xml:space="preserve"> PR19FDPublishedTables!Q$292</f>
        <v>347.42392225411038</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1066.906807302237</v>
      </c>
      <c r="N294" s="609">
        <f t="shared" si="221"/>
        <v>1130.3636792038033</v>
      </c>
      <c r="O294" s="609">
        <f t="shared" si="221"/>
        <v>1194.590489210191</v>
      </c>
      <c r="P294" s="609">
        <f t="shared" si="221"/>
        <v>744.21760993845328</v>
      </c>
      <c r="Q294" s="609">
        <f t="shared" si="221"/>
        <v>775.62679275722599</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542.10409324340469</v>
      </c>
      <c r="N303" s="525">
        <f t="shared" si="224"/>
        <v>538.32671885688967</v>
      </c>
      <c r="O303" s="525">
        <f t="shared" si="224"/>
        <v>547.59537466231529</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4.7068262059333499</v>
      </c>
      <c r="N304" s="525">
        <f t="shared" si="225"/>
        <v>31.094849284679714</v>
      </c>
      <c r="O304" s="525">
        <f t="shared" si="225"/>
        <v>70.497093280531132</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21.283579099108529</v>
      </c>
      <c r="N305" s="525">
        <f t="shared" si="226"/>
        <v>22.163655763283206</v>
      </c>
      <c r="O305" s="525">
        <f t="shared" si="226"/>
        <v>24.058078330390043</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540.96520894720936</v>
      </c>
      <c r="M306" s="525">
        <f t="shared" si="227"/>
        <v>525.52734035022957</v>
      </c>
      <c r="N306" s="525">
        <f t="shared" si="227"/>
        <v>547.25791237828616</v>
      </c>
      <c r="O306" s="525">
        <f t="shared" si="227"/>
        <v>594.03438961245638</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542.0693397927879</v>
      </c>
      <c r="N308" s="645">
        <f t="shared" ref="N308:Q308" si="229" xml:space="preserve"> IF(N$11 = 1, N271 * N299 - (M312 - M306), N271 * N299)</f>
        <v>537.24003158157052</v>
      </c>
      <c r="O308" s="645">
        <f t="shared" si="229"/>
        <v>531.34934148349691</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4.3752589319715973</v>
      </c>
      <c r="N309" s="645">
        <f>IF(N$11 = 1, (N272 - PR19FDPublishedTables!N237) * N299, N272 * N299)</f>
        <v>20.489411290099504</v>
      </c>
      <c r="O309" s="645">
        <f>IF(O$11 = 1, (O272 - PR19FDPublishedTables!O237) * O299, O272 * O299)</f>
        <v>51.105310967200445</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21.269320758903767</v>
      </c>
      <c r="N310" s="525">
        <f t="shared" si="230"/>
        <v>22.587747205216779</v>
      </c>
      <c r="O310" s="525">
        <f t="shared" si="230"/>
        <v>24.584775498896956</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540.96520894720993</v>
      </c>
      <c r="M312" s="525">
        <f t="shared" si="232"/>
        <v>525.17527796585637</v>
      </c>
      <c r="N312" s="525">
        <f t="shared" si="232"/>
        <v>535.1416956664533</v>
      </c>
      <c r="O312" s="525">
        <f t="shared" si="232"/>
        <v>557.86987695180039</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104.47164805805528</v>
      </c>
      <c r="O314" s="525">
        <f t="shared" si="233"/>
        <v>207.6954261399035</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3.9843690704031474</v>
      </c>
      <c r="O315" s="525">
        <f t="shared" si="234"/>
        <v>19.976197410371025</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104.15250666046309</v>
      </c>
      <c r="N316" s="525">
        <f t="shared" si="235"/>
        <v>107.11156465210155</v>
      </c>
      <c r="O316" s="525">
        <f t="shared" si="235"/>
        <v>110.48608302840285</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2.0269695017344898</v>
      </c>
      <c r="N317" s="525">
        <f t="shared" si="236"/>
        <v>6.3897888499063331</v>
      </c>
      <c r="O317" s="525">
        <f t="shared" si="236"/>
        <v>11.373810990116407</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102.1255371587286</v>
      </c>
      <c r="N318" s="525">
        <f t="shared" si="237"/>
        <v>209.17779293065365</v>
      </c>
      <c r="O318" s="525">
        <f t="shared" si="237"/>
        <v>326.78389558856094</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1084.1734330361926</v>
      </c>
      <c r="N320" s="525">
        <f t="shared" si="238"/>
        <v>1180.0383984965154</v>
      </c>
      <c r="O320" s="525">
        <f t="shared" si="238"/>
        <v>1286.6401422857157</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9.0820851379049472</v>
      </c>
      <c r="N321" s="525">
        <f t="shared" si="238"/>
        <v>55.568629645182369</v>
      </c>
      <c r="O321" s="525">
        <f t="shared" si="238"/>
        <v>141.5786016581026</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104.15250666046309</v>
      </c>
      <c r="N322" s="525">
        <f t="shared" si="239"/>
        <v>107.11156465210155</v>
      </c>
      <c r="O322" s="525">
        <f t="shared" si="239"/>
        <v>110.48608302840285</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44.579869359746787</v>
      </c>
      <c r="N323" s="525">
        <f t="shared" si="240"/>
        <v>51.14119181840632</v>
      </c>
      <c r="O323" s="525">
        <f t="shared" si="240"/>
        <v>60.016664819403402</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1081.9304178944194</v>
      </c>
      <c r="M325" s="525">
        <f t="shared" si="242"/>
        <v>1152.8281554748146</v>
      </c>
      <c r="N325" s="525">
        <f t="shared" si="242"/>
        <v>1291.5774009753932</v>
      </c>
      <c r="O325" s="525">
        <f t="shared" si="242"/>
        <v>1478.6881621528178</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533.27730308248783</v>
      </c>
      <c r="N327" s="525">
        <f t="shared" si="243"/>
        <v>542.12472348270819</v>
      </c>
      <c r="O327" s="525">
        <f t="shared" si="243"/>
        <v>588.0997979693758</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532.92004882673359</v>
      </c>
      <c r="N328" s="525">
        <f t="shared" si="244"/>
        <v>530.56626732891584</v>
      </c>
      <c r="O328" s="525">
        <f t="shared" si="244"/>
        <v>553.2627391110633</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50.787361668916503</v>
      </c>
      <c r="N329" s="525">
        <f t="shared" si="245"/>
        <v>154.20462581339009</v>
      </c>
      <c r="O329" s="525">
        <f t="shared" si="245"/>
        <v>269.01076958743772</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1116.9847135781379</v>
      </c>
      <c r="N330" s="528">
        <f t="shared" si="246"/>
        <v>1226.8956166250141</v>
      </c>
      <c r="O330" s="528">
        <f t="shared" si="246"/>
        <v>1410.3733066678769</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540.96520894720936</v>
      </c>
      <c r="M334" s="274">
        <f t="shared" si="247"/>
        <v>525.52734035022957</v>
      </c>
      <c r="N334" s="577">
        <f t="shared" si="247"/>
        <v>547.25791237828616</v>
      </c>
      <c r="O334" s="577">
        <f t="shared" si="247"/>
        <v>594.03438961245638</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540.96520894720993</v>
      </c>
      <c r="M335" s="274">
        <f t="shared" si="248"/>
        <v>525.17527796585637</v>
      </c>
      <c r="N335" s="577">
        <f t="shared" si="248"/>
        <v>535.1416956664533</v>
      </c>
      <c r="O335" s="577">
        <f t="shared" si="248"/>
        <v>557.86987695180039</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102.1255371587286</v>
      </c>
      <c r="N336" s="577">
        <f t="shared" si="249"/>
        <v>209.17779293065365</v>
      </c>
      <c r="O336" s="577">
        <f t="shared" si="249"/>
        <v>326.78389558856094</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1081.9304178944194</v>
      </c>
      <c r="M337" s="591">
        <f t="shared" si="250"/>
        <v>1152.8281554748146</v>
      </c>
      <c r="N337" s="610">
        <f t="shared" si="250"/>
        <v>1291.5774009753932</v>
      </c>
      <c r="O337" s="610">
        <f t="shared" si="250"/>
        <v>1478.6881621528178</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546.44459872475943</v>
      </c>
      <c r="N339" s="577">
        <f xml:space="preserve"> M334 * N$22</f>
        <v>558.10332863082726</v>
      </c>
      <c r="O339" s="577">
        <f t="shared" ref="O339:O341" si="254" xml:space="preserve"> N334 * O$22</f>
        <v>595.64208832246072</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546.44459872476</v>
      </c>
      <c r="N340" s="577">
        <f t="shared" ref="N340:N341" si="258" xml:space="preserve"> M335 * N$22</f>
        <v>557.7294428716707</v>
      </c>
      <c r="O340" s="577">
        <f t="shared" si="254"/>
        <v>582.45465245069761</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108.45601712845837</v>
      </c>
      <c r="O341" s="577">
        <f t="shared" si="254"/>
        <v>227.67162355027367</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1092.8891974495195</v>
      </c>
      <c r="N342" s="610">
        <f t="shared" si="260"/>
        <v>1224.2887886309563</v>
      </c>
      <c r="O342" s="610">
        <f t="shared" si="260"/>
        <v>1405.7683643234318</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1092.8891974495195</v>
      </c>
      <c r="N344" s="577">
        <f t="shared" si="261"/>
        <v>1224.2887886309563</v>
      </c>
      <c r="O344" s="577">
        <f t="shared" si="261"/>
        <v>1405.7683643234318</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1081.9304178944194</v>
      </c>
      <c r="N345" s="577">
        <f t="shared" ref="N345" si="266" xml:space="preserve"> M337</f>
        <v>1152.8281554748146</v>
      </c>
      <c r="O345" s="577">
        <f t="shared" ref="O345" si="267" xml:space="preserve"> N337</f>
        <v>1291.5774009753932</v>
      </c>
      <c r="P345" s="577">
        <f t="shared" ref="P345" si="268" xml:space="preserve"> O337</f>
        <v>1478.6881621528178</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10.958779555100136</v>
      </c>
      <c r="N347" s="610">
        <f t="shared" si="271"/>
        <v>71.460633156141739</v>
      </c>
      <c r="O347" s="610">
        <f t="shared" si="271"/>
        <v>114.19096334803862</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1116.9847135781379</v>
      </c>
      <c r="N352" s="618">
        <f t="shared" si="272"/>
        <v>1226.8956166250141</v>
      </c>
      <c r="O352" s="618">
        <f t="shared" si="272"/>
        <v>1410.3733066678769</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446.79388543125515</v>
      </c>
      <c r="N353" s="618">
        <f t="shared" si="274"/>
        <v>490.75824665000567</v>
      </c>
      <c r="O353" s="618">
        <f t="shared" si="274"/>
        <v>564.14932266715084</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1066.906807302237</v>
      </c>
      <c r="N354" s="618">
        <f xml:space="preserve"> N294 * N$13</f>
        <v>1130.3636792038033</v>
      </c>
      <c r="O354" s="618">
        <f xml:space="preserve"> O294 * O$13</f>
        <v>1194.590489210191</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426.76272292089482</v>
      </c>
      <c r="N355" s="525">
        <f t="shared" si="278"/>
        <v>452.14547168152131</v>
      </c>
      <c r="O355" s="525">
        <f t="shared" ref="O355" si="279" xml:space="preserve"> O351 * O354</f>
        <v>477.83619568407642</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0.21524999999999994</v>
      </c>
      <c r="N359" s="291">
        <f xml:space="preserve"> Inp!N$214</f>
        <v>0.24475000000000002</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1116.9847135781379</v>
      </c>
      <c r="N360" s="618">
        <f t="shared" si="282"/>
        <v>1226.8956166250141</v>
      </c>
      <c r="O360" s="618">
        <f t="shared" si="282"/>
        <v>1410.3733066678769</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240.43095959769411</v>
      </c>
      <c r="N361" s="619">
        <f t="shared" si="283"/>
        <v>300.28270216897221</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1066.906807302237</v>
      </c>
      <c r="N362" s="274">
        <f t="shared" si="284"/>
        <v>1130.3636792038033</v>
      </c>
      <c r="O362" s="274">
        <f t="shared" si="284"/>
        <v>1194.590489210191</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229.65169027180644</v>
      </c>
      <c r="N363" s="311">
        <f t="shared" ref="N363" si="289" xml:space="preserve"> N359 * N362</f>
        <v>276.65651048513087</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1081.9304178944194</v>
      </c>
      <c r="N367" s="274">
        <f t="shared" si="293"/>
        <v>1152.8281554748146</v>
      </c>
      <c r="O367" s="274">
        <f t="shared" si="293"/>
        <v>1291.5774009753932</v>
      </c>
      <c r="P367" s="274">
        <f t="shared" si="293"/>
        <v>1478.6881621528178</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10.958779555100136</v>
      </c>
      <c r="N368" s="274">
        <f t="shared" si="294"/>
        <v>71.460633156141739</v>
      </c>
      <c r="O368" s="274">
        <f t="shared" si="294"/>
        <v>114.19096334803862</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1.0884120171673817</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1.0128913443830686E-2</v>
      </c>
      <c r="N370" s="581">
        <f t="shared" si="302"/>
        <v>6.1987237921604453E-2</v>
      </c>
      <c r="O370" s="581">
        <f t="shared" si="302"/>
        <v>8.8412017167381646E-2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542.10409324340469</v>
      </c>
      <c r="N372" s="274">
        <f t="shared" si="303"/>
        <v>538.32671885688967</v>
      </c>
      <c r="O372" s="274">
        <f t="shared" si="303"/>
        <v>547.59537466231529</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4.7068262059333499</v>
      </c>
      <c r="N373" s="274">
        <f t="shared" si="304"/>
        <v>31.094849284679714</v>
      </c>
      <c r="O373" s="274">
        <f t="shared" si="304"/>
        <v>70.497093280531132</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542.0693397927879</v>
      </c>
      <c r="N374" s="274">
        <f t="shared" si="305"/>
        <v>537.24003158157052</v>
      </c>
      <c r="O374" s="274">
        <f t="shared" si="305"/>
        <v>531.34934148349691</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4.3752589319715973</v>
      </c>
      <c r="N375" s="274">
        <f t="shared" si="306"/>
        <v>20.489411290099504</v>
      </c>
      <c r="O375" s="274">
        <f t="shared" si="306"/>
        <v>51.105310967200445</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0.36632072457853226</v>
      </c>
      <c r="N376" s="274">
        <f t="shared" ref="N376:Q376" si="308" xml:space="preserve"> N372 + N373 - N374 - N375</f>
        <v>11.6921252698994</v>
      </c>
      <c r="O376" s="274">
        <f t="shared" si="308"/>
        <v>35.637815492149024</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1.0101421232768937</v>
      </c>
      <c r="O377" s="267">
        <f t="shared" si="309"/>
        <v>1.0275924737187532</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3.3858066888575066E-4</v>
      </c>
      <c r="N378" s="581">
        <f t="shared" si="310"/>
        <v>1.0142123276893573E-2</v>
      </c>
      <c r="O378" s="581">
        <f t="shared" si="310"/>
        <v>2.759247371875314E-2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1.0128913443830686E-2</v>
      </c>
      <c r="N380" s="581">
        <f t="shared" si="311"/>
        <v>6.1987237921604453E-2</v>
      </c>
      <c r="O380" s="581">
        <f t="shared" si="311"/>
        <v>8.8412017167381646E-2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3.3858066888575066E-4</v>
      </c>
      <c r="N381" s="581">
        <f t="shared" ref="N381:Q381" si="313" xml:space="preserve"> N378</f>
        <v>1.0142123276893573E-2</v>
      </c>
      <c r="O381" s="581">
        <f t="shared" si="313"/>
        <v>2.759247371875314E-2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7.2758043407093131E-2</v>
      </c>
      <c r="O382" s="197">
        <f t="shared" ref="O382" si="318" xml:space="preserve"> (1 + O380) * (1 + O381) -1</f>
        <v>0.11844399714624787</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0.21524999999999994</v>
      </c>
      <c r="N539" s="291">
        <f xml:space="preserve"> Inp!N$214</f>
        <v>0.24475000000000002</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0.21524999999999994</v>
      </c>
      <c r="N719" s="291">
        <f xml:space="preserve"> Inp!N$214</f>
        <v>0.24475000000000002</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0.21524999999999994</v>
      </c>
      <c r="N899" s="291">
        <f xml:space="preserve"> Inp!N$214</f>
        <v>0.24475000000000002</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608.27765051818824</v>
      </c>
      <c r="N930" s="525">
        <f t="shared" si="885"/>
        <v>601.5894809696041</v>
      </c>
      <c r="O930" s="525">
        <f t="shared" si="885"/>
        <v>609.54838359359394</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5.2813790222702925</v>
      </c>
      <c r="N931" s="525">
        <f t="shared" si="885"/>
        <v>34.749035458839039</v>
      </c>
      <c r="O931" s="525">
        <f t="shared" si="885"/>
        <v>78.472885720946152</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26.273076898234773</v>
      </c>
      <c r="N932" s="525">
        <f t="shared" si="885"/>
        <v>27.165774411224028</v>
      </c>
      <c r="O932" s="525">
        <f t="shared" si="885"/>
        <v>29.285336451455812</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606.9997449046059</v>
      </c>
      <c r="M933" s="525">
        <f t="shared" si="885"/>
        <v>587.28595264222383</v>
      </c>
      <c r="N933" s="525">
        <f t="shared" si="885"/>
        <v>609.17274201721909</v>
      </c>
      <c r="O933" s="525">
        <f t="shared" si="885"/>
        <v>658.73593286308426</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608.23865478369362</v>
      </c>
      <c r="N935" s="525">
        <f t="shared" si="886"/>
        <v>600.37508901944466</v>
      </c>
      <c r="O935" s="525">
        <f t="shared" si="886"/>
        <v>591.17007486757234</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4.9093379974783637</v>
      </c>
      <c r="N936" s="525">
        <f t="shared" si="886"/>
        <v>22.897273851756452</v>
      </c>
      <c r="O936" s="525">
        <f t="shared" si="886"/>
        <v>56.858883886560342</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26.255475983139771</v>
      </c>
      <c r="N937" s="525">
        <f t="shared" si="886"/>
        <v>27.882980419651552</v>
      </c>
      <c r="O937" s="525">
        <f t="shared" si="886"/>
        <v>30.348170963191627</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606.99974490460636</v>
      </c>
      <c r="M939" s="525">
        <f t="shared" si="886"/>
        <v>586.89251679803283</v>
      </c>
      <c r="N939" s="525">
        <f t="shared" si="886"/>
        <v>595.38938245154964</v>
      </c>
      <c r="O939" s="525">
        <f t="shared" si="886"/>
        <v>617.68078779094105</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132.0312425626872</v>
      </c>
      <c r="O941" s="525">
        <f t="shared" si="887"/>
        <v>271.88325755492258</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5.0354446299280387</v>
      </c>
      <c r="O942" s="525">
        <f t="shared" si="887"/>
        <v>26.14979889751368</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132.13921705274626</v>
      </c>
      <c r="N943" s="525">
        <f t="shared" si="887"/>
        <v>146.85396160813761</v>
      </c>
      <c r="O943" s="525">
        <f t="shared" si="887"/>
        <v>158.06321379669416</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3.0729888550648869</v>
      </c>
      <c r="N944" s="525">
        <f t="shared" si="887"/>
        <v>10.096902139012091</v>
      </c>
      <c r="O944" s="525">
        <f t="shared" si="887"/>
        <v>18.803621833546188</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129.06622819768137</v>
      </c>
      <c r="N945" s="525">
        <f t="shared" si="887"/>
        <v>273.82374666174076</v>
      </c>
      <c r="O945" s="525">
        <f t="shared" si="887"/>
        <v>437.29264841558421</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1216.5163053018819</v>
      </c>
      <c r="N947" s="525">
        <f t="shared" si="888"/>
        <v>1333.995812551736</v>
      </c>
      <c r="O947" s="525">
        <f t="shared" si="888"/>
        <v>1472.6017160160891</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10.190717019748657</v>
      </c>
      <c r="N948" s="525">
        <f t="shared" si="889"/>
        <v>62.681753940523528</v>
      </c>
      <c r="O948" s="525">
        <f t="shared" si="889"/>
        <v>161.48156850502016</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132.13921705274626</v>
      </c>
      <c r="N949" s="525">
        <f t="shared" si="890"/>
        <v>146.85396160813761</v>
      </c>
      <c r="O949" s="525">
        <f t="shared" si="890"/>
        <v>158.06321379669416</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55.60154173643943</v>
      </c>
      <c r="N950" s="525">
        <f t="shared" si="891"/>
        <v>65.145656969887668</v>
      </c>
      <c r="O950" s="525">
        <f t="shared" si="891"/>
        <v>78.437129248193628</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1213.9994898092123</v>
      </c>
      <c r="M952" s="525">
        <f t="shared" si="893"/>
        <v>1303.2446976379381</v>
      </c>
      <c r="N952" s="525">
        <f t="shared" si="893"/>
        <v>1478.3858711305093</v>
      </c>
      <c r="O952" s="525">
        <f t="shared" si="893"/>
        <v>1713.7093690696095</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597.18411393641225</v>
      </c>
      <c r="N954" s="525">
        <f t="shared" si="894"/>
        <v>604.66987918960729</v>
      </c>
      <c r="O954" s="525">
        <f t="shared" si="894"/>
        <v>653.41975848293316</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596.78404709512824</v>
      </c>
      <c r="N955" s="525">
        <f t="shared" si="894"/>
        <v>591.63499753258304</v>
      </c>
      <c r="O955" s="525">
        <f t="shared" si="894"/>
        <v>614.0971479934941</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64.185054914624828</v>
      </c>
      <c r="N956" s="525">
        <f t="shared" si="894"/>
        <v>199.4787821580482</v>
      </c>
      <c r="O956" s="525">
        <f t="shared" si="894"/>
        <v>356.76537961278655</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1258.1532159461653</v>
      </c>
      <c r="N957" s="527">
        <f t="shared" si="895"/>
        <v>1395.7836588802386</v>
      </c>
      <c r="O957" s="527">
        <f t="shared" si="895"/>
        <v>1624.2822860892138</v>
      </c>
      <c r="P957" s="527">
        <f t="shared" si="895"/>
        <v>0</v>
      </c>
      <c r="Q957" s="527">
        <f t="shared" si="895"/>
        <v>0</v>
      </c>
    </row>
    <row r="958" spans="1:17" s="192" customFormat="1" outlineLevel="1">
      <c r="A958" s="188"/>
      <c r="B958" s="304"/>
      <c r="C958" s="190"/>
      <c r="D958" s="191"/>
      <c r="E958" s="195"/>
    </row>
    <row r="959" spans="1:17" s="208" customFormat="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606.9997449046059</v>
      </c>
      <c r="M961" s="274">
        <f t="shared" si="896"/>
        <v>587.28595264222383</v>
      </c>
      <c r="N961" s="274">
        <f t="shared" si="896"/>
        <v>609.17274201721909</v>
      </c>
      <c r="O961" s="274">
        <f t="shared" si="896"/>
        <v>658.73593286308426</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606.99974490460636</v>
      </c>
      <c r="M962" s="274">
        <f t="shared" si="896"/>
        <v>586.89251679803283</v>
      </c>
      <c r="N962" s="274">
        <f t="shared" si="896"/>
        <v>595.38938245154964</v>
      </c>
      <c r="O962" s="274">
        <f t="shared" si="896"/>
        <v>617.68078779094105</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129.06622819768137</v>
      </c>
      <c r="N963" s="274">
        <f t="shared" si="896"/>
        <v>273.82374666174076</v>
      </c>
      <c r="O963" s="274">
        <f t="shared" si="896"/>
        <v>437.29264841558421</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1213.9994898092123</v>
      </c>
      <c r="M964" s="591">
        <f t="shared" si="896"/>
        <v>1303.2446976379381</v>
      </c>
      <c r="N964" s="591">
        <f t="shared" si="896"/>
        <v>1478.3858711305095</v>
      </c>
      <c r="O964" s="591">
        <f t="shared" si="896"/>
        <v>1713.7093690696097</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613.14799278117198</v>
      </c>
      <c r="N966" s="274">
        <f t="shared" si="897"/>
        <v>623.69018671667345</v>
      </c>
      <c r="O966" s="274">
        <f t="shared" si="897"/>
        <v>663.03093294234657</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613.14799278117243</v>
      </c>
      <c r="N967" s="274">
        <f t="shared" si="898"/>
        <v>623.27236287120172</v>
      </c>
      <c r="O967" s="274">
        <f t="shared" si="898"/>
        <v>648.02895875413299</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137.06668719261515</v>
      </c>
      <c r="O968" s="274">
        <f t="shared" si="898"/>
        <v>298.0330564524354</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1226.2959855623444</v>
      </c>
      <c r="N969" s="591">
        <f t="shared" si="899"/>
        <v>1384.0292367804902</v>
      </c>
      <c r="O969" s="591">
        <f t="shared" si="899"/>
        <v>1609.092948148915</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1226.2959855623444</v>
      </c>
      <c r="N971" s="274">
        <f t="shared" si="902"/>
        <v>1384.0292367804902</v>
      </c>
      <c r="O971" s="274">
        <f t="shared" si="902"/>
        <v>1609.092948148915</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1213.9994898092123</v>
      </c>
      <c r="N972" s="274">
        <f t="shared" si="903"/>
        <v>1303.2446976379381</v>
      </c>
      <c r="O972" s="274">
        <f t="shared" si="903"/>
        <v>1478.3858711305095</v>
      </c>
      <c r="P972" s="274">
        <f t="shared" si="903"/>
        <v>1713.7093690696097</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12.296495753132149</v>
      </c>
      <c r="N974" s="610">
        <f t="shared" si="907"/>
        <v>80.784539142552148</v>
      </c>
      <c r="O974" s="610">
        <f t="shared" si="907"/>
        <v>130.70707701840547</v>
      </c>
      <c r="P974" s="610">
        <f t="shared" si="907"/>
        <v>0</v>
      </c>
      <c r="Q974" s="610">
        <f t="shared" si="907"/>
        <v>0</v>
      </c>
    </row>
    <row r="975" spans="1:17" s="224" customFormat="1" outlineLevel="1">
      <c r="A975" s="219"/>
      <c r="B975" s="220"/>
      <c r="C975" s="221"/>
      <c r="D975" s="222"/>
      <c r="E975" s="223"/>
    </row>
    <row r="976" spans="1:17" s="208" customFormat="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56.467400947210983</v>
      </c>
      <c r="N980" s="618">
        <f t="shared" si="908"/>
        <v>67.55521690208974</v>
      </c>
      <c r="O980" s="618">
        <f t="shared" si="908"/>
        <v>85.56359176853482</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446.79388543125515</v>
      </c>
      <c r="N981" s="618">
        <f t="shared" si="909"/>
        <v>490.75824665000567</v>
      </c>
      <c r="O981" s="618">
        <f t="shared" si="909"/>
        <v>564.14932266715084</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503.26128637846614</v>
      </c>
      <c r="N985" s="591">
        <f t="shared" si="914"/>
        <v>558.31346355209541</v>
      </c>
      <c r="O985" s="591">
        <f t="shared" si="914"/>
        <v>649.71291443568566</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53.93579135765831</v>
      </c>
      <c r="N989" s="618">
        <f t="shared" si="915"/>
        <v>62.239983982432165</v>
      </c>
      <c r="O989" s="618">
        <f t="shared" si="915"/>
        <v>72.472623004219201</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426.76272292089482</v>
      </c>
      <c r="N990" s="618">
        <f t="shared" si="916"/>
        <v>452.14547168152131</v>
      </c>
      <c r="O990" s="618">
        <f t="shared" si="916"/>
        <v>477.83619568407642</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480.69851427855315</v>
      </c>
      <c r="N994" s="621">
        <f t="shared" si="921"/>
        <v>514.38545566395351</v>
      </c>
      <c r="O994" s="621">
        <f t="shared" si="921"/>
        <v>550.30881868829556</v>
      </c>
      <c r="P994" s="621">
        <f t="shared" si="921"/>
        <v>0</v>
      </c>
      <c r="Q994" s="621">
        <f t="shared" si="921"/>
        <v>0</v>
      </c>
    </row>
    <row r="995" spans="1:17" s="192" customFormat="1" outlineLevel="1">
      <c r="A995" s="188"/>
      <c r="B995" s="304"/>
      <c r="C995" s="190"/>
      <c r="D995" s="191"/>
      <c r="E995" s="195"/>
    </row>
    <row r="996" spans="1:17" s="208" customFormat="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0.21524999999999994</v>
      </c>
      <c r="N999" s="305">
        <f xml:space="preserve"> Inp!N$214</f>
        <v>0.24475000000000002</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30.386520134717898</v>
      </c>
      <c r="N1000" s="618">
        <f t="shared" si="922"/>
        <v>41.33534834196616</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240.43095959769411</v>
      </c>
      <c r="N1001" s="618">
        <f t="shared" si="923"/>
        <v>300.28270216897221</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270.81747973241204</v>
      </c>
      <c r="N1005" s="591">
        <f t="shared" si="927"/>
        <v>341.61805051093836</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0.21524999999999994</v>
      </c>
      <c r="N1008" s="305">
        <f xml:space="preserve"> Inp!N$214</f>
        <v>0.24475000000000002</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29.024197724339871</v>
      </c>
      <c r="N1009" s="618">
        <f t="shared" si="928"/>
        <v>38.083090199250684</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229.65169027180644</v>
      </c>
      <c r="N1010" s="618">
        <f t="shared" si="929"/>
        <v>276.65651048513087</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258.67588799614634</v>
      </c>
      <c r="N1014" s="621">
        <f t="shared" si="933"/>
        <v>314.73960068438157</v>
      </c>
      <c r="O1014" s="621">
        <f t="shared" si="933"/>
        <v>0</v>
      </c>
      <c r="P1014" s="621">
        <f t="shared" si="933"/>
        <v>0</v>
      </c>
      <c r="Q1014" s="621">
        <f t="shared" si="933"/>
        <v>0</v>
      </c>
    </row>
    <row r="1015" spans="1:17" s="192" customFormat="1" outlineLevel="1">
      <c r="A1015" s="188"/>
      <c r="B1015" s="304"/>
      <c r="C1015" s="190"/>
      <c r="D1015" s="191"/>
      <c r="E1015" s="195"/>
    </row>
    <row r="1016" spans="1:17" s="240" customFormat="1" outlineLevel="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1213.9994898092123</v>
      </c>
      <c r="N1018" s="274">
        <f t="shared" si="934"/>
        <v>1303.2446976379381</v>
      </c>
      <c r="O1018" s="274">
        <f t="shared" si="934"/>
        <v>1478.3858711305095</v>
      </c>
      <c r="P1018" s="274">
        <f t="shared" si="934"/>
        <v>1713.7093690696097</v>
      </c>
      <c r="Q1018" s="274">
        <f t="shared" si="934"/>
        <v>0</v>
      </c>
    </row>
    <row r="1019" spans="1:17" s="240" customFormat="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12.296495753132149</v>
      </c>
      <c r="N1019" s="274">
        <f t="shared" si="935"/>
        <v>80.784539142552148</v>
      </c>
      <c r="O1019" s="274">
        <f t="shared" si="935"/>
        <v>130.70707701840547</v>
      </c>
      <c r="P1019" s="274">
        <f t="shared" si="935"/>
        <v>0</v>
      </c>
      <c r="Q1019" s="274">
        <f t="shared" si="935"/>
        <v>0</v>
      </c>
    </row>
    <row r="1020" spans="1:17" s="240" customFormat="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1.0884120171673819</v>
      </c>
      <c r="P1020" s="267">
        <f t="shared" si="937"/>
        <v>1</v>
      </c>
      <c r="Q1020" s="267">
        <f t="shared" si="937"/>
        <v>0</v>
      </c>
    </row>
    <row r="1021" spans="1:17" s="581" customFormat="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1.0128913443830706E-2</v>
      </c>
      <c r="N1021" s="581">
        <f t="shared" si="938"/>
        <v>6.1987237921604314E-2</v>
      </c>
      <c r="O1021" s="581">
        <f t="shared" si="938"/>
        <v>8.8412017167381909E-2</v>
      </c>
      <c r="P1021" s="581">
        <f t="shared" si="938"/>
        <v>0</v>
      </c>
      <c r="Q1021" s="581">
        <f t="shared" si="938"/>
        <v>0</v>
      </c>
    </row>
    <row r="1022" spans="1:17" s="240" customFormat="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608.27765051818824</v>
      </c>
      <c r="N1023" s="274">
        <f t="shared" si="939"/>
        <v>601.5894809696041</v>
      </c>
      <c r="O1023" s="274">
        <f t="shared" si="939"/>
        <v>609.54838359359394</v>
      </c>
      <c r="P1023" s="274">
        <f t="shared" si="939"/>
        <v>0</v>
      </c>
      <c r="Q1023" s="274">
        <f t="shared" si="939"/>
        <v>0</v>
      </c>
    </row>
    <row r="1024" spans="1:17" s="240" customFormat="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5.2813790222702925</v>
      </c>
      <c r="N1024" s="274">
        <f t="shared" si="940"/>
        <v>34.749035458839039</v>
      </c>
      <c r="O1024" s="274">
        <f t="shared" si="940"/>
        <v>78.472885720946152</v>
      </c>
      <c r="P1024" s="274">
        <f t="shared" si="940"/>
        <v>0</v>
      </c>
      <c r="Q1024" s="274">
        <f t="shared" si="940"/>
        <v>0</v>
      </c>
    </row>
    <row r="1025" spans="1:20" s="240" customFormat="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608.23865478369362</v>
      </c>
      <c r="N1025" s="274">
        <f t="shared" si="941"/>
        <v>600.37508901944466</v>
      </c>
      <c r="O1025" s="274">
        <f t="shared" si="941"/>
        <v>591.17007486757234</v>
      </c>
      <c r="P1025" s="274">
        <f t="shared" si="941"/>
        <v>0</v>
      </c>
      <c r="Q1025" s="274">
        <f t="shared" si="941"/>
        <v>0</v>
      </c>
    </row>
    <row r="1026" spans="1:20" s="240" customFormat="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4.9093379974783637</v>
      </c>
      <c r="N1026" s="274">
        <f t="shared" si="944"/>
        <v>22.897273851756452</v>
      </c>
      <c r="O1026" s="274">
        <f t="shared" si="944"/>
        <v>56.858883886560342</v>
      </c>
      <c r="P1026" s="274">
        <f t="shared" si="944"/>
        <v>0</v>
      </c>
      <c r="Q1026" s="274">
        <f t="shared" si="944"/>
        <v>0</v>
      </c>
    </row>
    <row r="1027" spans="1:20" s="240" customFormat="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0.41103675928649963</v>
      </c>
      <c r="N1027" s="274">
        <f t="shared" ref="N1027" si="948" xml:space="preserve"> N1023 + N1024 - N1025 - N1026</f>
        <v>13.066153557241975</v>
      </c>
      <c r="O1027" s="274">
        <f t="shared" ref="O1027" si="949" xml:space="preserve"> O1023 + O1024 - O1025 - O1026</f>
        <v>39.992310560407383</v>
      </c>
      <c r="P1027" s="274">
        <f t="shared" ref="P1027" si="950" xml:space="preserve"> P1023 + P1024 - P1025 - P1026</f>
        <v>0</v>
      </c>
      <c r="Q1027" s="274">
        <f t="shared" ref="Q1027" si="951" xml:space="preserve"> Q1023 + Q1024 - Q1025 - Q1026</f>
        <v>0</v>
      </c>
    </row>
    <row r="1028" spans="1:20" s="240" customFormat="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1.0003385806688856</v>
      </c>
      <c r="N1028" s="267">
        <f t="shared" si="952"/>
        <v>1.0100258635856518</v>
      </c>
      <c r="O1028" s="267">
        <f t="shared" si="952"/>
        <v>1.0270513343920322</v>
      </c>
      <c r="P1028" s="267">
        <f t="shared" si="952"/>
        <v>1</v>
      </c>
      <c r="Q1028" s="267">
        <f t="shared" si="952"/>
        <v>0</v>
      </c>
    </row>
    <row r="1029" spans="1:20" s="581" customFormat="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3.3858066888569835E-4</v>
      </c>
      <c r="N1029" s="581">
        <f t="shared" si="953"/>
        <v>1.0025863585651785E-2</v>
      </c>
      <c r="O1029" s="581">
        <f t="shared" si="953"/>
        <v>2.7051334392032299E-2</v>
      </c>
      <c r="P1029" s="581">
        <f t="shared" si="953"/>
        <v>0</v>
      </c>
      <c r="Q1029" s="581">
        <f t="shared" si="953"/>
        <v>0</v>
      </c>
    </row>
    <row r="1030" spans="1:20" s="240" customFormat="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1.0128913443830706E-2</v>
      </c>
      <c r="N1031" s="581">
        <f t="shared" si="954"/>
        <v>6.1987237921604314E-2</v>
      </c>
      <c r="O1031" s="581">
        <f t="shared" si="954"/>
        <v>8.8412017167381909E-2</v>
      </c>
      <c r="P1031" s="581">
        <f t="shared" si="954"/>
        <v>0</v>
      </c>
      <c r="Q1031" s="581">
        <f t="shared" si="954"/>
        <v>0</v>
      </c>
    </row>
    <row r="1032" spans="1:20" s="581" customFormat="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3.3858066888569835E-4</v>
      </c>
      <c r="N1032" s="581">
        <f t="shared" si="955"/>
        <v>1.0025863585651785E-2</v>
      </c>
      <c r="O1032" s="581">
        <f t="shared" si="955"/>
        <v>2.7051334392032299E-2</v>
      </c>
      <c r="P1032" s="581">
        <f t="shared" si="955"/>
        <v>0</v>
      </c>
      <c r="Q1032" s="581">
        <f t="shared" si="955"/>
        <v>0</v>
      </c>
    </row>
    <row r="1033" spans="1:20" s="197" customFormat="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1.0470923567005297E-2</v>
      </c>
      <c r="N1033" s="197">
        <f xml:space="preserve"> (1 + N1031) * (1 + N1032) -1</f>
        <v>7.2634577098709352E-2</v>
      </c>
      <c r="O1033" s="197">
        <f t="shared" ref="O1033:Q1033" si="957" xml:space="preserve"> (1 + O1031) * (1 + O1032) -1</f>
        <v>0.11785501460008296</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1216.5163053018819</v>
      </c>
      <c r="N11" s="395">
        <f xml:space="preserve"> Update!N947</f>
        <v>1333.995812551736</v>
      </c>
      <c r="O11" s="395">
        <f xml:space="preserve"> Update!O947</f>
        <v>1472.6017160160891</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10.190717019748657</v>
      </c>
      <c r="N12" s="395">
        <f xml:space="preserve"> Update!N948</f>
        <v>62.681753940523528</v>
      </c>
      <c r="O12" s="395">
        <f xml:space="preserve"> Update!O948</f>
        <v>161.48156850502016</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132.13921705274626</v>
      </c>
      <c r="N13" s="395">
        <f xml:space="preserve"> Update!N949</f>
        <v>146.85396160813761</v>
      </c>
      <c r="O13" s="395">
        <f xml:space="preserve"> Update!O949</f>
        <v>158.06321379669416</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55.60154173643943</v>
      </c>
      <c r="N14" s="395">
        <f xml:space="preserve"> Update!N950</f>
        <v>65.145656969887668</v>
      </c>
      <c r="O14" s="395">
        <f xml:space="preserve"> Update!O950</f>
        <v>78.437129248193628</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1213.9994898092123</v>
      </c>
      <c r="M16" s="395">
        <f xml:space="preserve"> Update!M952</f>
        <v>1303.2446976379381</v>
      </c>
      <c r="N16" s="395">
        <f xml:space="preserve"> Update!N952</f>
        <v>1478.3858711305093</v>
      </c>
      <c r="O16" s="395">
        <f xml:space="preserve"> Update!O952</f>
        <v>1713.7093690696095</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608.27765051818824</v>
      </c>
      <c r="N21" s="395">
        <f xml:space="preserve"> Update!N930</f>
        <v>601.5894809696041</v>
      </c>
      <c r="O21" s="395">
        <f xml:space="preserve"> Update!O930</f>
        <v>609.54838359359394</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5.2813790222702925</v>
      </c>
      <c r="N22" s="395">
        <f xml:space="preserve"> Update!N931</f>
        <v>34.749035458839039</v>
      </c>
      <c r="O22" s="395">
        <f xml:space="preserve"> Update!O931</f>
        <v>78.472885720946152</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26.273076898234773</v>
      </c>
      <c r="N23" s="395">
        <f xml:space="preserve"> Update!N932</f>
        <v>27.165774411224028</v>
      </c>
      <c r="O23" s="395">
        <f xml:space="preserve"> Update!O932</f>
        <v>29.285336451455812</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606.9997449046059</v>
      </c>
      <c r="M24" s="395">
        <f xml:space="preserve"> Update!M933</f>
        <v>587.28595264222383</v>
      </c>
      <c r="N24" s="395">
        <f xml:space="preserve"> Update!N933</f>
        <v>609.17274201721909</v>
      </c>
      <c r="O24" s="395">
        <f xml:space="preserve"> Update!O933</f>
        <v>658.73593286308426</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608.23865478369362</v>
      </c>
      <c r="N28" s="293">
        <f xml:space="preserve"> Update!N935</f>
        <v>600.37508901944466</v>
      </c>
      <c r="O28" s="293">
        <f xml:space="preserve"> Update!O935</f>
        <v>591.17007486757234</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4.9093379974783637</v>
      </c>
      <c r="N29" s="293">
        <f xml:space="preserve"> Update!N936</f>
        <v>22.897273851756452</v>
      </c>
      <c r="O29" s="293">
        <f xml:space="preserve"> Update!O936</f>
        <v>56.858883886560342</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26.255475983139771</v>
      </c>
      <c r="N30" s="293">
        <f xml:space="preserve"> Update!N937</f>
        <v>27.882980419651552</v>
      </c>
      <c r="O30" s="293">
        <f xml:space="preserve"> Update!O937</f>
        <v>30.348170963191627</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606.99974490460636</v>
      </c>
      <c r="M32" s="293">
        <f xml:space="preserve"> Update!M939</f>
        <v>586.89251679803283</v>
      </c>
      <c r="N32" s="293">
        <f xml:space="preserve"> Update!N939</f>
        <v>595.38938245154964</v>
      </c>
      <c r="O32" s="293">
        <f xml:space="preserve"> Update!O939</f>
        <v>617.68078779094105</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132.0312425626872</v>
      </c>
      <c r="O36" s="293">
        <f xml:space="preserve"> Update!O941</f>
        <v>271.88325755492258</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5.0354446299280387</v>
      </c>
      <c r="O37" s="293">
        <f xml:space="preserve"> Update!O942</f>
        <v>26.14979889751368</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132.13921705274626</v>
      </c>
      <c r="N38" s="293">
        <f xml:space="preserve"> Update!N943</f>
        <v>146.85396160813761</v>
      </c>
      <c r="O38" s="293">
        <f xml:space="preserve"> Update!O943</f>
        <v>158.06321379669416</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3.0729888550648869</v>
      </c>
      <c r="N39" s="293">
        <f xml:space="preserve"> Update!N944</f>
        <v>10.096902139012091</v>
      </c>
      <c r="O39" s="293">
        <f xml:space="preserve"> Update!O944</f>
        <v>18.803621833546188</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129.06622819768137</v>
      </c>
      <c r="N40" s="293">
        <f xml:space="preserve"> Update!N945</f>
        <v>273.82374666174076</v>
      </c>
      <c r="O40" s="293">
        <f xml:space="preserve"> Update!O945</f>
        <v>437.29264841558421</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597.18411393641225</v>
      </c>
      <c r="N44" s="401">
        <f xml:space="preserve"> Update!N954</f>
        <v>604.66987918960729</v>
      </c>
      <c r="O44" s="401">
        <f xml:space="preserve"> Update!O954</f>
        <v>653.41975848293316</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596.78404709512824</v>
      </c>
      <c r="N45" s="401">
        <f xml:space="preserve"> Update!N955</f>
        <v>591.63499753258304</v>
      </c>
      <c r="O45" s="401">
        <f xml:space="preserve"> Update!O955</f>
        <v>614.0971479934941</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64.185054914624828</v>
      </c>
      <c r="N46" s="401">
        <f xml:space="preserve"> Update!N956</f>
        <v>199.4787821580482</v>
      </c>
      <c r="O46" s="401">
        <f xml:space="preserve"> Update!O956</f>
        <v>356.76537961278655</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1258.1532159461653</v>
      </c>
      <c r="N47" s="401">
        <f xml:space="preserve"> Update!N957</f>
        <v>1395.7836588802386</v>
      </c>
      <c r="O47" s="401">
        <f xml:space="preserve"> Update!O957</f>
        <v>1624.2822860892138</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480.69851427855315</v>
      </c>
      <c r="N52" s="401">
        <f xml:space="preserve"> Update!N994</f>
        <v>514.38545566395351</v>
      </c>
      <c r="O52" s="401">
        <f xml:space="preserve"> Update!O994</f>
        <v>550.30881868829556</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0.21524999999999994</v>
      </c>
      <c r="N56" s="291">
        <f xml:space="preserve"> Inp!N$214</f>
        <v>0.24475000000000002</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258.67588799614634</v>
      </c>
      <c r="N57" s="401">
        <f xml:space="preserve"> Update!N1014</f>
        <v>314.73960068438157</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1.0470923567005297E-2</v>
      </c>
      <c r="N61" s="291">
        <f xml:space="preserve"> Update!N$1033</f>
        <v>7.2634577098709352E-2</v>
      </c>
      <c r="O61" s="291">
        <f xml:space="preserve"> Update!O$1033</f>
        <v>0.11785501460008296</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132.34287226568932</v>
      </c>
      <c r="N68" s="405">
        <f xml:space="preserve"> Update!N140</f>
        <v>153.95741405522048</v>
      </c>
      <c r="O68" s="405">
        <f xml:space="preserve"> Update!O140</f>
        <v>185.96157373037317</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1.1086318818437095</v>
      </c>
      <c r="N69" s="404">
        <f xml:space="preserve"> Update!N141</f>
        <v>7.1131242953411622</v>
      </c>
      <c r="O69" s="404">
        <f xml:space="preserve"> Update!O141</f>
        <v>19.902966846917582</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27.986710392283161</v>
      </c>
      <c r="N70" s="404">
        <f xml:space="preserve"> Update!N142</f>
        <v>39.742396956036053</v>
      </c>
      <c r="O70" s="404">
        <f xml:space="preserve"> Update!O142</f>
        <v>47.577130768291319</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11.021672376692646</v>
      </c>
      <c r="N71" s="404">
        <f xml:space="preserve"> Update!N143</f>
        <v>14.004465151481353</v>
      </c>
      <c r="O71" s="404">
        <f xml:space="preserve"> Update!O143</f>
        <v>18.420464428790222</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132.06907191479297</v>
      </c>
      <c r="M73" s="405">
        <f xml:space="preserve"> Update!M145</f>
        <v>150.41654216312352</v>
      </c>
      <c r="N73" s="405">
        <f xml:space="preserve"> Update!N145</f>
        <v>186.80847015511634</v>
      </c>
      <c r="O73" s="405">
        <f xml:space="preserve"> Update!O145</f>
        <v>235.02120691679184</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66.17355727478359</v>
      </c>
      <c r="N78" s="395">
        <f xml:space="preserve"> Update!N123</f>
        <v>63.262762112714391</v>
      </c>
      <c r="O78" s="395">
        <f xml:space="preserve"> Update!O123</f>
        <v>61.953008931278653</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0.574552816336943</v>
      </c>
      <c r="N79" s="395">
        <f xml:space="preserve"> Update!N124</f>
        <v>3.654186174159324</v>
      </c>
      <c r="O79" s="395">
        <f xml:space="preserve"> Update!O124</f>
        <v>7.9757924404150273</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4.9894977991262435</v>
      </c>
      <c r="N80" s="395">
        <f xml:space="preserve"> Update!N125</f>
        <v>5.0021186479408222</v>
      </c>
      <c r="O80" s="395">
        <f xml:space="preserve"> Update!O125</f>
        <v>5.2272581210657698</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66.0345359573965</v>
      </c>
      <c r="M81" s="395">
        <f xml:space="preserve"> Update!M126</f>
        <v>61.758612291994289</v>
      </c>
      <c r="N81" s="395">
        <f xml:space="preserve"> Update!N126</f>
        <v>61.914829638932879</v>
      </c>
      <c r="O81" s="395">
        <f xml:space="preserve"> Update!O126</f>
        <v>64.701543250627907</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66.169314990905733</v>
      </c>
      <c r="N85" s="293">
        <f xml:space="preserve"> Update!N128</f>
        <v>63.135057437874174</v>
      </c>
      <c r="O85" s="293">
        <f xml:space="preserve"> Update!O128</f>
        <v>59.820733384075432</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0.53407906550676643</v>
      </c>
      <c r="N86" s="293">
        <f xml:space="preserve"> Update!N129</f>
        <v>2.4078625616569473</v>
      </c>
      <c r="O86" s="293">
        <f xml:space="preserve"> Update!O129</f>
        <v>5.7535729193598995</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4.9861552242360041</v>
      </c>
      <c r="N87" s="293">
        <f xml:space="preserve"> Update!N130</f>
        <v>5.2952332144347736</v>
      </c>
      <c r="O87" s="293">
        <f xml:space="preserve"> Update!O130</f>
        <v>5.7633954642946694</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66.034535957396471</v>
      </c>
      <c r="M89" s="293">
        <f xml:space="preserve"> Update!M132</f>
        <v>61.717238832176477</v>
      </c>
      <c r="N89" s="293">
        <f xml:space="preserve"> Update!N132</f>
        <v>60.247686785096356</v>
      </c>
      <c r="O89" s="293">
        <f xml:space="preserve"> Update!O132</f>
        <v>59.810910839140661</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27.559594504631914</v>
      </c>
      <c r="O93" s="293">
        <f xml:space="preserve"> Update!O134</f>
        <v>64.18783141501909</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1.0510755595248911</v>
      </c>
      <c r="O94" s="293">
        <f xml:space="preserve"> Update!O135</f>
        <v>6.1736014871426557</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27.986710392283161</v>
      </c>
      <c r="N95" s="293">
        <f xml:space="preserve"> Update!N136</f>
        <v>39.742396956036053</v>
      </c>
      <c r="O95" s="293">
        <f xml:space="preserve"> Update!O136</f>
        <v>47.577130768291319</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1.0460193533303972</v>
      </c>
      <c r="N96" s="293">
        <f xml:space="preserve"> Update!N137</f>
        <v>3.7071132891057577</v>
      </c>
      <c r="O96" s="293">
        <f xml:space="preserve"> Update!O137</f>
        <v>7.4298108434297827</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26.940691038952767</v>
      </c>
      <c r="N97" s="293">
        <f xml:space="preserve"> Update!N138</f>
        <v>64.645953731087104</v>
      </c>
      <c r="O97" s="293">
        <f xml:space="preserve"> Update!O138</f>
        <v>110.50875282702327</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63.906810853924434</v>
      </c>
      <c r="N101" s="401">
        <f xml:space="preserve"> Update!N147</f>
        <v>62.545155706899095</v>
      </c>
      <c r="O101" s="401">
        <f xml:space="preserve"> Update!O147</f>
        <v>65.319960513557376</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63.863998268394688</v>
      </c>
      <c r="N102" s="401">
        <f xml:space="preserve"> Update!N148</f>
        <v>61.068730203667151</v>
      </c>
      <c r="O102" s="401">
        <f xml:space="preserve"> Update!O148</f>
        <v>60.834408882430814</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13.397693245708318</v>
      </c>
      <c r="N103" s="401">
        <f xml:space="preserve"> Update!N149</f>
        <v>45.274156344658117</v>
      </c>
      <c r="O103" s="401">
        <f xml:space="preserve"> Update!O149</f>
        <v>87.754610025348853</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141.16850236802745</v>
      </c>
      <c r="N104" s="401">
        <f xml:space="preserve"> Update!N150</f>
        <v>168.88804225522435</v>
      </c>
      <c r="O104" s="401">
        <f xml:space="preserve"> Update!O150</f>
        <v>213.90897942133705</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0.21524999999999994</v>
      </c>
      <c r="N109" s="401">
        <f xml:space="preserve"> Update!N179</f>
        <v>0.24475000000000002</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0.21524999999999994</v>
      </c>
      <c r="N113" s="291">
        <f xml:space="preserve"> Inp!N$214</f>
        <v>0.24475000000000002</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29.024197724339871</v>
      </c>
      <c r="N114" s="401">
        <f xml:space="preserve"> Update!N183</f>
        <v>38.083090199250684</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7.1688301944992538E-2</v>
      </c>
      <c r="O118" s="291">
        <f xml:space="preserve"> Update!O$202</f>
        <v>0.11378284086211621</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1084.1734330361926</v>
      </c>
      <c r="N125" s="404">
        <f xml:space="preserve"> Update!N320</f>
        <v>1180.0383984965154</v>
      </c>
      <c r="O125" s="404">
        <f xml:space="preserve"> Update!O320</f>
        <v>1286.6401422857157</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9.0820851379049472</v>
      </c>
      <c r="N126" s="404">
        <f xml:space="preserve"> Update!N321</f>
        <v>55.568629645182369</v>
      </c>
      <c r="O126" s="404">
        <f xml:space="preserve"> Update!O321</f>
        <v>141.5786016581026</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104.15250666046309</v>
      </c>
      <c r="N127" s="404">
        <f xml:space="preserve"> Update!N322</f>
        <v>107.11156465210155</v>
      </c>
      <c r="O127" s="404">
        <f xml:space="preserve"> Update!O322</f>
        <v>110.48608302840285</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44.579869359746787</v>
      </c>
      <c r="N128" s="404">
        <f xml:space="preserve"> Update!N323</f>
        <v>51.14119181840632</v>
      </c>
      <c r="O128" s="404">
        <f xml:space="preserve"> Update!O323</f>
        <v>60.016664819403402</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1081.9304178944194</v>
      </c>
      <c r="M130" s="405">
        <f xml:space="preserve"> Update!M325</f>
        <v>1152.8281554748146</v>
      </c>
      <c r="N130" s="405">
        <f xml:space="preserve"> Update!N325</f>
        <v>1291.5774009753932</v>
      </c>
      <c r="O130" s="405">
        <f xml:space="preserve"> Update!O325</f>
        <v>1478.6881621528178</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542.10409324340469</v>
      </c>
      <c r="N135" s="395">
        <f xml:space="preserve"> Update!N303</f>
        <v>538.32671885688967</v>
      </c>
      <c r="O135" s="395">
        <f xml:space="preserve"> Update!O303</f>
        <v>547.59537466231529</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4.7068262059333499</v>
      </c>
      <c r="N136" s="395">
        <f xml:space="preserve"> Update!N304</f>
        <v>31.094849284679714</v>
      </c>
      <c r="O136" s="395">
        <f xml:space="preserve"> Update!O304</f>
        <v>70.497093280531132</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21.283579099108529</v>
      </c>
      <c r="N137" s="395">
        <f xml:space="preserve"> Update!N305</f>
        <v>22.163655763283206</v>
      </c>
      <c r="O137" s="395">
        <f xml:space="preserve"> Update!O305</f>
        <v>24.058078330390043</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540.96520894720936</v>
      </c>
      <c r="M138" s="395">
        <f xml:space="preserve"> Update!M306</f>
        <v>525.52734035022957</v>
      </c>
      <c r="N138" s="395">
        <f xml:space="preserve"> Update!N306</f>
        <v>547.25791237828616</v>
      </c>
      <c r="O138" s="395">
        <f xml:space="preserve"> Update!O306</f>
        <v>594.03438961245638</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542.0693397927879</v>
      </c>
      <c r="N142" s="293">
        <f xml:space="preserve"> Update!N308</f>
        <v>537.24003158157052</v>
      </c>
      <c r="O142" s="293">
        <f xml:space="preserve"> Update!O308</f>
        <v>531.34934148349691</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4.3752589319715973</v>
      </c>
      <c r="N143" s="293">
        <f xml:space="preserve"> Update!N309</f>
        <v>20.489411290099504</v>
      </c>
      <c r="O143" s="293">
        <f xml:space="preserve"> Update!O309</f>
        <v>51.105310967200445</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21.269320758903767</v>
      </c>
      <c r="N144" s="293">
        <f xml:space="preserve"> Update!N310</f>
        <v>22.587747205216779</v>
      </c>
      <c r="O144" s="293">
        <f xml:space="preserve"> Update!O310</f>
        <v>24.584775498896956</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540.96520894720993</v>
      </c>
      <c r="M146" s="293">
        <f xml:space="preserve"> Update!M312</f>
        <v>525.17527796585637</v>
      </c>
      <c r="N146" s="293">
        <f xml:space="preserve"> Update!N312</f>
        <v>535.1416956664533</v>
      </c>
      <c r="O146" s="293">
        <f xml:space="preserve"> Update!O312</f>
        <v>557.86987695180039</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104.47164805805528</v>
      </c>
      <c r="O150" s="293">
        <f xml:space="preserve"> Update!O314</f>
        <v>207.6954261399035</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3.9843690704031474</v>
      </c>
      <c r="O151" s="293">
        <f xml:space="preserve"> Update!O315</f>
        <v>19.976197410371025</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104.15250666046309</v>
      </c>
      <c r="N152" s="293">
        <f xml:space="preserve"> Update!N316</f>
        <v>107.11156465210155</v>
      </c>
      <c r="O152" s="293">
        <f xml:space="preserve"> Update!O316</f>
        <v>110.48608302840285</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2.0269695017344898</v>
      </c>
      <c r="N153" s="293">
        <f xml:space="preserve"> Update!N317</f>
        <v>6.3897888499063331</v>
      </c>
      <c r="O153" s="293">
        <f xml:space="preserve"> Update!O317</f>
        <v>11.373810990116407</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102.1255371587286</v>
      </c>
      <c r="N154" s="293">
        <f xml:space="preserve"> Update!N318</f>
        <v>209.17779293065365</v>
      </c>
      <c r="O154" s="293">
        <f xml:space="preserve"> Update!O318</f>
        <v>326.78389558856094</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533.27730308248783</v>
      </c>
      <c r="N158" s="401">
        <f xml:space="preserve"> Update!N327</f>
        <v>542.12472348270819</v>
      </c>
      <c r="O158" s="401">
        <f xml:space="preserve"> Update!O327</f>
        <v>588.0997979693758</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532.92004882673359</v>
      </c>
      <c r="N159" s="401">
        <f xml:space="preserve"> Update!N328</f>
        <v>530.56626732891584</v>
      </c>
      <c r="O159" s="401">
        <f xml:space="preserve"> Update!O328</f>
        <v>553.2627391110633</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50.787361668916503</v>
      </c>
      <c r="N160" s="401">
        <f xml:space="preserve"> Update!N329</f>
        <v>154.20462581339009</v>
      </c>
      <c r="O160" s="401">
        <f xml:space="preserve"> Update!O329</f>
        <v>269.01076958743772</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1116.9847135781379</v>
      </c>
      <c r="N161" s="401">
        <f xml:space="preserve"> Update!N330</f>
        <v>1226.8956166250141</v>
      </c>
      <c r="O161" s="401">
        <f xml:space="preserve"> Update!O330</f>
        <v>1410.3733066678769</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426.76272292089482</v>
      </c>
      <c r="N166" s="401">
        <f xml:space="preserve"> Update!N355</f>
        <v>452.14547168152131</v>
      </c>
      <c r="O166" s="401">
        <f xml:space="preserve"> Update!O355</f>
        <v>477.83619568407642</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0.21524999999999994</v>
      </c>
      <c r="N170" s="291">
        <f xml:space="preserve"> Inp!N$214</f>
        <v>0.24475000000000002</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229.65169027180644</v>
      </c>
      <c r="N171" s="401">
        <f xml:space="preserve"> Update!N363</f>
        <v>276.65651048513087</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7.2758043407093131E-2</v>
      </c>
      <c r="O175" s="291">
        <f xml:space="preserve"> Update!O$382</f>
        <v>0.11844399714624787</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0.21524999999999994</v>
      </c>
      <c r="N227" s="291">
        <f xml:space="preserve"> Inp!N$214</f>
        <v>0.24475000000000002</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0.21524999999999994</v>
      </c>
      <c r="N284" s="291">
        <f xml:space="preserve"> Inp!N$214</f>
        <v>0.24475000000000002</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0.21524999999999994</v>
      </c>
      <c r="N341" s="291">
        <f xml:space="preserve"> Inp!N$214</f>
        <v>0.24475000000000002</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Affinity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1216.5163053018819</v>
      </c>
      <c r="N11" s="626">
        <f xml:space="preserve"> Update!N947</f>
        <v>1333.995812551736</v>
      </c>
      <c r="O11" s="626">
        <f xml:space="preserve"> Update!O947</f>
        <v>1472.6017160160891</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10.190717019748657</v>
      </c>
      <c r="N12" s="626">
        <f xml:space="preserve"> Update!N948</f>
        <v>62.681753940523528</v>
      </c>
      <c r="O12" s="626">
        <f xml:space="preserve"> Update!O948</f>
        <v>161.48156850502016</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132.13921705274626</v>
      </c>
      <c r="N13" s="626">
        <f xml:space="preserve"> Update!N949</f>
        <v>146.85396160813761</v>
      </c>
      <c r="O13" s="626">
        <f xml:space="preserve"> Update!O949</f>
        <v>158.06321379669416</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55.60154173643943</v>
      </c>
      <c r="N14" s="626">
        <f xml:space="preserve"> Update!N950</f>
        <v>65.145656969887668</v>
      </c>
      <c r="O14" s="626">
        <f xml:space="preserve"> Update!O950</f>
        <v>78.437129248193628</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1303.2446976379381</v>
      </c>
      <c r="N16" s="626">
        <f xml:space="preserve"> Update!N952</f>
        <v>1478.3858711305093</v>
      </c>
      <c r="O16" s="626">
        <f xml:space="preserve"> Update!O952</f>
        <v>1713.7093690696095</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608.27765051818824</v>
      </c>
      <c r="N21" s="480">
        <f xml:space="preserve"> Update!N930</f>
        <v>601.5894809696041</v>
      </c>
      <c r="O21" s="480">
        <f xml:space="preserve"> Update!O930</f>
        <v>609.54838359359394</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5.2813790222702925</v>
      </c>
      <c r="N22" s="629">
        <f xml:space="preserve"> Update!N931</f>
        <v>34.749035458839039</v>
      </c>
      <c r="O22" s="629">
        <f xml:space="preserve"> Update!O931</f>
        <v>78.472885720946152</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26.273076898234773</v>
      </c>
      <c r="N23" s="480">
        <f xml:space="preserve"> Update!N932</f>
        <v>27.165774411224028</v>
      </c>
      <c r="O23" s="480">
        <f xml:space="preserve"> Update!O932</f>
        <v>29.285336451455812</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587.28595264222383</v>
      </c>
      <c r="N24" s="480">
        <f xml:space="preserve"> Update!N933</f>
        <v>609.17274201721909</v>
      </c>
      <c r="O24" s="480">
        <f xml:space="preserve"> Update!O933</f>
        <v>658.73593286308426</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608.23865478369362</v>
      </c>
      <c r="N28" s="480">
        <f xml:space="preserve"> Update!N935</f>
        <v>600.37508901944466</v>
      </c>
      <c r="O28" s="480">
        <f xml:space="preserve"> Update!O935</f>
        <v>591.17007486757234</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4.9093379974783637</v>
      </c>
      <c r="N29" s="629">
        <f xml:space="preserve"> Update!N936</f>
        <v>22.897273851756452</v>
      </c>
      <c r="O29" s="629">
        <f xml:space="preserve"> Update!O936</f>
        <v>56.858883886560342</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26.255475983139771</v>
      </c>
      <c r="N30" s="480">
        <f xml:space="preserve"> Update!N937</f>
        <v>27.882980419651552</v>
      </c>
      <c r="O30" s="480">
        <f xml:space="preserve"> Update!O937</f>
        <v>30.348170963191627</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586.89251679803283</v>
      </c>
      <c r="N32" s="480">
        <f xml:space="preserve"> Update!N939</f>
        <v>595.38938245154964</v>
      </c>
      <c r="O32" s="480">
        <f xml:space="preserve"> Update!O939</f>
        <v>617.68078779094105</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132.0312425626872</v>
      </c>
      <c r="O36" s="480">
        <f xml:space="preserve"> Update!O941</f>
        <v>271.88325755492258</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5.0354446299280387</v>
      </c>
      <c r="O37" s="629">
        <f xml:space="preserve"> Update!O942</f>
        <v>26.14979889751368</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132.13921705274626</v>
      </c>
      <c r="N38" s="480">
        <f xml:space="preserve"> Update!N943</f>
        <v>146.85396160813761</v>
      </c>
      <c r="O38" s="480">
        <f xml:space="preserve"> Update!O943</f>
        <v>158.06321379669416</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3.0729888550648869</v>
      </c>
      <c r="N39" s="480">
        <f xml:space="preserve"> Update!N944</f>
        <v>10.096902139012091</v>
      </c>
      <c r="O39" s="480">
        <f xml:space="preserve"> Update!O944</f>
        <v>18.803621833546188</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129.06622819768137</v>
      </c>
      <c r="N40" s="480">
        <f xml:space="preserve"> Update!N945</f>
        <v>273.82374666174076</v>
      </c>
      <c r="O40" s="480">
        <f xml:space="preserve"> Update!O945</f>
        <v>437.29264841558421</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597.18411393641225</v>
      </c>
      <c r="N44" s="480">
        <f xml:space="preserve"> Update!N954</f>
        <v>604.66987918960729</v>
      </c>
      <c r="O44" s="480">
        <f xml:space="preserve"> Update!O954</f>
        <v>653.41975848293316</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596.78404709512824</v>
      </c>
      <c r="N45" s="480">
        <f xml:space="preserve"> Update!N955</f>
        <v>591.63499753258304</v>
      </c>
      <c r="O45" s="480">
        <f xml:space="preserve"> Update!O955</f>
        <v>614.0971479934941</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64.185054914624828</v>
      </c>
      <c r="N46" s="480">
        <f xml:space="preserve"> Update!N956</f>
        <v>199.4787821580482</v>
      </c>
      <c r="O46" s="480">
        <f xml:space="preserve"> Update!O956</f>
        <v>356.76537961278655</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1258.1532159461653</v>
      </c>
      <c r="N47" s="480">
        <f xml:space="preserve"> Update!N957</f>
        <v>1395.7836588802386</v>
      </c>
      <c r="O47" s="480">
        <f xml:space="preserve"> Update!O957</f>
        <v>1624.2822860892138</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480.69851427855315</v>
      </c>
      <c r="N52" s="480">
        <f xml:space="preserve"> Update!N994</f>
        <v>514.38545566395351</v>
      </c>
      <c r="O52" s="480">
        <f xml:space="preserve"> Update!O994</f>
        <v>550.30881868829556</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0.21524999999999994</v>
      </c>
      <c r="N56" s="493">
        <f xml:space="preserve"> Inp!N$214</f>
        <v>0.24475000000000002</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258.67588799614634</v>
      </c>
      <c r="N57" s="480">
        <f xml:space="preserve"> Update!N1014</f>
        <v>314.73960068438157</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1.0470923567005297E-2</v>
      </c>
      <c r="N61" s="493">
        <f xml:space="preserve"> Update!N$1033</f>
        <v>7.2634577098709352E-2</v>
      </c>
      <c r="O61" s="493">
        <f xml:space="preserve"> Update!O$1033</f>
        <v>0.11785501460008296</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132.34287226568932</v>
      </c>
      <c r="N68" s="488">
        <f xml:space="preserve"> Update!N140</f>
        <v>153.95741405522048</v>
      </c>
      <c r="O68" s="488">
        <f xml:space="preserve"> Update!O140</f>
        <v>185.96157373037317</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1.1086318818437095</v>
      </c>
      <c r="N69" s="626">
        <f xml:space="preserve"> Update!N141</f>
        <v>7.1131242953411622</v>
      </c>
      <c r="O69" s="626">
        <f xml:space="preserve"> Update!O141</f>
        <v>19.902966846917582</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27.986710392283161</v>
      </c>
      <c r="N70" s="626">
        <f xml:space="preserve"> Update!N142</f>
        <v>39.742396956036053</v>
      </c>
      <c r="O70" s="626">
        <f xml:space="preserve"> Update!O142</f>
        <v>47.577130768291319</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11.021672376692646</v>
      </c>
      <c r="N71" s="626">
        <f xml:space="preserve"> Update!N143</f>
        <v>14.004465151481353</v>
      </c>
      <c r="O71" s="626">
        <f xml:space="preserve"> Update!O143</f>
        <v>18.420464428790222</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150.41654216312352</v>
      </c>
      <c r="N73" s="488">
        <f xml:space="preserve"> Update!N145</f>
        <v>186.80847015511634</v>
      </c>
      <c r="O73" s="488">
        <f xml:space="preserve"> Update!O145</f>
        <v>235.02120691679184</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66.17355727478359</v>
      </c>
      <c r="N78" s="480">
        <f xml:space="preserve"> Update!N123</f>
        <v>63.262762112714391</v>
      </c>
      <c r="O78" s="480">
        <f xml:space="preserve"> Update!O123</f>
        <v>61.953008931278653</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0.574552816336943</v>
      </c>
      <c r="N79" s="629">
        <f xml:space="preserve"> Update!N124</f>
        <v>3.654186174159324</v>
      </c>
      <c r="O79" s="629">
        <f xml:space="preserve"> Update!O124</f>
        <v>7.9757924404150273</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4.9894977991262435</v>
      </c>
      <c r="N80" s="480">
        <f xml:space="preserve"> Update!N125</f>
        <v>5.0021186479408222</v>
      </c>
      <c r="O80" s="480">
        <f xml:space="preserve"> Update!O125</f>
        <v>5.2272581210657698</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61.758612291994289</v>
      </c>
      <c r="N81" s="480">
        <f xml:space="preserve"> Update!N126</f>
        <v>61.914829638932879</v>
      </c>
      <c r="O81" s="480">
        <f xml:space="preserve"> Update!O126</f>
        <v>64.701543250627907</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66.169314990905733</v>
      </c>
      <c r="N85" s="480">
        <f xml:space="preserve"> Update!N128</f>
        <v>63.135057437874174</v>
      </c>
      <c r="O85" s="480">
        <f xml:space="preserve"> Update!O128</f>
        <v>59.820733384075432</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0.53407906550676643</v>
      </c>
      <c r="N86" s="629">
        <f xml:space="preserve"> Update!N129</f>
        <v>2.4078625616569473</v>
      </c>
      <c r="O86" s="629">
        <f xml:space="preserve"> Update!O129</f>
        <v>5.7535729193598995</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4.9861552242360041</v>
      </c>
      <c r="N87" s="480">
        <f xml:space="preserve"> Update!N130</f>
        <v>5.2952332144347736</v>
      </c>
      <c r="O87" s="480">
        <f xml:space="preserve"> Update!O130</f>
        <v>5.7633954642946694</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61.717238832176477</v>
      </c>
      <c r="N89" s="480">
        <f xml:space="preserve"> Update!N132</f>
        <v>60.247686785096356</v>
      </c>
      <c r="O89" s="480">
        <f xml:space="preserve"> Update!O132</f>
        <v>59.810910839140661</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27.559594504631914</v>
      </c>
      <c r="O93" s="480">
        <f xml:space="preserve"> Update!O134</f>
        <v>64.18783141501909</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1.0510755595248911</v>
      </c>
      <c r="O94" s="629">
        <f xml:space="preserve"> Update!O135</f>
        <v>6.1736014871426557</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27.986710392283161</v>
      </c>
      <c r="N95" s="480">
        <f xml:space="preserve"> Update!N136</f>
        <v>39.742396956036053</v>
      </c>
      <c r="O95" s="480">
        <f xml:space="preserve"> Update!O136</f>
        <v>47.577130768291319</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1.0460193533303972</v>
      </c>
      <c r="N96" s="480">
        <f xml:space="preserve"> Update!N137</f>
        <v>3.7071132891057577</v>
      </c>
      <c r="O96" s="480">
        <f xml:space="preserve"> Update!O137</f>
        <v>7.4298108434297827</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26.940691038952767</v>
      </c>
      <c r="N97" s="480">
        <f xml:space="preserve"> Update!N138</f>
        <v>64.645953731087104</v>
      </c>
      <c r="O97" s="480">
        <f xml:space="preserve"> Update!O138</f>
        <v>110.50875282702327</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63.906810853924434</v>
      </c>
      <c r="N101" s="480">
        <f xml:space="preserve"> Update!N147</f>
        <v>62.545155706899095</v>
      </c>
      <c r="O101" s="480">
        <f xml:space="preserve"> Update!O147</f>
        <v>65.319960513557376</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63.863998268394688</v>
      </c>
      <c r="N102" s="480">
        <f xml:space="preserve"> Update!N148</f>
        <v>61.068730203667151</v>
      </c>
      <c r="O102" s="480">
        <f xml:space="preserve"> Update!O148</f>
        <v>60.834408882430814</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13.397693245708318</v>
      </c>
      <c r="N103" s="480">
        <f xml:space="preserve"> Update!N149</f>
        <v>45.274156344658117</v>
      </c>
      <c r="O103" s="480">
        <f xml:space="preserve"> Update!O149</f>
        <v>87.754610025348853</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141.16850236802745</v>
      </c>
      <c r="N104" s="480">
        <f xml:space="preserve"> Update!N150</f>
        <v>168.88804225522435</v>
      </c>
      <c r="O104" s="480">
        <f xml:space="preserve"> Update!O150</f>
        <v>213.90897942133705</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53.93579135765831</v>
      </c>
      <c r="N109" s="480">
        <f xml:space="preserve"> Update!N175</f>
        <v>62.239983982432165</v>
      </c>
      <c r="O109" s="480">
        <f xml:space="preserve"> Update!O175</f>
        <v>72.472623004219201</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0.21524999999999994</v>
      </c>
      <c r="N113" s="493">
        <f xml:space="preserve"> Inp!N$214</f>
        <v>0.24475000000000002</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29.024197724339871</v>
      </c>
      <c r="N114" s="480">
        <f xml:space="preserve"> Update!N183</f>
        <v>38.083090199250684</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7.1688301944992538E-2</v>
      </c>
      <c r="O118" s="493">
        <f xml:space="preserve"> Update!O$202</f>
        <v>0.11378284086211621</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1084.1734330361926</v>
      </c>
      <c r="N125" s="626">
        <f xml:space="preserve"> Update!N320</f>
        <v>1180.0383984965154</v>
      </c>
      <c r="O125" s="626">
        <f xml:space="preserve"> Update!O320</f>
        <v>1286.6401422857157</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9.0820851379049472</v>
      </c>
      <c r="N126" s="626">
        <f xml:space="preserve"> Update!N321</f>
        <v>55.568629645182369</v>
      </c>
      <c r="O126" s="626">
        <f xml:space="preserve"> Update!O321</f>
        <v>141.5786016581026</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104.15250666046309</v>
      </c>
      <c r="N127" s="626">
        <f xml:space="preserve"> Update!N322</f>
        <v>107.11156465210155</v>
      </c>
      <c r="O127" s="626">
        <f xml:space="preserve"> Update!O322</f>
        <v>110.48608302840285</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44.579869359746787</v>
      </c>
      <c r="N128" s="626">
        <f xml:space="preserve"> Update!N323</f>
        <v>51.14119181840632</v>
      </c>
      <c r="O128" s="626">
        <f xml:space="preserve"> Update!O323</f>
        <v>60.016664819403402</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1152.8281554748146</v>
      </c>
      <c r="N130" s="488">
        <f xml:space="preserve"> Update!N325</f>
        <v>1291.5774009753932</v>
      </c>
      <c r="O130" s="488">
        <f xml:space="preserve"> Update!O325</f>
        <v>1478.6881621528178</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542.10409324340469</v>
      </c>
      <c r="N135" s="480">
        <f xml:space="preserve"> Update!N303</f>
        <v>538.32671885688967</v>
      </c>
      <c r="O135" s="480">
        <f xml:space="preserve"> Update!O303</f>
        <v>547.59537466231529</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4.7068262059333499</v>
      </c>
      <c r="N136" s="629">
        <f xml:space="preserve"> Update!N304</f>
        <v>31.094849284679714</v>
      </c>
      <c r="O136" s="629">
        <f xml:space="preserve"> Update!O304</f>
        <v>70.497093280531132</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21.283579099108529</v>
      </c>
      <c r="N137" s="480">
        <f xml:space="preserve"> Update!N305</f>
        <v>22.163655763283206</v>
      </c>
      <c r="O137" s="480">
        <f xml:space="preserve"> Update!O305</f>
        <v>24.058078330390043</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525.52734035022957</v>
      </c>
      <c r="N138" s="480">
        <f xml:space="preserve"> Update!N306</f>
        <v>547.25791237828616</v>
      </c>
      <c r="O138" s="480">
        <f xml:space="preserve"> Update!O306</f>
        <v>594.03438961245638</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542.0693397927879</v>
      </c>
      <c r="N142" s="629">
        <f xml:space="preserve"> Update!N308</f>
        <v>537.24003158157052</v>
      </c>
      <c r="O142" s="629">
        <f xml:space="preserve"> Update!O308</f>
        <v>531.34934148349691</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4.3752589319715973</v>
      </c>
      <c r="N143" s="629">
        <f xml:space="preserve"> Update!N309</f>
        <v>20.489411290099504</v>
      </c>
      <c r="O143" s="629">
        <f xml:space="preserve"> Update!O309</f>
        <v>51.105310967200445</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21.269320758903767</v>
      </c>
      <c r="N144" s="629">
        <f xml:space="preserve"> Update!N310</f>
        <v>22.587747205216779</v>
      </c>
      <c r="O144" s="629">
        <f xml:space="preserve"> Update!O310</f>
        <v>24.584775498896956</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525.17527796585637</v>
      </c>
      <c r="N146" s="480">
        <f xml:space="preserve"> Update!N312</f>
        <v>535.1416956664533</v>
      </c>
      <c r="O146" s="480">
        <f xml:space="preserve"> Update!O312</f>
        <v>557.86987695180039</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104.47164805805528</v>
      </c>
      <c r="O150" s="480">
        <f xml:space="preserve"> Update!O314</f>
        <v>207.6954261399035</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3.9843690704031474</v>
      </c>
      <c r="O151" s="629">
        <f xml:space="preserve"> Update!O315</f>
        <v>19.976197410371025</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104.15250666046309</v>
      </c>
      <c r="N152" s="480">
        <f xml:space="preserve"> Update!N316</f>
        <v>107.11156465210155</v>
      </c>
      <c r="O152" s="480">
        <f xml:space="preserve"> Update!O316</f>
        <v>110.48608302840285</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2.0269695017344898</v>
      </c>
      <c r="N153" s="480">
        <f xml:space="preserve"> Update!N317</f>
        <v>6.3897888499063331</v>
      </c>
      <c r="O153" s="480">
        <f xml:space="preserve"> Update!O317</f>
        <v>11.373810990116407</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102.1255371587286</v>
      </c>
      <c r="N154" s="480">
        <f xml:space="preserve"> Update!N318</f>
        <v>209.17779293065365</v>
      </c>
      <c r="O154" s="480">
        <f xml:space="preserve"> Update!O318</f>
        <v>326.78389558856094</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533.27730308248783</v>
      </c>
      <c r="N158" s="480">
        <f xml:space="preserve"> Update!N327</f>
        <v>542.12472348270819</v>
      </c>
      <c r="O158" s="480">
        <f xml:space="preserve"> Update!O327</f>
        <v>588.0997979693758</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532.92004882673359</v>
      </c>
      <c r="N159" s="480">
        <f xml:space="preserve"> Update!N328</f>
        <v>530.56626732891584</v>
      </c>
      <c r="O159" s="480">
        <f xml:space="preserve"> Update!O328</f>
        <v>553.2627391110633</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50.787361668916503</v>
      </c>
      <c r="N160" s="480">
        <f xml:space="preserve"> Update!N329</f>
        <v>154.20462581339009</v>
      </c>
      <c r="O160" s="480">
        <f xml:space="preserve"> Update!O329</f>
        <v>269.01076958743772</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1116.9847135781379</v>
      </c>
      <c r="N161" s="480">
        <f xml:space="preserve"> Update!N330</f>
        <v>1226.8956166250141</v>
      </c>
      <c r="O161" s="480">
        <f xml:space="preserve"> Update!O330</f>
        <v>1410.3733066678769</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426.76272292089482</v>
      </c>
      <c r="N166" s="480">
        <f xml:space="preserve"> Update!N355</f>
        <v>452.14547168152131</v>
      </c>
      <c r="O166" s="480">
        <f xml:space="preserve"> Update!O355</f>
        <v>477.83619568407642</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0.21524999999999994</v>
      </c>
      <c r="N170" s="493">
        <f xml:space="preserve"> Inp!N$214</f>
        <v>0.24475000000000002</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229.65169027180644</v>
      </c>
      <c r="N171" s="480">
        <f xml:space="preserve"> Update!N363</f>
        <v>276.65651048513087</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7.2758043407093131E-2</v>
      </c>
      <c r="O175" s="493">
        <f xml:space="preserve"> Update!O$382</f>
        <v>0.11844399714624787</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0.21524999999999994</v>
      </c>
      <c r="N227" s="493">
        <f xml:space="preserve"> Inp!N$214</f>
        <v>0.24475000000000002</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0.21524999999999994</v>
      </c>
      <c r="N284" s="493">
        <f xml:space="preserve"> Inp!N$214</f>
        <v>0.24475000000000002</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0.21524999999999994</v>
      </c>
      <c r="N341" s="493">
        <f xml:space="preserve"> Inp!N$214</f>
        <v>0.24475000000000002</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 activePane="bottomLeft" state="frozen"/>
      <selection pane="bottomLeft" activeCell="N27" sqref="N2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Affinity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1216.5163053018819</v>
      </c>
      <c r="N10" s="626">
        <f xml:space="preserve"> Update!N947</f>
        <v>1333.995812551736</v>
      </c>
      <c r="O10" s="626">
        <f xml:space="preserve"> Update!O947</f>
        <v>1472.6017160160891</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10.190717019748657</v>
      </c>
      <c r="N11" s="626">
        <f xml:space="preserve"> Update!N948</f>
        <v>62.681753940523528</v>
      </c>
      <c r="O11" s="626">
        <f xml:space="preserve"> Update!O948</f>
        <v>161.48156850502016</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132.13921705274626</v>
      </c>
      <c r="N12" s="626">
        <f xml:space="preserve"> Update!N949</f>
        <v>146.85396160813761</v>
      </c>
      <c r="O12" s="626">
        <f xml:space="preserve"> Update!O949</f>
        <v>158.06321379669416</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55.60154173643943</v>
      </c>
      <c r="N13" s="626">
        <f xml:space="preserve"> Update!N950</f>
        <v>65.145656969887668</v>
      </c>
      <c r="O13" s="626">
        <f xml:space="preserve"> Update!O950</f>
        <v>78.437129248193628</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1303.2446976379381</v>
      </c>
      <c r="N15" s="626">
        <f xml:space="preserve"> Update!N952</f>
        <v>1478.3858711305093</v>
      </c>
      <c r="O15" s="626">
        <f xml:space="preserve"> Update!O952</f>
        <v>1713.7093690696095</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132.34287226568932</v>
      </c>
      <c r="N19" s="488">
        <f xml:space="preserve"> Update!N140</f>
        <v>153.95741405522048</v>
      </c>
      <c r="O19" s="488">
        <f xml:space="preserve"> Update!O140</f>
        <v>185.96157373037317</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1.1086318818437095</v>
      </c>
      <c r="N20" s="626">
        <f xml:space="preserve"> Update!N141</f>
        <v>7.1131242953411622</v>
      </c>
      <c r="O20" s="626">
        <f xml:space="preserve"> Update!O141</f>
        <v>19.902966846917582</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27.986710392283161</v>
      </c>
      <c r="N21" s="626">
        <f xml:space="preserve"> Update!N142</f>
        <v>39.742396956036053</v>
      </c>
      <c r="O21" s="626">
        <f xml:space="preserve"> Update!O142</f>
        <v>47.577130768291319</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11.021672376692646</v>
      </c>
      <c r="N22" s="626">
        <f xml:space="preserve"> Update!N143</f>
        <v>14.004465151481353</v>
      </c>
      <c r="O22" s="626">
        <f xml:space="preserve"> Update!O143</f>
        <v>18.420464428790222</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150.41654216312352</v>
      </c>
      <c r="N24" s="488">
        <f xml:space="preserve"> Update!N145</f>
        <v>186.80847015511634</v>
      </c>
      <c r="O24" s="488">
        <f xml:space="preserve"> Update!O145</f>
        <v>235.02120691679184</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1084.1734330361926</v>
      </c>
      <c r="N28" s="626">
        <f xml:space="preserve"> Update!N320</f>
        <v>1180.0383984965154</v>
      </c>
      <c r="O28" s="626">
        <f xml:space="preserve"> Update!O320</f>
        <v>1286.6401422857157</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9.0820851379049472</v>
      </c>
      <c r="N29" s="626">
        <f xml:space="preserve"> Update!N321</f>
        <v>55.568629645182369</v>
      </c>
      <c r="O29" s="626">
        <f xml:space="preserve"> Update!O321</f>
        <v>141.5786016581026</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104.15250666046309</v>
      </c>
      <c r="N30" s="626">
        <f xml:space="preserve"> Update!N322</f>
        <v>107.11156465210155</v>
      </c>
      <c r="O30" s="626">
        <f xml:space="preserve"> Update!O322</f>
        <v>110.48608302840285</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44.579869359746787</v>
      </c>
      <c r="N31" s="626">
        <f xml:space="preserve"> Update!N323</f>
        <v>51.14119181840632</v>
      </c>
      <c r="O31" s="626">
        <f xml:space="preserve"> Update!O323</f>
        <v>60.016664819403402</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1152.8281554748146</v>
      </c>
      <c r="N33" s="626">
        <f xml:space="preserve"> Update!N325</f>
        <v>1291.5774009753932</v>
      </c>
      <c r="O33" s="626">
        <f xml:space="preserve"> Update!O325</f>
        <v>1478.6881621528178</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597.18411393641225</v>
      </c>
      <c r="N65" s="480">
        <f xml:space="preserve"> Update!N954</f>
        <v>604.66987918960729</v>
      </c>
      <c r="O65" s="480">
        <f xml:space="preserve"> Update!O954</f>
        <v>653.41975848293316</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596.78404709512824</v>
      </c>
      <c r="N66" s="480">
        <f xml:space="preserve"> Update!N955</f>
        <v>591.63499753258304</v>
      </c>
      <c r="O66" s="480">
        <f xml:space="preserve"> Update!O955</f>
        <v>614.0971479934941</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64.185054914624828</v>
      </c>
      <c r="N67" s="480">
        <f xml:space="preserve"> Update!N956</f>
        <v>199.4787821580482</v>
      </c>
      <c r="O67" s="480">
        <f xml:space="preserve"> Update!O956</f>
        <v>356.76537961278655</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1258.1532159461653</v>
      </c>
      <c r="N68" s="480">
        <f xml:space="preserve"> Update!N957</f>
        <v>1395.7836588802386</v>
      </c>
      <c r="O68" s="480">
        <f xml:space="preserve"> Update!O957</f>
        <v>1624.2822860892138</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480.69851427855315</v>
      </c>
      <c r="N74" s="480">
        <f xml:space="preserve"> Update!N994</f>
        <v>514.38545566395351</v>
      </c>
      <c r="O74" s="480">
        <f xml:space="preserve"> Update!O994</f>
        <v>550.30881868829556</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0.21524999999999994</v>
      </c>
      <c r="N79" s="493">
        <f xml:space="preserve"> Inp!N$214</f>
        <v>0.24475000000000002</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258.67588799614634</v>
      </c>
      <c r="N80" s="480">
        <f xml:space="preserve"> Update!N1014</f>
        <v>314.73960068438157</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1.0470923567005297E-2</v>
      </c>
      <c r="N85" s="493">
        <f xml:space="preserve"> Update!N$1033</f>
        <v>7.2634577098709352E-2</v>
      </c>
      <c r="O85" s="493">
        <f xml:space="preserve"> Update!O$1033</f>
        <v>0.11785501460008296</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202</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63.36923777495398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63.644159167240346</v>
      </c>
      <c r="N29" s="181">
        <f xml:space="preserve"> PR19FDPublishedTables!N$28</f>
        <v>59.437753367131634</v>
      </c>
      <c r="O29" s="181">
        <f xml:space="preserve"> PR19FDPublishedTables!O$28</f>
        <v>55.211282902224141</v>
      </c>
      <c r="P29" s="181">
        <f xml:space="preserve"> PR19FDPublishedTables!P$28</f>
        <v>50.901256732137774</v>
      </c>
      <c r="Q29" s="181">
        <f xml:space="preserve"> PR19FDPublishedTables!Q$28</f>
        <v>46.491951683857181</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4.7574739068818985</v>
      </c>
      <c r="N30" s="181">
        <f xml:space="preserve"> PR19FDPublishedTables!N$29</f>
        <v>4.8019948733329159</v>
      </c>
      <c r="O30" s="181">
        <f xml:space="preserve"> PR19FDPublishedTables!O$29</f>
        <v>4.8525783251770154</v>
      </c>
      <c r="P30" s="181">
        <f xml:space="preserve"> PR19FDPublishedTables!P$29</f>
        <v>4.9048587968488579</v>
      </c>
      <c r="Q30" s="181">
        <f xml:space="preserve"> PR19FDPublishedTables!Q$29</f>
        <v>4.9577025253163711</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58.886685260358448</v>
      </c>
      <c r="N31" s="181">
        <f xml:space="preserve"> PR19FDPublishedTables!N$30</f>
        <v>54.635758493798718</v>
      </c>
      <c r="O31" s="181">
        <f xml:space="preserve"> PR19FDPublishedTables!O$30</f>
        <v>50.358704577047128</v>
      </c>
      <c r="P31" s="181">
        <f xml:space="preserve"> PR19FDPublishedTables!P$30</f>
        <v>45.996397935288918</v>
      </c>
      <c r="Q31" s="181">
        <f xml:space="preserve"> PR19FDPublishedTables!Q$30</f>
        <v>41.53424915854081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61.265422213799397</v>
      </c>
      <c r="N32" s="181">
        <f xml:space="preserve"> PR19FDPublishedTables!N$34</f>
        <v>57.036755930465176</v>
      </c>
      <c r="O32" s="181">
        <f xml:space="preserve"> PR19FDPublishedTables!O$34</f>
        <v>52.784993739635638</v>
      </c>
      <c r="P32" s="181">
        <f xml:space="preserve"> PR19FDPublishedTables!P$34</f>
        <v>48.448827333713346</v>
      </c>
      <c r="Q32" s="181">
        <f xml:space="preserve"> PR19FDPublishedTables!Q$34</f>
        <v>44.013100421198999</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63.36923777495398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63.369237774953987</v>
      </c>
      <c r="N35" s="181">
        <f xml:space="preserve"> PR19FDPublishedTables!N$72</f>
        <v>58.632314557520466</v>
      </c>
      <c r="O35" s="181">
        <f xml:space="preserve"> PR19FDPublishedTables!O$72</f>
        <v>53.895391340086896</v>
      </c>
      <c r="P35" s="181">
        <f xml:space="preserve"> PR19FDPublishedTables!P$72</f>
        <v>49.158468122653304</v>
      </c>
      <c r="Q35" s="181">
        <f xml:space="preserve"> PR19FDPublishedTables!Q$72</f>
        <v>44.421544905219747</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4.7369232174335654</v>
      </c>
      <c r="N36" s="181">
        <f xml:space="preserve"> PR19FDPublishedTables!N$73</f>
        <v>4.7369232174335671</v>
      </c>
      <c r="O36" s="181">
        <f xml:space="preserve"> PR19FDPublishedTables!O$73</f>
        <v>4.7369232174335654</v>
      </c>
      <c r="P36" s="181">
        <f xml:space="preserve"> PR19FDPublishedTables!P$73</f>
        <v>4.7369232174335645</v>
      </c>
      <c r="Q36" s="181">
        <f xml:space="preserve"> PR19FDPublishedTables!Q$73</f>
        <v>4.7369232174335627</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58.632314557520424</v>
      </c>
      <c r="N38" s="181">
        <f xml:space="preserve"> PR19FDPublishedTables!N$75</f>
        <v>53.895391340086903</v>
      </c>
      <c r="O38" s="181">
        <f xml:space="preserve"> PR19FDPublishedTables!O$75</f>
        <v>49.158468122653332</v>
      </c>
      <c r="P38" s="181">
        <f xml:space="preserve"> PR19FDPublishedTables!P$75</f>
        <v>44.42154490521974</v>
      </c>
      <c r="Q38" s="181">
        <f xml:space="preserve"> PR19FDPublishedTables!Q$75</f>
        <v>39.684621687786183</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61.000776166237202</v>
      </c>
      <c r="N39" s="181">
        <f xml:space="preserve"> PR19FDPublishedTables!N$79</f>
        <v>56.263852948803688</v>
      </c>
      <c r="O39" s="181">
        <f xml:space="preserve"> PR19FDPublishedTables!O$79</f>
        <v>51.526929731370117</v>
      </c>
      <c r="P39" s="181">
        <f xml:space="preserve"> PR19FDPublishedTables!P$79</f>
        <v>46.790006513936518</v>
      </c>
      <c r="Q39" s="181">
        <f xml:space="preserve"> PR19FDPublishedTables!Q$79</f>
        <v>42.053083296502962</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25.594065795589767</v>
      </c>
      <c r="O42" s="181">
        <f xml:space="preserve"> PR19FDPublishedTables!O$110</f>
        <v>57.829921127394499</v>
      </c>
      <c r="P42" s="181">
        <f xml:space="preserve"> PR19FDPublishedTables!P$110</f>
        <v>90.826923163429854</v>
      </c>
      <c r="Q42" s="181">
        <f xml:space="preserve"> PR19FDPublishedTables!Q$110</f>
        <v>132.24609145246731</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26.587800073373835</v>
      </c>
      <c r="N43" s="181">
        <f xml:space="preserve"> PR19FDPublishedTables!N$111</f>
        <v>35.552104172545555</v>
      </c>
      <c r="O43" s="181">
        <f xml:space="preserve"> PR19FDPublishedTables!O$111</f>
        <v>39.103548724254154</v>
      </c>
      <c r="P43" s="181">
        <f xml:space="preserve"> PR19FDPublishedTables!P$111</f>
        <v>50.889247347881415</v>
      </c>
      <c r="Q43" s="181">
        <f xml:space="preserve"> PR19FDPublishedTables!Q$111</f>
        <v>25.422551799239699</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0.99373427778410406</v>
      </c>
      <c r="N44" s="181">
        <f xml:space="preserve"> PR19FDPublishedTables!N$112</f>
        <v>3.3162488407408155</v>
      </c>
      <c r="O44" s="181">
        <f xml:space="preserve"> PR19FDPublishedTables!O$112</f>
        <v>6.1065466882185104</v>
      </c>
      <c r="P44" s="181">
        <f xml:space="preserve"> PR19FDPublishedTables!P$112</f>
        <v>9.470079058844167</v>
      </c>
      <c r="Q44" s="181">
        <f xml:space="preserve"> PR19FDPublishedTables!Q$112</f>
        <v>12.3222763223482</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25.594065795589731</v>
      </c>
      <c r="N45" s="181">
        <f xml:space="preserve"> PR19FDPublishedTables!N$113</f>
        <v>57.829921127394513</v>
      </c>
      <c r="O45" s="181">
        <f xml:space="preserve"> PR19FDPublishedTables!O$113</f>
        <v>90.826923163430138</v>
      </c>
      <c r="P45" s="181">
        <f xml:space="preserve"> PR19FDPublishedTables!P$113</f>
        <v>132.24609145246711</v>
      </c>
      <c r="Q45" s="181">
        <f xml:space="preserve"> PR19FDPublishedTables!Q$113</f>
        <v>145.34636692935882</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12.797032897794866</v>
      </c>
      <c r="N46" s="181">
        <f xml:space="preserve"> PR19FDPublishedTables!N$117</f>
        <v>41.711993461492142</v>
      </c>
      <c r="O46" s="181">
        <f xml:space="preserve"> PR19FDPublishedTables!O$117</f>
        <v>74.328422145412318</v>
      </c>
      <c r="P46" s="181">
        <f xml:space="preserve"> PR19FDPublishedTables!P$117</f>
        <v>111.53650730794848</v>
      </c>
      <c r="Q46" s="181">
        <f xml:space="preserve"> PR19FDPublishedTables!Q$117</f>
        <v>138.79622919091307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61.265422213799397</v>
      </c>
      <c r="N48" s="196">
        <f t="shared" si="4"/>
        <v>57.036755930465176</v>
      </c>
      <c r="O48" s="196">
        <f t="shared" si="4"/>
        <v>52.784993739635638</v>
      </c>
      <c r="P48" s="196">
        <f t="shared" si="4"/>
        <v>48.448827333713346</v>
      </c>
      <c r="Q48" s="196">
        <f t="shared" si="4"/>
        <v>44.013100421198999</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61.000776166237202</v>
      </c>
      <c r="N49" s="196">
        <f t="shared" si="5"/>
        <v>56.263852948803688</v>
      </c>
      <c r="O49" s="196">
        <f t="shared" si="5"/>
        <v>51.526929731370117</v>
      </c>
      <c r="P49" s="196">
        <f t="shared" si="5"/>
        <v>46.790006513936518</v>
      </c>
      <c r="Q49" s="196">
        <f t="shared" si="5"/>
        <v>42.053083296502962</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12.797032897794866</v>
      </c>
      <c r="N50" s="196">
        <f t="shared" si="6"/>
        <v>41.711993461492142</v>
      </c>
      <c r="O50" s="196">
        <f t="shared" si="6"/>
        <v>74.328422145412318</v>
      </c>
      <c r="P50" s="196">
        <f t="shared" si="6"/>
        <v>111.53650730794848</v>
      </c>
      <c r="Q50" s="196">
        <f t="shared" si="6"/>
        <v>138.79622919091307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135.06323127783148</v>
      </c>
      <c r="N51" s="320">
        <f t="shared" si="7"/>
        <v>155.01260234076102</v>
      </c>
      <c r="O51" s="320">
        <f xml:space="preserve"> SUM(O48:O50)</f>
        <v>178.64034561641807</v>
      </c>
      <c r="P51" s="320">
        <f t="shared" si="7"/>
        <v>206.77534115559834</v>
      </c>
      <c r="Q51" s="320">
        <f t="shared" si="7"/>
        <v>224.86241290861503</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66.992780367627702</v>
      </c>
      <c r="N60" s="196">
        <f t="shared" si="10"/>
        <v>66.443290586318597</v>
      </c>
      <c r="O60" s="196">
        <f t="shared" si="10"/>
        <v>67.175346285002604</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5.0077871829676415</v>
      </c>
      <c r="N61" s="196">
        <f t="shared" si="11"/>
        <v>5.3679744386050032</v>
      </c>
      <c r="O61" s="196">
        <f t="shared" si="11"/>
        <v>5.904112569638051</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66.034535957396471</v>
      </c>
      <c r="M62" s="196">
        <f t="shared" si="12"/>
        <v>61.984993184660063</v>
      </c>
      <c r="N62" s="196">
        <f t="shared" si="12"/>
        <v>61.075316147713593</v>
      </c>
      <c r="O62" s="196">
        <f t="shared" si="12"/>
        <v>61.271233715364552</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66.703394056412478</v>
      </c>
      <c r="N64" s="196">
        <f t="shared" si="13"/>
        <v>65.542919999531122</v>
      </c>
      <c r="O64" s="196">
        <f t="shared" si="13"/>
        <v>65.574306303435336</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4.9861552242360041</v>
      </c>
      <c r="N65" s="196">
        <f t="shared" si="14"/>
        <v>5.2952332144347736</v>
      </c>
      <c r="O65" s="196">
        <f t="shared" si="14"/>
        <v>5.7633954642946694</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66.034535957396471</v>
      </c>
      <c r="M67" s="196">
        <f t="shared" si="16"/>
        <v>61.717238832176477</v>
      </c>
      <c r="N67" s="196">
        <f t="shared" si="16"/>
        <v>60.247686785096356</v>
      </c>
      <c r="O67" s="196">
        <f t="shared" si="16"/>
        <v>59.810910839140661</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28.610670064156803</v>
      </c>
      <c r="O69" s="196">
        <f t="shared" si="17"/>
        <v>70.361432902161738</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27.986710392283161</v>
      </c>
      <c r="N70" s="196">
        <f t="shared" si="18"/>
        <v>39.742396956036053</v>
      </c>
      <c r="O70" s="196">
        <f t="shared" si="18"/>
        <v>47.577130768291319</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1.0460193533303972</v>
      </c>
      <c r="N71" s="196">
        <f t="shared" si="19"/>
        <v>3.7071132891057577</v>
      </c>
      <c r="O71" s="196">
        <f t="shared" si="19"/>
        <v>7.4298108434297827</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26.940691038952767</v>
      </c>
      <c r="N72" s="196">
        <f t="shared" si="20"/>
        <v>64.645953731087104</v>
      </c>
      <c r="O72" s="196">
        <f t="shared" si="20"/>
        <v>110.50875282702327</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64.141066131878759</v>
      </c>
      <c r="N74" s="196">
        <f t="shared" si="21"/>
        <v>61.90763833361062</v>
      </c>
      <c r="O74" s="196">
        <f t="shared" si="21"/>
        <v>62.31972113911084</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63.863998268394688</v>
      </c>
      <c r="N75" s="196">
        <f t="shared" si="22"/>
        <v>61.068730203667151</v>
      </c>
      <c r="O75" s="196">
        <f t="shared" si="22"/>
        <v>60.834408882430814</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13.397693245708318</v>
      </c>
      <c r="N76" s="196">
        <f t="shared" si="23"/>
        <v>45.274156344658117</v>
      </c>
      <c r="O76" s="196">
        <f t="shared" si="23"/>
        <v>87.754610025348853</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141.40275764598178</v>
      </c>
      <c r="N77" s="243">
        <f t="shared" si="24"/>
        <v>168.25052488193589</v>
      </c>
      <c r="O77" s="243">
        <f t="shared" si="24"/>
        <v>210.9087400468905</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66.034535957396471</v>
      </c>
      <c r="M81" s="318">
        <f t="shared" si="25"/>
        <v>61.984993184660063</v>
      </c>
      <c r="N81" s="318">
        <f t="shared" si="25"/>
        <v>61.075316147713593</v>
      </c>
      <c r="O81" s="318">
        <f t="shared" si="25"/>
        <v>61.271233715364552</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66.034535957396471</v>
      </c>
      <c r="M82" s="318">
        <f t="shared" si="26"/>
        <v>61.717238832176477</v>
      </c>
      <c r="N82" s="318">
        <f t="shared" si="26"/>
        <v>60.247686785096356</v>
      </c>
      <c r="O82" s="318">
        <f t="shared" si="26"/>
        <v>59.810910839140661</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26.940691038952767</v>
      </c>
      <c r="N83" s="318">
        <f t="shared" si="27"/>
        <v>64.645953731087104</v>
      </c>
      <c r="O83" s="318">
        <f t="shared" si="27"/>
        <v>110.50875282702327</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132.06907191479294</v>
      </c>
      <c r="M84" s="319">
        <f t="shared" si="28"/>
        <v>150.64292305578931</v>
      </c>
      <c r="N84" s="319">
        <f t="shared" si="28"/>
        <v>185.96895666389705</v>
      </c>
      <c r="O84" s="319">
        <f t="shared" si="28"/>
        <v>231.59089738152849</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66.703394056412463</v>
      </c>
      <c r="N86" s="318">
        <f xml:space="preserve"> M81 * N$21</f>
        <v>65.827271704766616</v>
      </c>
      <c r="O86" s="318">
        <f t="shared" ref="O86:Q86" si="30" xml:space="preserve"> N81 * O$21</f>
        <v>66.475108047468524</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66.703394056412463</v>
      </c>
      <c r="N87" s="318">
        <f t="shared" si="29"/>
        <v>65.54291999953108</v>
      </c>
      <c r="O87" s="318">
        <f t="shared" si="29"/>
        <v>65.574306303435336</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28.610670064156768</v>
      </c>
      <c r="O88" s="318">
        <f t="shared" si="29"/>
        <v>70.361432902161752</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133.40678811282493</v>
      </c>
      <c r="N89" s="319">
        <f t="shared" ref="N89" si="36" xml:space="preserve"> SUM(N86:N88)</f>
        <v>159.98086176845447</v>
      </c>
      <c r="O89" s="319">
        <f t="shared" ref="O89" si="37" xml:space="preserve"> SUM(O86:O88)</f>
        <v>202.41084725306564</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133.40678811282493</v>
      </c>
      <c r="N91" s="196">
        <f t="shared" si="40"/>
        <v>159.98086176845447</v>
      </c>
      <c r="O91" s="196">
        <f t="shared" si="40"/>
        <v>202.41084725306564</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132.06907191479294</v>
      </c>
      <c r="N92" s="196">
        <f t="shared" si="41"/>
        <v>150.64292305578931</v>
      </c>
      <c r="O92" s="196">
        <f t="shared" si="41"/>
        <v>185.96895666389705</v>
      </c>
      <c r="P92" s="196">
        <f t="shared" si="41"/>
        <v>231.59089738152849</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1.337716198031984</v>
      </c>
      <c r="N94" s="320">
        <f t="shared" si="43"/>
        <v>9.3379387126651636</v>
      </c>
      <c r="O94" s="320">
        <f t="shared" si="43"/>
        <v>16.441890589168594</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141.40275764598178</v>
      </c>
      <c r="N99" s="195">
        <f t="shared" si="44"/>
        <v>168.25052488193589</v>
      </c>
      <c r="O99" s="195">
        <f t="shared" si="44"/>
        <v>210.9087400468905</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56.561103058392717</v>
      </c>
      <c r="N100" s="195">
        <f t="shared" si="45"/>
        <v>67.300209952774352</v>
      </c>
      <c r="O100" s="195">
        <f t="shared" si="45"/>
        <v>84.363496018756209</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135.06323127783148</v>
      </c>
      <c r="N101" s="196">
        <f t="shared" si="46"/>
        <v>155.01260234076102</v>
      </c>
      <c r="O101" s="196">
        <f t="shared" si="46"/>
        <v>178.64034561641807</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54.025292511132591</v>
      </c>
      <c r="N102" s="196">
        <f xml:space="preserve"> N98 * N101</f>
        <v>62.005040936304411</v>
      </c>
      <c r="O102" s="196">
        <f t="shared" si="47"/>
        <v>71.456138246567235</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0.21524999999999994</v>
      </c>
      <c r="N106" s="291">
        <f xml:space="preserve"> Inp!N$214</f>
        <v>0.24475000000000002</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141.40275764598178</v>
      </c>
      <c r="N107" s="195">
        <f t="shared" si="48"/>
        <v>168.25052488193589</v>
      </c>
      <c r="O107" s="195">
        <f t="shared" si="48"/>
        <v>210.9087400468905</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30.43694358329757</v>
      </c>
      <c r="N108" s="195">
        <f t="shared" si="49"/>
        <v>41.179315964853814</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135.06323127783148</v>
      </c>
      <c r="N109" s="196">
        <f t="shared" si="50"/>
        <v>155.01260234076102</v>
      </c>
      <c r="O109" s="196">
        <f t="shared" si="50"/>
        <v>178.64034561641807</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29.072360532553219</v>
      </c>
      <c r="N110" s="196">
        <f t="shared" si="51"/>
        <v>37.939334422901261</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519.13067089424544</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521.38286978178212</v>
      </c>
      <c r="N118" s="181">
        <f xml:space="preserve"> PR19FDPublishedTables!N$203</f>
        <v>505.77827584171092</v>
      </c>
      <c r="O118" s="181">
        <f xml:space="preserve"> PR19FDPublishedTables!O$203</f>
        <v>490.4065388868234</v>
      </c>
      <c r="P118" s="181">
        <f xml:space="preserve"> PR19FDPublishedTables!P$203</f>
        <v>474.7675203646462</v>
      </c>
      <c r="Q118" s="181">
        <f xml:space="preserve"> PR19FDPublishedTables!Q$203</f>
        <v>458.7345967435221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20.293840439572389</v>
      </c>
      <c r="N119" s="181">
        <f xml:space="preserve"> PR19FDPublishedTables!N$204</f>
        <v>20.483752440574776</v>
      </c>
      <c r="O119" s="181">
        <f xml:space="preserve"> PR19FDPublishedTables!O$204</f>
        <v>20.69952503769241</v>
      </c>
      <c r="P119" s="181">
        <f xml:space="preserve"> PR19FDPublishedTables!P$204</f>
        <v>20.922536570909397</v>
      </c>
      <c r="Q119" s="181">
        <f xml:space="preserve"> PR19FDPublishedTables!Q$204</f>
        <v>21.147950774905475</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501.08902934220976</v>
      </c>
      <c r="N120" s="181">
        <f xml:space="preserve"> PR19FDPublishedTables!N$205</f>
        <v>485.29452340113613</v>
      </c>
      <c r="O120" s="181">
        <f xml:space="preserve"> PR19FDPublishedTables!O$205</f>
        <v>469.70701384913099</v>
      </c>
      <c r="P120" s="181">
        <f xml:space="preserve"> PR19FDPublishedTables!P$205</f>
        <v>453.84498379373679</v>
      </c>
      <c r="Q120" s="181">
        <f xml:space="preserve"> PR19FDPublishedTables!Q$205</f>
        <v>437.58664596861661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511.23594956199594</v>
      </c>
      <c r="N121" s="181">
        <f xml:space="preserve"> PR19FDPublishedTables!N$209</f>
        <v>495.53639962142353</v>
      </c>
      <c r="O121" s="181">
        <f xml:space="preserve"> PR19FDPublishedTables!O$209</f>
        <v>480.05677636797719</v>
      </c>
      <c r="P121" s="181">
        <f xml:space="preserve"> PR19FDPublishedTables!P$209</f>
        <v>464.30625207919149</v>
      </c>
      <c r="Q121" s="181">
        <f xml:space="preserve"> PR19FDPublishedTables!Q$209</f>
        <v>448.16062135606933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519.13067089424544</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519.13067089424555</v>
      </c>
      <c r="N124" s="181">
        <f xml:space="preserve"> PR19FDPublishedTables!N$247</f>
        <v>498.92449302954969</v>
      </c>
      <c r="O124" s="181">
        <f xml:space="preserve"> PR19FDPublishedTables!O$247</f>
        <v>478.71831516485418</v>
      </c>
      <c r="P124" s="181">
        <f xml:space="preserve"> PR19FDPublishedTables!P$247</f>
        <v>458.51213730015928</v>
      </c>
      <c r="Q124" s="181">
        <f xml:space="preserve"> PR19FDPublishedTables!Q$247</f>
        <v>438.30595943546331</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20.206177864695416</v>
      </c>
      <c r="N125" s="181">
        <f xml:space="preserve"> PR19FDPublishedTables!N$248</f>
        <v>20.206177864695352</v>
      </c>
      <c r="O125" s="181">
        <f xml:space="preserve"> PR19FDPublishedTables!O$248</f>
        <v>20.206177864695409</v>
      </c>
      <c r="P125" s="181">
        <f xml:space="preserve"> PR19FDPublishedTables!P$248</f>
        <v>20.206177864695352</v>
      </c>
      <c r="Q125" s="181">
        <f xml:space="preserve"> PR19FDPublishedTables!Q$248</f>
        <v>20.206177864695356</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498.92449302955015</v>
      </c>
      <c r="N127" s="181">
        <f xml:space="preserve"> PR19FDPublishedTables!N$250</f>
        <v>478.71831516485435</v>
      </c>
      <c r="O127" s="181">
        <f xml:space="preserve"> PR19FDPublishedTables!O$250</f>
        <v>458.51213730015877</v>
      </c>
      <c r="P127" s="181">
        <f xml:space="preserve"> PR19FDPublishedTables!P$250</f>
        <v>438.30595943546393</v>
      </c>
      <c r="Q127" s="181">
        <f xml:space="preserve"> PR19FDPublishedTables!Q$250</f>
        <v>418.09978157076796</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509.02758196189785</v>
      </c>
      <c r="N128" s="181">
        <f xml:space="preserve"> PR19FDPublishedTables!N$254</f>
        <v>488.82140409720205</v>
      </c>
      <c r="O128" s="181">
        <f xml:space="preserve"> PR19FDPublishedTables!O$254</f>
        <v>468.61522623250647</v>
      </c>
      <c r="P128" s="181">
        <f xml:space="preserve"> PR19FDPublishedTables!P$254</f>
        <v>448.40904836781158</v>
      </c>
      <c r="Q128" s="181">
        <f xml:space="preserve"> PR19FDPublishedTables!Q$254</f>
        <v>428.20287050311561</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97.020811889020095</v>
      </c>
      <c r="O131" s="181">
        <f xml:space="preserve"> PR19FDPublishedTables!O$285</f>
        <v>187.12285253152822</v>
      </c>
      <c r="P131" s="181">
        <f xml:space="preserve"> PR19FDPublishedTables!P$285</f>
        <v>268.58303090368918</v>
      </c>
      <c r="Q131" s="181">
        <f xml:space="preserve"> PR19FDPublishedTables!Q$285</f>
        <v>323.03409223759388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98.946463711315033</v>
      </c>
      <c r="N132" s="181">
        <f xml:space="preserve"> PR19FDPublishedTables!N$286</f>
        <v>95.818113557881389</v>
      </c>
      <c r="O132" s="181">
        <f xml:space="preserve"> PR19FDPublishedTables!O$286</f>
        <v>90.808290901235935</v>
      </c>
      <c r="P132" s="181">
        <f xml:space="preserve"> PR19FDPublishedTables!P$286</f>
        <v>66.867795331579075</v>
      </c>
      <c r="Q132" s="181">
        <f xml:space="preserve"> PR19FDPublishedTables!Q$286</f>
        <v>63.738189289010045</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1.9256518222950108</v>
      </c>
      <c r="N133" s="181">
        <f xml:space="preserve"> PR19FDPublishedTables!N$287</f>
        <v>5.7160729153740055</v>
      </c>
      <c r="O133" s="181">
        <f xml:space="preserve"> PR19FDPublishedTables!O$287</f>
        <v>9.3481125290743812</v>
      </c>
      <c r="P133" s="181">
        <f xml:space="preserve"> PR19FDPublishedTables!P$287</f>
        <v>12.416733997674115</v>
      </c>
      <c r="Q133" s="181">
        <f xml:space="preserve"> PR19FDPublishedTables!Q$287</f>
        <v>14.958529255977133</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97.020811889020024</v>
      </c>
      <c r="N134" s="181">
        <f xml:space="preserve"> PR19FDPublishedTables!N$288</f>
        <v>187.12285253152749</v>
      </c>
      <c r="O134" s="181">
        <f xml:space="preserve"> PR19FDPublishedTables!O$288</f>
        <v>268.58303090368975</v>
      </c>
      <c r="P134" s="181">
        <f xml:space="preserve"> PR19FDPublishedTables!P$288</f>
        <v>323.03409223759417</v>
      </c>
      <c r="Q134" s="181">
        <f xml:space="preserve"> PR19FDPublishedTables!Q$288</f>
        <v>371.81375227062682</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48.510405944510012</v>
      </c>
      <c r="N135" s="181">
        <f xml:space="preserve"> PR19FDPublishedTables!N$292</f>
        <v>142.07183221027378</v>
      </c>
      <c r="O135" s="181">
        <f xml:space="preserve"> PR19FDPublishedTables!O$292</f>
        <v>227.85294171760899</v>
      </c>
      <c r="P135" s="181">
        <f xml:space="preserve"> PR19FDPublishedTables!P$292</f>
        <v>295.8085615706417</v>
      </c>
      <c r="Q135" s="181">
        <f xml:space="preserve"> PR19FDPublishedTables!Q$292</f>
        <v>347.42392225411038</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511.23594956199594</v>
      </c>
      <c r="N137" s="196">
        <f t="shared" si="52"/>
        <v>495.53639962142353</v>
      </c>
      <c r="O137" s="196">
        <f t="shared" si="52"/>
        <v>480.05677636797719</v>
      </c>
      <c r="P137" s="196">
        <f t="shared" si="52"/>
        <v>464.30625207919149</v>
      </c>
      <c r="Q137" s="196">
        <f t="shared" si="52"/>
        <v>448.16062135606933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509.02758196189785</v>
      </c>
      <c r="N138" s="196">
        <f t="shared" si="53"/>
        <v>488.82140409720205</v>
      </c>
      <c r="O138" s="196">
        <f t="shared" si="53"/>
        <v>468.61522623250647</v>
      </c>
      <c r="P138" s="196">
        <f t="shared" si="53"/>
        <v>448.40904836781158</v>
      </c>
      <c r="Q138" s="196">
        <f t="shared" si="53"/>
        <v>428.20287050311561</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48.510405944510012</v>
      </c>
      <c r="N139" s="196">
        <f t="shared" si="54"/>
        <v>142.07183221027378</v>
      </c>
      <c r="O139" s="196">
        <f t="shared" si="54"/>
        <v>227.85294171760899</v>
      </c>
      <c r="P139" s="196">
        <f t="shared" si="54"/>
        <v>295.8085615706417</v>
      </c>
      <c r="Q139" s="196">
        <f t="shared" si="54"/>
        <v>347.42392225411038</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1068.7739374684038</v>
      </c>
      <c r="N140" s="320">
        <f t="shared" si="55"/>
        <v>1126.4296359288992</v>
      </c>
      <c r="O140" s="320">
        <f xml:space="preserve"> SUM(O137:O139)</f>
        <v>1176.5249443180926</v>
      </c>
      <c r="P140" s="320">
        <f t="shared" si="55"/>
        <v>1208.5238620176447</v>
      </c>
      <c r="Q140" s="320">
        <f t="shared" si="55"/>
        <v>1223.7874141132952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548.815296482279</v>
      </c>
      <c r="N149" s="196">
        <f t="shared" si="58"/>
        <v>565.3910360040876</v>
      </c>
      <c r="O149" s="196">
        <f t="shared" si="58"/>
        <v>596.67566733583124</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21.361595677797137</v>
      </c>
      <c r="N150" s="196">
        <f t="shared" si="59"/>
        <v>22.898037671456532</v>
      </c>
      <c r="O150" s="196">
        <f t="shared" si="59"/>
        <v>25.185029023950722</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540.96520894720993</v>
      </c>
      <c r="M151" s="196">
        <f t="shared" si="60"/>
        <v>527.45370080448185</v>
      </c>
      <c r="N151" s="196">
        <f t="shared" si="60"/>
        <v>542.49299833263103</v>
      </c>
      <c r="O151" s="196">
        <f t="shared" si="60"/>
        <v>571.4906383118805</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546.44459872476011</v>
      </c>
      <c r="N153" s="196">
        <f t="shared" si="61"/>
        <v>557.72944287167002</v>
      </c>
      <c r="O153" s="196">
        <f t="shared" si="61"/>
        <v>582.45465245069738</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21.269320758903767</v>
      </c>
      <c r="N154" s="196">
        <f t="shared" si="62"/>
        <v>22.587747205216779</v>
      </c>
      <c r="O154" s="196">
        <f t="shared" si="62"/>
        <v>24.584775498896956</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540.96520894720993</v>
      </c>
      <c r="M156" s="196">
        <f t="shared" si="64"/>
        <v>525.17527796585637</v>
      </c>
      <c r="N156" s="196">
        <f t="shared" si="64"/>
        <v>535.1416956664533</v>
      </c>
      <c r="O156" s="196">
        <f t="shared" si="64"/>
        <v>557.86987695180039</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108.45601712845843</v>
      </c>
      <c r="O158" s="196">
        <f t="shared" si="65"/>
        <v>227.67162355027455</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104.15250666046309</v>
      </c>
      <c r="N159" s="196">
        <f t="shared" si="66"/>
        <v>107.11156465210155</v>
      </c>
      <c r="O159" s="196">
        <f t="shared" si="66"/>
        <v>110.48608302840285</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2.0269695017344898</v>
      </c>
      <c r="N160" s="196">
        <f t="shared" si="67"/>
        <v>6.3897888499063331</v>
      </c>
      <c r="O160" s="196">
        <f t="shared" si="67"/>
        <v>11.373810990116407</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102.1255371587286</v>
      </c>
      <c r="N161" s="196">
        <f t="shared" si="68"/>
        <v>209.17779293065365</v>
      </c>
      <c r="O161" s="196">
        <f t="shared" si="68"/>
        <v>326.78389558856094</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535.23207161484208</v>
      </c>
      <c r="N163" s="196">
        <f t="shared" si="69"/>
        <v>537.85471681282615</v>
      </c>
      <c r="O163" s="196">
        <f t="shared" si="69"/>
        <v>566.77101415905827</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532.92004882673359</v>
      </c>
      <c r="N164" s="196">
        <f t="shared" si="70"/>
        <v>530.56626732891584</v>
      </c>
      <c r="O164" s="196">
        <f t="shared" si="70"/>
        <v>553.2627391110633</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50.787361668916503</v>
      </c>
      <c r="N165" s="196">
        <f t="shared" si="71"/>
        <v>154.20462581339009</v>
      </c>
      <c r="O165" s="196">
        <f t="shared" si="71"/>
        <v>269.01076958743772</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1118.9394821104922</v>
      </c>
      <c r="N166" s="243">
        <f t="shared" si="72"/>
        <v>1222.6256099551319</v>
      </c>
      <c r="O166" s="243">
        <f t="shared" si="72"/>
        <v>1389.0445228575591</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540.96520894720993</v>
      </c>
      <c r="M170" s="318">
        <f t="shared" si="73"/>
        <v>527.45370080448185</v>
      </c>
      <c r="N170" s="318">
        <f t="shared" si="73"/>
        <v>542.49299833263103</v>
      </c>
      <c r="O170" s="318">
        <f t="shared" si="73"/>
        <v>571.4906383118805</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540.96520894720993</v>
      </c>
      <c r="M171" s="318">
        <f t="shared" si="74"/>
        <v>525.17527796585637</v>
      </c>
      <c r="N171" s="318">
        <f t="shared" si="74"/>
        <v>535.1416956664533</v>
      </c>
      <c r="O171" s="318">
        <f t="shared" si="74"/>
        <v>557.86987695180039</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102.1255371587286</v>
      </c>
      <c r="N172" s="318">
        <f t="shared" si="75"/>
        <v>209.17779293065365</v>
      </c>
      <c r="O172" s="318">
        <f t="shared" si="75"/>
        <v>326.78389558856094</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1081.9304178944199</v>
      </c>
      <c r="M173" s="319">
        <f t="shared" si="76"/>
        <v>1154.7545159290667</v>
      </c>
      <c r="N173" s="319">
        <f t="shared" si="76"/>
        <v>1286.812486929738</v>
      </c>
      <c r="O173" s="319">
        <f t="shared" si="76"/>
        <v>1456.1444108522419</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546.44459872476</v>
      </c>
      <c r="N175" s="318">
        <f xml:space="preserve"> M170 * N$21</f>
        <v>560.14909884888004</v>
      </c>
      <c r="O175" s="318">
        <f t="shared" ref="O175:Q175" si="78" xml:space="preserve"> N170 * O$21</f>
        <v>590.4558986144001</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546.44459872476</v>
      </c>
      <c r="N176" s="318">
        <f t="shared" si="77"/>
        <v>557.7294428716707</v>
      </c>
      <c r="O176" s="318">
        <f t="shared" si="77"/>
        <v>582.45465245069761</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108.45601712845837</v>
      </c>
      <c r="O177" s="318">
        <f t="shared" si="77"/>
        <v>227.67162355027367</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1092.88919744952</v>
      </c>
      <c r="N178" s="319">
        <f t="shared" si="79"/>
        <v>1226.3345588490092</v>
      </c>
      <c r="O178" s="319">
        <f t="shared" si="79"/>
        <v>1400.5821746153713</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1092.88919744952</v>
      </c>
      <c r="N180" s="196">
        <f t="shared" si="80"/>
        <v>1226.3345588490092</v>
      </c>
      <c r="O180" s="196">
        <f t="shared" si="80"/>
        <v>1400.5821746153713</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1081.9304178944199</v>
      </c>
      <c r="N181" s="196">
        <f t="shared" si="81"/>
        <v>1154.7545159290667</v>
      </c>
      <c r="O181" s="196">
        <f t="shared" si="81"/>
        <v>1286.812486929738</v>
      </c>
      <c r="P181" s="196">
        <f t="shared" si="81"/>
        <v>1456.1444108522419</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10.958779555100136</v>
      </c>
      <c r="N183" s="320">
        <f t="shared" si="83"/>
        <v>71.580042919942571</v>
      </c>
      <c r="O183" s="320">
        <f t="shared" si="83"/>
        <v>113.76968768563324</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1118.9394821104922</v>
      </c>
      <c r="N188" s="195">
        <f t="shared" si="84"/>
        <v>1222.6256099551319</v>
      </c>
      <c r="O188" s="195">
        <f t="shared" si="84"/>
        <v>1389.0445228575591</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447.57579284419694</v>
      </c>
      <c r="N189" s="195">
        <f t="shared" si="85"/>
        <v>489.05024398205279</v>
      </c>
      <c r="O189" s="195">
        <f t="shared" si="85"/>
        <v>555.61780914302369</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1068.7739374684038</v>
      </c>
      <c r="N190" s="196">
        <f t="shared" si="86"/>
        <v>1126.4296359288992</v>
      </c>
      <c r="O190" s="196">
        <f t="shared" si="86"/>
        <v>1176.5249443180926</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427.50957498736153</v>
      </c>
      <c r="N191" s="196">
        <f xml:space="preserve"> N187 * N190</f>
        <v>450.57185437155971</v>
      </c>
      <c r="O191" s="196">
        <f t="shared" si="87"/>
        <v>470.60997772723704</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0.21524999999999994</v>
      </c>
      <c r="N195" s="291">
        <f xml:space="preserve"> Inp!N$214</f>
        <v>0.24475000000000002</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1118.9394821104922</v>
      </c>
      <c r="N196" s="195">
        <f t="shared" si="88"/>
        <v>1222.6256099551319</v>
      </c>
      <c r="O196" s="195">
        <f t="shared" si="88"/>
        <v>1389.0445228575591</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240.85172352428339</v>
      </c>
      <c r="N197" s="195">
        <f t="shared" si="89"/>
        <v>299.2376180365186</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1068.7739374684038</v>
      </c>
      <c r="N198" s="196">
        <f t="shared" si="90"/>
        <v>1126.4296359288992</v>
      </c>
      <c r="O198" s="196">
        <f t="shared" si="90"/>
        <v>1176.5249443180926</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230.05359004007386</v>
      </c>
      <c r="N199" s="196">
        <f t="shared" si="91"/>
        <v>275.69365339359808</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0.21524999999999994</v>
      </c>
      <c r="N284" s="291">
        <f xml:space="preserve"> Inp!N$214</f>
        <v>0.24475000000000002</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0.21524999999999994</v>
      </c>
      <c r="N373" s="291">
        <f xml:space="preserve"> Inp!N$214</f>
        <v>0.24475000000000002</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0.21524999999999994</v>
      </c>
      <c r="N462" s="291">
        <f xml:space="preserve"> Inp!N$214</f>
        <v>0.24475000000000002</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615.80807684990668</v>
      </c>
      <c r="N473" s="196">
        <f t="shared" si="293"/>
        <v>631.83432659040614</v>
      </c>
      <c r="O473" s="196">
        <f t="shared" si="293"/>
        <v>663.85101362083378</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26.36938286076478</v>
      </c>
      <c r="N474" s="196">
        <f t="shared" si="294"/>
        <v>28.266012110061535</v>
      </c>
      <c r="O474" s="196">
        <f t="shared" si="294"/>
        <v>31.089141593588774</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606.99974490460636</v>
      </c>
      <c r="M475" s="196">
        <f t="shared" si="295"/>
        <v>589.43869398914194</v>
      </c>
      <c r="N475" s="196">
        <f t="shared" si="295"/>
        <v>603.56831448034461</v>
      </c>
      <c r="O475" s="196">
        <f t="shared" si="295"/>
        <v>632.76187202724509</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613.14799278117255</v>
      </c>
      <c r="N477" s="196">
        <f t="shared" si="296"/>
        <v>623.27236287120115</v>
      </c>
      <c r="O477" s="196">
        <f t="shared" si="296"/>
        <v>648.02895875413276</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26.255475983139771</v>
      </c>
      <c r="N478" s="196">
        <f t="shared" si="297"/>
        <v>27.882980419651552</v>
      </c>
      <c r="O478" s="196">
        <f t="shared" si="297"/>
        <v>30.348170963191627</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606.99974490460636</v>
      </c>
      <c r="M480" s="196">
        <f t="shared" si="299"/>
        <v>586.89251679803283</v>
      </c>
      <c r="N480" s="196">
        <f t="shared" si="299"/>
        <v>595.38938245154964</v>
      </c>
      <c r="O480" s="196">
        <f t="shared" si="299"/>
        <v>617.68078779094105</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137.06668719261523</v>
      </c>
      <c r="O482" s="196">
        <f t="shared" si="300"/>
        <v>298.03305645243631</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132.13921705274626</v>
      </c>
      <c r="N483" s="196">
        <f t="shared" si="301"/>
        <v>146.85396160813761</v>
      </c>
      <c r="O483" s="196">
        <f t="shared" si="301"/>
        <v>158.06321379669416</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3.0729888550648869</v>
      </c>
      <c r="N484" s="196">
        <f t="shared" si="302"/>
        <v>10.096902139012091</v>
      </c>
      <c r="O484" s="196">
        <f t="shared" si="302"/>
        <v>18.803621833546188</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129.06622819768137</v>
      </c>
      <c r="N485" s="196">
        <f t="shared" si="303"/>
        <v>273.82374666174076</v>
      </c>
      <c r="O485" s="196">
        <f t="shared" si="303"/>
        <v>437.29264841558421</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599.37313774672089</v>
      </c>
      <c r="N487" s="196">
        <f t="shared" si="304"/>
        <v>599.76235514643679</v>
      </c>
      <c r="O487" s="196">
        <f t="shared" si="304"/>
        <v>629.09073529816908</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596.78404709512824</v>
      </c>
      <c r="N488" s="196">
        <f t="shared" si="305"/>
        <v>591.63499753258304</v>
      </c>
      <c r="O488" s="196">
        <f t="shared" si="305"/>
        <v>614.0971479934941</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64.185054914624828</v>
      </c>
      <c r="N489" s="196">
        <f t="shared" si="306"/>
        <v>199.4787821580482</v>
      </c>
      <c r="O489" s="196">
        <f t="shared" si="306"/>
        <v>356.76537961278655</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1260.3422397564739</v>
      </c>
      <c r="N490" s="320">
        <f t="shared" si="307"/>
        <v>1390.8761348370681</v>
      </c>
      <c r="O490" s="320">
        <f t="shared" si="307"/>
        <v>1599.9532629044497</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1.337716198031984</v>
      </c>
      <c r="N495" s="84">
        <f t="shared" si="309"/>
        <v>9.3379387126651636</v>
      </c>
      <c r="O495" s="84">
        <f t="shared" si="309"/>
        <v>16.441890589168594</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10.958779555100136</v>
      </c>
      <c r="N496" s="195">
        <f t="shared" si="310"/>
        <v>71.580042919942571</v>
      </c>
      <c r="O496" s="195">
        <f t="shared" si="310"/>
        <v>113.76968768563324</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12.29649575313212</v>
      </c>
      <c r="N500" s="312">
        <f t="shared" si="314"/>
        <v>80.917981632607734</v>
      </c>
      <c r="O500" s="312">
        <f t="shared" si="314"/>
        <v>130.21157827480184</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56.561103058392717</v>
      </c>
      <c r="N507" s="84">
        <f t="shared" si="315"/>
        <v>67.300209952774352</v>
      </c>
      <c r="O507" s="84">
        <f t="shared" si="315"/>
        <v>84.363496018756209</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447.57579284419694</v>
      </c>
      <c r="N508" s="195">
        <f t="shared" si="316"/>
        <v>489.05024398205279</v>
      </c>
      <c r="O508" s="195">
        <f t="shared" si="316"/>
        <v>555.61780914302369</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504.13689590258969</v>
      </c>
      <c r="N512" s="211">
        <f t="shared" si="321"/>
        <v>556.3504539348271</v>
      </c>
      <c r="O512" s="211">
        <f t="shared" si="321"/>
        <v>639.98130516177991</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54.025292511132591</v>
      </c>
      <c r="N516" s="195">
        <f t="shared" si="322"/>
        <v>62.005040936304411</v>
      </c>
      <c r="O516" s="195">
        <f t="shared" si="322"/>
        <v>71.456138246567235</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427.50957498736153</v>
      </c>
      <c r="N517" s="195">
        <f t="shared" si="323"/>
        <v>450.57185437155971</v>
      </c>
      <c r="O517" s="195">
        <f t="shared" si="323"/>
        <v>470.60997772723704</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481.53486749849412</v>
      </c>
      <c r="N521" s="320">
        <f t="shared" si="327"/>
        <v>512.57689530786411</v>
      </c>
      <c r="O521" s="320">
        <f t="shared" si="327"/>
        <v>542.06611597380424</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0.21524999999999994</v>
      </c>
      <c r="N527" s="305">
        <f xml:space="preserve"> Inp!N$214</f>
        <v>0.24475000000000002</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30.43694358329757</v>
      </c>
      <c r="N528" s="84">
        <f t="shared" si="328"/>
        <v>41.179315964853814</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240.85172352428339</v>
      </c>
      <c r="N529" s="195">
        <f t="shared" si="329"/>
        <v>299.2376180365186</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271.28866710758098</v>
      </c>
      <c r="N533" s="211">
        <f t="shared" si="333"/>
        <v>340.4169340013724</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0.21524999999999994</v>
      </c>
      <c r="N536" s="305">
        <f xml:space="preserve"> Inp!N$214</f>
        <v>0.24475000000000002</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29.072360532553219</v>
      </c>
      <c r="N537" s="195">
        <f t="shared" si="334"/>
        <v>37.939334422901261</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230.05359004007386</v>
      </c>
      <c r="N538" s="195">
        <f t="shared" si="335"/>
        <v>275.69365339359808</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259.12595057262706</v>
      </c>
      <c r="N542" s="320">
        <f t="shared" si="339"/>
        <v>313.63298781649934</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66.005583114142595</v>
      </c>
      <c r="J28" s="499">
        <v>62.553070278852097</v>
      </c>
      <c r="K28" s="499">
        <v>59.200659658798898</v>
      </c>
      <c r="L28" s="499">
        <v>55.698569357651898</v>
      </c>
      <c r="M28" s="499">
        <v>51.942046312400301</v>
      </c>
    </row>
    <row r="29" spans="1:13">
      <c r="A29" t="s">
        <v>202</v>
      </c>
      <c r="B29" t="s">
        <v>256</v>
      </c>
      <c r="C29" t="s">
        <v>257</v>
      </c>
      <c r="D29" t="s">
        <v>255</v>
      </c>
      <c r="E29" t="s">
        <v>206</v>
      </c>
      <c r="F29" s="499"/>
      <c r="G29" s="499"/>
      <c r="H29" s="499"/>
      <c r="I29" s="499">
        <v>1.6011694755955399</v>
      </c>
      <c r="J29" s="499">
        <v>1.850798267616</v>
      </c>
      <c r="K29" s="499">
        <v>1.8650388313108599</v>
      </c>
      <c r="L29" s="499">
        <v>1.7823542194449</v>
      </c>
      <c r="M29" s="499">
        <v>1.66214548199684</v>
      </c>
    </row>
    <row r="30" spans="1:13">
      <c r="A30" t="s">
        <v>202</v>
      </c>
      <c r="B30" t="s">
        <v>258</v>
      </c>
      <c r="C30" t="s">
        <v>259</v>
      </c>
      <c r="D30" t="s">
        <v>255</v>
      </c>
      <c r="E30" t="s">
        <v>206</v>
      </c>
      <c r="F30" s="499"/>
      <c r="G30" s="499"/>
      <c r="H30" s="499"/>
      <c r="I30" s="499">
        <v>5.0536823108860602</v>
      </c>
      <c r="J30" s="499">
        <v>5.2032088876691596</v>
      </c>
      <c r="K30" s="499">
        <v>5.3671291324578903</v>
      </c>
      <c r="L30" s="499">
        <v>5.5388772646965503</v>
      </c>
      <c r="M30" s="499">
        <v>5.7161213371668396</v>
      </c>
    </row>
    <row r="31" spans="1:13">
      <c r="A31" t="s">
        <v>202</v>
      </c>
      <c r="B31" t="s">
        <v>260</v>
      </c>
      <c r="C31" t="s">
        <v>261</v>
      </c>
      <c r="D31" t="s">
        <v>255</v>
      </c>
      <c r="E31" t="s">
        <v>206</v>
      </c>
      <c r="F31" s="499"/>
      <c r="G31" s="499"/>
      <c r="H31" s="499"/>
      <c r="I31" s="499">
        <v>58.886685260358497</v>
      </c>
      <c r="J31" s="499">
        <v>54.635758493798697</v>
      </c>
      <c r="K31" s="499">
        <v>50.358704577047199</v>
      </c>
      <c r="L31" s="499">
        <v>45.996397935288897</v>
      </c>
      <c r="M31" s="499">
        <v>41.534249158540803</v>
      </c>
    </row>
    <row r="32" spans="1:13">
      <c r="A32" t="s">
        <v>202</v>
      </c>
      <c r="B32" t="s">
        <v>262</v>
      </c>
      <c r="C32" t="s">
        <v>263</v>
      </c>
      <c r="D32" t="s">
        <v>255</v>
      </c>
      <c r="E32" t="s">
        <v>206</v>
      </c>
      <c r="F32" s="499"/>
      <c r="G32" s="499"/>
      <c r="H32" s="499"/>
      <c r="I32" s="499">
        <v>66.005583114142595</v>
      </c>
      <c r="J32" s="499">
        <v>62.282862024114102</v>
      </c>
      <c r="K32" s="499">
        <v>58.398433697308498</v>
      </c>
      <c r="L32" s="499">
        <v>54.371063935061898</v>
      </c>
      <c r="M32" s="499">
        <v>50.163622507602298</v>
      </c>
    </row>
    <row r="33" spans="1:13">
      <c r="A33" t="s">
        <v>202</v>
      </c>
      <c r="B33" t="s">
        <v>264</v>
      </c>
      <c r="C33" t="s">
        <v>265</v>
      </c>
      <c r="D33" t="s">
        <v>255</v>
      </c>
      <c r="E33" t="s">
        <v>206</v>
      </c>
      <c r="F33" s="499"/>
      <c r="G33" s="499"/>
      <c r="H33" s="499"/>
      <c r="I33" s="499">
        <v>1.3091310105874701</v>
      </c>
      <c r="J33" s="499">
        <v>1.24827206861358</v>
      </c>
      <c r="K33" s="499">
        <v>1.21184059044288</v>
      </c>
      <c r="L33" s="499">
        <v>1.1417923426363299</v>
      </c>
      <c r="M33" s="499">
        <v>1.0534360726597201</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5.0318521006159997</v>
      </c>
      <c r="J36" s="499">
        <v>5.1327003954191799</v>
      </c>
      <c r="K36" s="499">
        <v>5.23921035268945</v>
      </c>
      <c r="L36" s="499">
        <v>5.34923377009593</v>
      </c>
      <c r="M36" s="499">
        <v>5.4615676792679499</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58.632314557520402</v>
      </c>
      <c r="J38" s="499">
        <v>53.895391340086903</v>
      </c>
      <c r="K38" s="499">
        <v>49.158468122653296</v>
      </c>
      <c r="L38" s="499">
        <v>44.421544905219697</v>
      </c>
      <c r="M38" s="499">
        <v>39.684621687786198</v>
      </c>
    </row>
    <row r="39" spans="1:13">
      <c r="A39" t="s">
        <v>202</v>
      </c>
      <c r="B39" t="s">
        <v>276</v>
      </c>
      <c r="C39" t="s">
        <v>277</v>
      </c>
      <c r="D39" t="s">
        <v>255</v>
      </c>
      <c r="E39" t="s">
        <v>206</v>
      </c>
      <c r="F39" s="499"/>
      <c r="G39" s="499"/>
      <c r="H39" s="499"/>
      <c r="I39" s="499">
        <v>0</v>
      </c>
      <c r="J39" s="499">
        <v>27.187595792742801</v>
      </c>
      <c r="K39" s="499">
        <v>62.661699464585098</v>
      </c>
      <c r="L39" s="499">
        <v>100.45789942075299</v>
      </c>
      <c r="M39" s="499">
        <v>149.34066394768499</v>
      </c>
    </row>
    <row r="40" spans="1:13">
      <c r="A40" t="s">
        <v>202</v>
      </c>
      <c r="B40" t="s">
        <v>278</v>
      </c>
      <c r="C40" t="s">
        <v>279</v>
      </c>
      <c r="D40" t="s">
        <v>255</v>
      </c>
      <c r="E40" t="s">
        <v>206</v>
      </c>
      <c r="F40" s="499"/>
      <c r="G40" s="499"/>
      <c r="H40" s="499"/>
      <c r="I40" s="499">
        <v>0</v>
      </c>
      <c r="J40" s="499">
        <v>0.54489333562894304</v>
      </c>
      <c r="K40" s="499">
        <v>1.3003086909986299</v>
      </c>
      <c r="L40" s="499">
        <v>2.1096158878358802</v>
      </c>
      <c r="M40" s="499">
        <v>3.1361539429016099</v>
      </c>
    </row>
    <row r="41" spans="1:13">
      <c r="A41" t="s">
        <v>202</v>
      </c>
      <c r="B41" t="s">
        <v>280</v>
      </c>
      <c r="C41" t="s">
        <v>281</v>
      </c>
      <c r="D41" t="s">
        <v>255</v>
      </c>
      <c r="E41" t="s">
        <v>206</v>
      </c>
      <c r="F41" s="499"/>
      <c r="G41" s="499"/>
      <c r="H41" s="499"/>
      <c r="I41" s="499">
        <v>28.243201654100002</v>
      </c>
      <c r="J41" s="499">
        <v>38.522536838432003</v>
      </c>
      <c r="K41" s="499">
        <v>43.249955276667301</v>
      </c>
      <c r="L41" s="499">
        <v>57.467361819628202</v>
      </c>
      <c r="M41" s="499">
        <v>29.311639825665001</v>
      </c>
    </row>
    <row r="42" spans="1:13">
      <c r="A42" t="s">
        <v>202</v>
      </c>
      <c r="B42" t="s">
        <v>282</v>
      </c>
      <c r="C42" t="s">
        <v>283</v>
      </c>
      <c r="D42" t="s">
        <v>255</v>
      </c>
      <c r="E42" t="s">
        <v>206</v>
      </c>
      <c r="F42" s="499"/>
      <c r="G42" s="499"/>
      <c r="H42" s="499"/>
      <c r="I42" s="499">
        <v>1.0556058613572401</v>
      </c>
      <c r="J42" s="499">
        <v>3.59332650221863</v>
      </c>
      <c r="K42" s="499">
        <v>6.7540640114976904</v>
      </c>
      <c r="L42" s="499">
        <v>10.6942131805323</v>
      </c>
      <c r="M42" s="499">
        <v>14.2073120057048</v>
      </c>
    </row>
    <row r="43" spans="1:13">
      <c r="A43" t="s">
        <v>202</v>
      </c>
      <c r="B43" t="s">
        <v>284</v>
      </c>
      <c r="C43" t="s">
        <v>285</v>
      </c>
      <c r="D43" t="s">
        <v>255</v>
      </c>
      <c r="E43" t="s">
        <v>206</v>
      </c>
      <c r="F43" s="499"/>
      <c r="G43" s="499"/>
      <c r="H43" s="499"/>
      <c r="I43" s="499">
        <v>25.5940657955897</v>
      </c>
      <c r="J43" s="499">
        <v>57.829921127394499</v>
      </c>
      <c r="K43" s="499">
        <v>90.826923163430195</v>
      </c>
      <c r="L43" s="499">
        <v>132.246091452467</v>
      </c>
      <c r="M43" s="499">
        <v>145.34636692935899</v>
      </c>
    </row>
    <row r="44" spans="1:13">
      <c r="A44" t="s">
        <v>202</v>
      </c>
      <c r="B44" t="s">
        <v>286</v>
      </c>
      <c r="C44" t="s">
        <v>287</v>
      </c>
      <c r="D44" t="s">
        <v>255</v>
      </c>
      <c r="E44" t="s">
        <v>206</v>
      </c>
      <c r="F44" s="499"/>
      <c r="G44" s="499"/>
      <c r="H44" s="499"/>
      <c r="I44" s="499">
        <v>132.01116622828499</v>
      </c>
      <c r="J44" s="499">
        <v>152.023528095709</v>
      </c>
      <c r="K44" s="499">
        <v>180.26079282069301</v>
      </c>
      <c r="L44" s="499">
        <v>210.527532713467</v>
      </c>
      <c r="M44" s="499">
        <v>251.44633276768801</v>
      </c>
    </row>
    <row r="45" spans="1:13">
      <c r="A45" t="s">
        <v>202</v>
      </c>
      <c r="B45" t="s">
        <v>288</v>
      </c>
      <c r="C45" t="s">
        <v>289</v>
      </c>
      <c r="D45" t="s">
        <v>255</v>
      </c>
      <c r="E45" t="s">
        <v>206</v>
      </c>
      <c r="F45" s="499"/>
      <c r="G45" s="499"/>
      <c r="H45" s="499"/>
      <c r="I45" s="499">
        <v>2.9103004861830102</v>
      </c>
      <c r="J45" s="499">
        <v>3.6439636718585202</v>
      </c>
      <c r="K45" s="499">
        <v>4.3771881127523704</v>
      </c>
      <c r="L45" s="499">
        <v>5.0337624499171101</v>
      </c>
      <c r="M45" s="499">
        <v>5.8517354975581704</v>
      </c>
    </row>
    <row r="46" spans="1:13">
      <c r="A46" t="s">
        <v>202</v>
      </c>
      <c r="B46" t="s">
        <v>290</v>
      </c>
      <c r="C46" t="s">
        <v>291</v>
      </c>
      <c r="D46" t="s">
        <v>255</v>
      </c>
      <c r="E46" t="s">
        <v>206</v>
      </c>
      <c r="F46" s="499"/>
      <c r="G46" s="499"/>
      <c r="H46" s="499"/>
      <c r="I46" s="499">
        <v>143.11306561346899</v>
      </c>
      <c r="J46" s="499">
        <v>166.36107096128001</v>
      </c>
      <c r="K46" s="499">
        <v>190.344095863131</v>
      </c>
      <c r="L46" s="499">
        <v>222.664034292976</v>
      </c>
      <c r="M46" s="499">
        <v>226.565237775686</v>
      </c>
    </row>
    <row r="47" spans="1:13">
      <c r="A47" t="s">
        <v>202</v>
      </c>
      <c r="B47" t="s">
        <v>292</v>
      </c>
      <c r="C47" t="s">
        <v>293</v>
      </c>
      <c r="D47" t="s">
        <v>255</v>
      </c>
      <c r="E47" t="s">
        <v>206</v>
      </c>
      <c r="F47" s="499"/>
      <c r="G47" s="499"/>
      <c r="H47" s="499"/>
      <c r="I47" s="499">
        <v>540.72802274345497</v>
      </c>
      <c r="J47" s="499">
        <v>532.28768319730295</v>
      </c>
      <c r="K47" s="499">
        <v>525.84162288898403</v>
      </c>
      <c r="L47" s="499">
        <v>519.51313895742499</v>
      </c>
      <c r="M47" s="499">
        <v>512.51050571459803</v>
      </c>
    </row>
    <row r="48" spans="1:13">
      <c r="A48" t="s">
        <v>202</v>
      </c>
      <c r="B48" t="s">
        <v>294</v>
      </c>
      <c r="C48" t="s">
        <v>295</v>
      </c>
      <c r="D48" t="s">
        <v>255</v>
      </c>
      <c r="E48" t="s">
        <v>206</v>
      </c>
      <c r="F48" s="499"/>
      <c r="G48" s="499"/>
      <c r="H48" s="499"/>
      <c r="I48" s="499">
        <v>13.1170298597126</v>
      </c>
      <c r="J48" s="499">
        <v>15.749140970111</v>
      </c>
      <c r="K48" s="499">
        <v>16.565947938076999</v>
      </c>
      <c r="L48" s="499">
        <v>16.624420446637899</v>
      </c>
      <c r="M48" s="499">
        <v>16.400336182867498</v>
      </c>
    </row>
    <row r="49" spans="1:13">
      <c r="A49" t="s">
        <v>202</v>
      </c>
      <c r="B49" t="s">
        <v>296</v>
      </c>
      <c r="C49" t="s">
        <v>297</v>
      </c>
      <c r="D49" t="s">
        <v>255</v>
      </c>
      <c r="E49" t="s">
        <v>206</v>
      </c>
      <c r="F49" s="499"/>
      <c r="G49" s="499"/>
      <c r="H49" s="499"/>
      <c r="I49" s="499">
        <v>21.557369405863799</v>
      </c>
      <c r="J49" s="499">
        <v>22.195201278430101</v>
      </c>
      <c r="K49" s="499">
        <v>22.894431869636598</v>
      </c>
      <c r="L49" s="499">
        <v>23.627053689464901</v>
      </c>
      <c r="M49" s="499">
        <v>24.383119407527801</v>
      </c>
    </row>
    <row r="50" spans="1:13">
      <c r="A50" t="s">
        <v>202</v>
      </c>
      <c r="B50" t="s">
        <v>298</v>
      </c>
      <c r="C50" t="s">
        <v>299</v>
      </c>
      <c r="D50" t="s">
        <v>255</v>
      </c>
      <c r="E50" t="s">
        <v>206</v>
      </c>
      <c r="F50" s="499"/>
      <c r="G50" s="499"/>
      <c r="H50" s="499"/>
      <c r="I50" s="499">
        <v>501.08902934220902</v>
      </c>
      <c r="J50" s="499">
        <v>485.29452340113698</v>
      </c>
      <c r="K50" s="499">
        <v>469.70701384913099</v>
      </c>
      <c r="L50" s="499">
        <v>453.84498379373701</v>
      </c>
      <c r="M50" s="499">
        <v>437.58664596861598</v>
      </c>
    </row>
    <row r="51" spans="1:13">
      <c r="A51" t="s">
        <v>202</v>
      </c>
      <c r="B51" t="s">
        <v>300</v>
      </c>
      <c r="C51" t="s">
        <v>301</v>
      </c>
      <c r="D51" t="s">
        <v>255</v>
      </c>
      <c r="E51" t="s">
        <v>206</v>
      </c>
      <c r="F51" s="499"/>
      <c r="G51" s="499"/>
      <c r="H51" s="499"/>
      <c r="I51" s="499">
        <v>540.72802274345497</v>
      </c>
      <c r="J51" s="499">
        <v>529.98837917826597</v>
      </c>
      <c r="K51" s="499">
        <v>518.71596239896405</v>
      </c>
      <c r="L51" s="499">
        <v>507.13119599145199</v>
      </c>
      <c r="M51" s="499">
        <v>494.96285504850698</v>
      </c>
    </row>
    <row r="52" spans="1:13">
      <c r="A52" t="s">
        <v>202</v>
      </c>
      <c r="B52" t="s">
        <v>302</v>
      </c>
      <c r="C52" t="s">
        <v>303</v>
      </c>
      <c r="D52" t="s">
        <v>255</v>
      </c>
      <c r="E52" t="s">
        <v>206</v>
      </c>
      <c r="F52" s="499"/>
      <c r="G52" s="499"/>
      <c r="H52" s="499"/>
      <c r="I52" s="499">
        <v>10.7246052450286</v>
      </c>
      <c r="J52" s="499">
        <v>10.622018142998501</v>
      </c>
      <c r="K52" s="499">
        <v>10.7640054424042</v>
      </c>
      <c r="L52" s="499">
        <v>10.649755115820801</v>
      </c>
      <c r="M52" s="499">
        <v>10.3942199560194</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21.4642488102171</v>
      </c>
      <c r="J55" s="499">
        <v>21.894434922300199</v>
      </c>
      <c r="K55" s="499">
        <v>22.348771849916801</v>
      </c>
      <c r="L55" s="499">
        <v>22.818096058765001</v>
      </c>
      <c r="M55" s="499">
        <v>23.2972760759991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498.92449302954998</v>
      </c>
      <c r="J57" s="499">
        <v>478.718315164854</v>
      </c>
      <c r="K57" s="499">
        <v>458.512137300159</v>
      </c>
      <c r="L57" s="499">
        <v>438.30595943546399</v>
      </c>
      <c r="M57" s="499">
        <v>418.09978157076802</v>
      </c>
    </row>
    <row r="58" spans="1:13">
      <c r="A58" t="s">
        <v>202</v>
      </c>
      <c r="B58" t="s">
        <v>314</v>
      </c>
      <c r="C58" t="s">
        <v>315</v>
      </c>
      <c r="D58" t="s">
        <v>255</v>
      </c>
      <c r="E58" t="s">
        <v>206</v>
      </c>
      <c r="F58" s="499"/>
      <c r="G58" s="499"/>
      <c r="H58" s="499"/>
      <c r="I58" s="499">
        <v>0</v>
      </c>
      <c r="J58" s="499">
        <v>103.061492386135</v>
      </c>
      <c r="K58" s="499">
        <v>202.75725298771101</v>
      </c>
      <c r="L58" s="499">
        <v>297.06265680821201</v>
      </c>
      <c r="M58" s="499">
        <v>364.79056040638801</v>
      </c>
    </row>
    <row r="59" spans="1:13">
      <c r="A59" t="s">
        <v>202</v>
      </c>
      <c r="B59" t="s">
        <v>316</v>
      </c>
      <c r="C59" t="s">
        <v>317</v>
      </c>
      <c r="D59" t="s">
        <v>255</v>
      </c>
      <c r="E59" t="s">
        <v>206</v>
      </c>
      <c r="F59" s="499"/>
      <c r="G59" s="499"/>
      <c r="H59" s="499"/>
      <c r="I59" s="499">
        <v>0</v>
      </c>
      <c r="J59" s="499">
        <v>2.0655566895020701</v>
      </c>
      <c r="K59" s="499">
        <v>4.2074667695844097</v>
      </c>
      <c r="L59" s="499">
        <v>6.2383157929726298</v>
      </c>
      <c r="M59" s="499">
        <v>7.6606017685346899</v>
      </c>
    </row>
    <row r="60" spans="1:13">
      <c r="A60" t="s">
        <v>202</v>
      </c>
      <c r="B60" t="s">
        <v>318</v>
      </c>
      <c r="C60" t="s">
        <v>319</v>
      </c>
      <c r="D60" t="s">
        <v>255</v>
      </c>
      <c r="E60" t="s">
        <v>206</v>
      </c>
      <c r="F60" s="499"/>
      <c r="G60" s="499"/>
      <c r="H60" s="499"/>
      <c r="I60" s="499">
        <v>105.107038560793</v>
      </c>
      <c r="J60" s="499">
        <v>103.82386345990101</v>
      </c>
      <c r="K60" s="499">
        <v>100.437291457208</v>
      </c>
      <c r="L60" s="499">
        <v>75.511350406338394</v>
      </c>
      <c r="M60" s="499">
        <v>73.4887222310781</v>
      </c>
    </row>
    <row r="61" spans="1:13">
      <c r="A61" t="s">
        <v>202</v>
      </c>
      <c r="B61" t="s">
        <v>320</v>
      </c>
      <c r="C61" t="s">
        <v>321</v>
      </c>
      <c r="D61" t="s">
        <v>255</v>
      </c>
      <c r="E61" t="s">
        <v>206</v>
      </c>
      <c r="F61" s="499"/>
      <c r="G61" s="499"/>
      <c r="H61" s="499"/>
      <c r="I61" s="499">
        <v>2.0455461746580599</v>
      </c>
      <c r="J61" s="499">
        <v>6.19365954782789</v>
      </c>
      <c r="K61" s="499">
        <v>10.339354406290701</v>
      </c>
      <c r="L61" s="499">
        <v>14.0217626011347</v>
      </c>
      <c r="M61" s="499">
        <v>17.2468533188705</v>
      </c>
    </row>
    <row r="62" spans="1:13">
      <c r="A62" t="s">
        <v>202</v>
      </c>
      <c r="B62" t="s">
        <v>322</v>
      </c>
      <c r="C62" t="s">
        <v>323</v>
      </c>
      <c r="D62" t="s">
        <v>255</v>
      </c>
      <c r="E62" t="s">
        <v>206</v>
      </c>
      <c r="F62" s="499"/>
      <c r="G62" s="499"/>
      <c r="H62" s="499"/>
      <c r="I62" s="499">
        <v>97.020811889020393</v>
      </c>
      <c r="J62" s="499">
        <v>187.122852531528</v>
      </c>
      <c r="K62" s="499">
        <v>268.58303090368901</v>
      </c>
      <c r="L62" s="499">
        <v>323.034092237594</v>
      </c>
      <c r="M62" s="499">
        <v>371.81375227062699</v>
      </c>
    </row>
    <row r="63" spans="1:13">
      <c r="A63" t="s">
        <v>202</v>
      </c>
      <c r="B63" t="s">
        <v>324</v>
      </c>
      <c r="C63" t="s">
        <v>325</v>
      </c>
      <c r="D63" t="s">
        <v>255</v>
      </c>
      <c r="E63" t="s">
        <v>206</v>
      </c>
      <c r="F63" s="499"/>
      <c r="G63" s="499"/>
      <c r="H63" s="499"/>
      <c r="I63" s="499">
        <v>1081.4560454869099</v>
      </c>
      <c r="J63" s="499">
        <v>1165.3375547616999</v>
      </c>
      <c r="K63" s="499">
        <v>1247.3148382756599</v>
      </c>
      <c r="L63" s="499">
        <v>1323.70699175709</v>
      </c>
      <c r="M63" s="499">
        <v>1372.26392116949</v>
      </c>
    </row>
    <row r="64" spans="1:13">
      <c r="A64" t="s">
        <v>202</v>
      </c>
      <c r="B64" t="s">
        <v>326</v>
      </c>
      <c r="C64" t="s">
        <v>327</v>
      </c>
      <c r="D64" t="s">
        <v>255</v>
      </c>
      <c r="E64" t="s">
        <v>206</v>
      </c>
      <c r="F64" s="499"/>
      <c r="G64" s="499"/>
      <c r="H64" s="499"/>
      <c r="I64" s="499">
        <v>23.841635104741201</v>
      </c>
      <c r="J64" s="499">
        <v>28.436715802611602</v>
      </c>
      <c r="K64" s="499">
        <v>31.5374201500656</v>
      </c>
      <c r="L64" s="499">
        <v>33.512491355431401</v>
      </c>
      <c r="M64" s="499">
        <v>34.455157907421601</v>
      </c>
    </row>
    <row r="65" spans="1:13">
      <c r="A65" t="s">
        <v>202</v>
      </c>
      <c r="B65" t="s">
        <v>328</v>
      </c>
      <c r="C65" t="s">
        <v>329</v>
      </c>
      <c r="D65" t="s">
        <v>255</v>
      </c>
      <c r="E65" t="s">
        <v>206</v>
      </c>
      <c r="F65" s="499"/>
      <c r="G65" s="499"/>
      <c r="H65" s="499"/>
      <c r="I65" s="499">
        <v>1097.03433426078</v>
      </c>
      <c r="J65" s="499">
        <v>1151.1356910975201</v>
      </c>
      <c r="K65" s="499">
        <v>1196.80218205298</v>
      </c>
      <c r="L65" s="499">
        <v>1215.1850354667899</v>
      </c>
      <c r="M65" s="499">
        <v>1227.50017981001</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7.4751147145812505E-2</v>
      </c>
      <c r="J123" s="500">
        <v>7.4751147145812505E-2</v>
      </c>
      <c r="K123" s="500">
        <v>7.4751147145812505E-2</v>
      </c>
      <c r="L123" s="500">
        <v>7.4751147145812505E-2</v>
      </c>
      <c r="M123" s="500">
        <v>7.4751147145812505E-2</v>
      </c>
    </row>
    <row r="124" spans="1:13">
      <c r="A124" t="s">
        <v>202</v>
      </c>
      <c r="B124" t="s">
        <v>447</v>
      </c>
      <c r="C124" t="s">
        <v>448</v>
      </c>
      <c r="D124" t="s">
        <v>446</v>
      </c>
      <c r="E124" t="s">
        <v>206</v>
      </c>
      <c r="F124" s="500"/>
      <c r="G124" s="500"/>
      <c r="H124" s="500"/>
      <c r="I124" s="500">
        <v>7.4751147145812505E-2</v>
      </c>
      <c r="J124" s="500">
        <v>7.4751147145812505E-2</v>
      </c>
      <c r="K124" s="500">
        <v>7.4751147145812505E-2</v>
      </c>
      <c r="L124" s="500">
        <v>7.4751147145812505E-2</v>
      </c>
      <c r="M124" s="500">
        <v>7.4751147145812505E-2</v>
      </c>
    </row>
    <row r="125" spans="1:13">
      <c r="A125" t="s">
        <v>202</v>
      </c>
      <c r="B125" t="s">
        <v>449</v>
      </c>
      <c r="C125" t="s">
        <v>450</v>
      </c>
      <c r="D125" t="s">
        <v>446</v>
      </c>
      <c r="E125" t="s">
        <v>206</v>
      </c>
      <c r="F125" s="500"/>
      <c r="G125" s="500"/>
      <c r="H125" s="500"/>
      <c r="I125" s="500">
        <v>7.4751147145812505E-2</v>
      </c>
      <c r="J125" s="500">
        <v>7.4751147145812505E-2</v>
      </c>
      <c r="K125" s="500">
        <v>7.4751147145812505E-2</v>
      </c>
      <c r="L125" s="500">
        <v>7.4751147145812505E-2</v>
      </c>
      <c r="M125" s="500">
        <v>7.4751147145812505E-2</v>
      </c>
    </row>
    <row r="126" spans="1:13">
      <c r="A126" t="s">
        <v>202</v>
      </c>
      <c r="B126" t="s">
        <v>451</v>
      </c>
      <c r="C126" t="s">
        <v>452</v>
      </c>
      <c r="D126" t="s">
        <v>446</v>
      </c>
      <c r="E126" t="s">
        <v>206</v>
      </c>
      <c r="F126" s="500"/>
      <c r="G126" s="500"/>
      <c r="H126" s="500"/>
      <c r="I126" s="500">
        <v>3.8923105486887502E-2</v>
      </c>
      <c r="J126" s="500">
        <v>3.8923105486887502E-2</v>
      </c>
      <c r="K126" s="500">
        <v>3.8923105486887502E-2</v>
      </c>
      <c r="L126" s="500">
        <v>3.8923105486887502E-2</v>
      </c>
      <c r="M126" s="500">
        <v>3.8923105486887502E-2</v>
      </c>
    </row>
    <row r="127" spans="1:13">
      <c r="A127" t="s">
        <v>202</v>
      </c>
      <c r="B127" t="s">
        <v>453</v>
      </c>
      <c r="C127" t="s">
        <v>454</v>
      </c>
      <c r="D127" t="s">
        <v>446</v>
      </c>
      <c r="E127" t="s">
        <v>206</v>
      </c>
      <c r="F127" s="500"/>
      <c r="G127" s="500"/>
      <c r="H127" s="500"/>
      <c r="I127" s="500">
        <v>3.8923105486887502E-2</v>
      </c>
      <c r="J127" s="500">
        <v>3.8923105486887502E-2</v>
      </c>
      <c r="K127" s="500">
        <v>3.8923105486887502E-2</v>
      </c>
      <c r="L127" s="500">
        <v>3.8923105486887502E-2</v>
      </c>
      <c r="M127" s="500">
        <v>3.8923105486887502E-2</v>
      </c>
    </row>
    <row r="128" spans="1:13">
      <c r="A128" t="s">
        <v>202</v>
      </c>
      <c r="B128" t="s">
        <v>455</v>
      </c>
      <c r="C128" t="s">
        <v>456</v>
      </c>
      <c r="D128" t="s">
        <v>446</v>
      </c>
      <c r="E128" t="s">
        <v>206</v>
      </c>
      <c r="F128" s="500"/>
      <c r="G128" s="500"/>
      <c r="H128" s="500"/>
      <c r="I128" s="500">
        <v>3.8923105486887502E-2</v>
      </c>
      <c r="J128" s="500">
        <v>3.8923105486887502E-2</v>
      </c>
      <c r="K128" s="500">
        <v>3.8923105486887502E-2</v>
      </c>
      <c r="L128" s="500">
        <v>3.8923105486887502E-2</v>
      </c>
      <c r="M128" s="500">
        <v>3.8923105486887502E-2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126.738475549908</v>
      </c>
      <c r="I138" s="499"/>
      <c r="J138" s="499"/>
      <c r="K138" s="499"/>
      <c r="L138" s="499"/>
      <c r="M138" s="499"/>
    </row>
    <row r="139" spans="1:13">
      <c r="A139" t="s">
        <v>202</v>
      </c>
      <c r="B139" t="s">
        <v>477</v>
      </c>
      <c r="C139" t="s">
        <v>478</v>
      </c>
      <c r="D139" t="s">
        <v>255</v>
      </c>
      <c r="E139" t="s">
        <v>206</v>
      </c>
      <c r="F139" s="499"/>
      <c r="G139" s="499"/>
      <c r="H139" s="499">
        <v>1038.26134178849</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topLeftCell="H1" zoomScaleNormal="100" workbookViewId="0">
      <pane ySplit="5" topLeftCell="A43" activePane="bottomLeft" state="frozen"/>
      <selection pane="bottomLeft" activeCell="Q61" sqref="Q6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Affinity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AFW</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Affinity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126.738475549908</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66.005583114142595</v>
      </c>
      <c r="N91" s="210">
        <f xml:space="preserve"> INDEX(F_Inputs!$A:$W,MATCH($C91,F_Inputs!$B:$B,0),MATCH(N$87,F_Inputs!$2:$2,0))</f>
        <v>62.553070278852097</v>
      </c>
      <c r="O91" s="210">
        <f xml:space="preserve"> INDEX(F_Inputs!$A:$W,MATCH($C91,F_Inputs!$B:$B,0),MATCH(O$87,F_Inputs!$2:$2,0))</f>
        <v>59.200659658798898</v>
      </c>
      <c r="P91" s="210">
        <f xml:space="preserve"> INDEX(F_Inputs!$A:$W,MATCH($C91,F_Inputs!$B:$B,0),MATCH(P$87,F_Inputs!$2:$2,0))</f>
        <v>55.698569357651898</v>
      </c>
      <c r="Q91" s="210">
        <f xml:space="preserve"> INDEX(F_Inputs!$A:$W,MATCH($C91,F_Inputs!$B:$B,0),MATCH(Q$87,F_Inputs!$2:$2,0))</f>
        <v>51.942046312400301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1.6011694755955399</v>
      </c>
      <c r="N92" s="210">
        <f xml:space="preserve"> INDEX(F_Inputs!$A:$W,MATCH($C92,F_Inputs!$B:$B,0),MATCH(N$87,F_Inputs!$2:$2,0))</f>
        <v>1.850798267616</v>
      </c>
      <c r="O92" s="210">
        <f xml:space="preserve"> INDEX(F_Inputs!$A:$W,MATCH($C92,F_Inputs!$B:$B,0),MATCH(O$87,F_Inputs!$2:$2,0))</f>
        <v>1.8650388313108599</v>
      </c>
      <c r="P92" s="210">
        <f xml:space="preserve"> INDEX(F_Inputs!$A:$W,MATCH($C92,F_Inputs!$B:$B,0),MATCH(P$87,F_Inputs!$2:$2,0))</f>
        <v>1.7823542194449</v>
      </c>
      <c r="Q92" s="210">
        <f xml:space="preserve"> INDEX(F_Inputs!$A:$W,MATCH($C92,F_Inputs!$B:$B,0),MATCH(Q$87,F_Inputs!$2:$2,0))</f>
        <v>1.66214548199684</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5.0536823108860602</v>
      </c>
      <c r="N93" s="210">
        <f xml:space="preserve"> INDEX(F_Inputs!$A:$W,MATCH($C93,F_Inputs!$B:$B,0),MATCH(N$87,F_Inputs!$2:$2,0))</f>
        <v>5.2032088876691596</v>
      </c>
      <c r="O93" s="210">
        <f xml:space="preserve"> INDEX(F_Inputs!$A:$W,MATCH($C93,F_Inputs!$B:$B,0),MATCH(O$87,F_Inputs!$2:$2,0))</f>
        <v>5.3671291324578903</v>
      </c>
      <c r="P93" s="210">
        <f xml:space="preserve"> INDEX(F_Inputs!$A:$W,MATCH($C93,F_Inputs!$B:$B,0),MATCH(P$87,F_Inputs!$2:$2,0))</f>
        <v>5.5388772646965503</v>
      </c>
      <c r="Q93" s="210">
        <f xml:space="preserve"> INDEX(F_Inputs!$A:$W,MATCH($C93,F_Inputs!$B:$B,0),MATCH(Q$87,F_Inputs!$2:$2,0))</f>
        <v>5.7161213371668396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58.886685260358497</v>
      </c>
      <c r="N94" s="210">
        <f xml:space="preserve"> INDEX(F_Inputs!$A:$W,MATCH($C94,F_Inputs!$B:$B,0),MATCH(N$87,F_Inputs!$2:$2,0))</f>
        <v>54.635758493798697</v>
      </c>
      <c r="O94" s="210">
        <f xml:space="preserve"> INDEX(F_Inputs!$A:$W,MATCH($C94,F_Inputs!$B:$B,0),MATCH(O$87,F_Inputs!$2:$2,0))</f>
        <v>50.358704577047199</v>
      </c>
      <c r="P94" s="210">
        <f xml:space="preserve"> INDEX(F_Inputs!$A:$W,MATCH($C94,F_Inputs!$B:$B,0),MATCH(P$87,F_Inputs!$2:$2,0))</f>
        <v>45.996397935288897</v>
      </c>
      <c r="Q94" s="210">
        <f xml:space="preserve"> INDEX(F_Inputs!$A:$W,MATCH($C94,F_Inputs!$B:$B,0),MATCH(Q$87,F_Inputs!$2:$2,0))</f>
        <v>41.534249158540803</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66.005583114142595</v>
      </c>
      <c r="N95" s="210">
        <f xml:space="preserve"> INDEX(F_Inputs!$A:$W,MATCH($C95,F_Inputs!$B:$B,0),MATCH(N$87,F_Inputs!$2:$2,0))</f>
        <v>62.282862024114102</v>
      </c>
      <c r="O95" s="210">
        <f xml:space="preserve"> INDEX(F_Inputs!$A:$W,MATCH($C95,F_Inputs!$B:$B,0),MATCH(O$87,F_Inputs!$2:$2,0))</f>
        <v>58.398433697308498</v>
      </c>
      <c r="P95" s="210">
        <f xml:space="preserve"> INDEX(F_Inputs!$A:$W,MATCH($C95,F_Inputs!$B:$B,0),MATCH(P$87,F_Inputs!$2:$2,0))</f>
        <v>54.371063935061898</v>
      </c>
      <c r="Q95" s="210">
        <f xml:space="preserve"> INDEX(F_Inputs!$A:$W,MATCH($C95,F_Inputs!$B:$B,0),MATCH(Q$87,F_Inputs!$2:$2,0))</f>
        <v>50.163622507602298</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1.3091310105874701</v>
      </c>
      <c r="N96" s="210">
        <f xml:space="preserve"> INDEX(F_Inputs!$A:$W,MATCH($C96,F_Inputs!$B:$B,0),MATCH(N$87,F_Inputs!$2:$2,0))</f>
        <v>1.24827206861358</v>
      </c>
      <c r="O96" s="210">
        <f xml:space="preserve"> INDEX(F_Inputs!$A:$W,MATCH($C96,F_Inputs!$B:$B,0),MATCH(O$87,F_Inputs!$2:$2,0))</f>
        <v>1.21184059044288</v>
      </c>
      <c r="P96" s="210">
        <f xml:space="preserve"> INDEX(F_Inputs!$A:$W,MATCH($C96,F_Inputs!$B:$B,0),MATCH(P$87,F_Inputs!$2:$2,0))</f>
        <v>1.1417923426363299</v>
      </c>
      <c r="Q96" s="210">
        <f xml:space="preserve"> INDEX(F_Inputs!$A:$W,MATCH($C96,F_Inputs!$B:$B,0),MATCH(Q$87,F_Inputs!$2:$2,0))</f>
        <v>1.0534360726597201</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5.0318521006159997</v>
      </c>
      <c r="N99" s="210">
        <f xml:space="preserve"> INDEX(F_Inputs!$A:$W,MATCH($C99,F_Inputs!$B:$B,0),MATCH(N$87,F_Inputs!$2:$2,0))</f>
        <v>5.1327003954191799</v>
      </c>
      <c r="O99" s="210">
        <f xml:space="preserve"> INDEX(F_Inputs!$A:$W,MATCH($C99,F_Inputs!$B:$B,0),MATCH(O$87,F_Inputs!$2:$2,0))</f>
        <v>5.23921035268945</v>
      </c>
      <c r="P99" s="210">
        <f xml:space="preserve"> INDEX(F_Inputs!$A:$W,MATCH($C99,F_Inputs!$B:$B,0),MATCH(P$87,F_Inputs!$2:$2,0))</f>
        <v>5.34923377009593</v>
      </c>
      <c r="Q99" s="210">
        <f xml:space="preserve"> INDEX(F_Inputs!$A:$W,MATCH($C99,F_Inputs!$B:$B,0),MATCH(Q$87,F_Inputs!$2:$2,0))</f>
        <v>5.4615676792679499</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58.632314557520402</v>
      </c>
      <c r="N101" s="210">
        <f xml:space="preserve"> INDEX(F_Inputs!$A:$W,MATCH($C101,F_Inputs!$B:$B,0),MATCH(N$87,F_Inputs!$2:$2,0))</f>
        <v>53.895391340086903</v>
      </c>
      <c r="O101" s="210">
        <f xml:space="preserve"> INDEX(F_Inputs!$A:$W,MATCH($C101,F_Inputs!$B:$B,0),MATCH(O$87,F_Inputs!$2:$2,0))</f>
        <v>49.158468122653296</v>
      </c>
      <c r="P101" s="210">
        <f xml:space="preserve"> INDEX(F_Inputs!$A:$W,MATCH($C101,F_Inputs!$B:$B,0),MATCH(P$87,F_Inputs!$2:$2,0))</f>
        <v>44.421544905219697</v>
      </c>
      <c r="Q101" s="210">
        <f xml:space="preserve"> INDEX(F_Inputs!$A:$W,MATCH($C101,F_Inputs!$B:$B,0),MATCH(Q$87,F_Inputs!$2:$2,0))</f>
        <v>39.684621687786198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27.187595792742801</v>
      </c>
      <c r="O102" s="210">
        <f xml:space="preserve"> INDEX(F_Inputs!$A:$W,MATCH($C102,F_Inputs!$B:$B,0),MATCH(O$87,F_Inputs!$2:$2,0))</f>
        <v>62.661699464585098</v>
      </c>
      <c r="P102" s="210">
        <f xml:space="preserve"> INDEX(F_Inputs!$A:$W,MATCH($C102,F_Inputs!$B:$B,0),MATCH(P$87,F_Inputs!$2:$2,0))</f>
        <v>100.45789942075299</v>
      </c>
      <c r="Q102" s="210">
        <f xml:space="preserve"> INDEX(F_Inputs!$A:$W,MATCH($C102,F_Inputs!$B:$B,0),MATCH(Q$87,F_Inputs!$2:$2,0))</f>
        <v>149.34066394768499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0.54489333562894304</v>
      </c>
      <c r="O103" s="210">
        <f xml:space="preserve"> INDEX(F_Inputs!$A:$W,MATCH($C103,F_Inputs!$B:$B,0),MATCH(O$87,F_Inputs!$2:$2,0))</f>
        <v>1.3003086909986299</v>
      </c>
      <c r="P103" s="210">
        <f xml:space="preserve"> INDEX(F_Inputs!$A:$W,MATCH($C103,F_Inputs!$B:$B,0),MATCH(P$87,F_Inputs!$2:$2,0))</f>
        <v>2.1096158878358802</v>
      </c>
      <c r="Q103" s="210">
        <f xml:space="preserve"> INDEX(F_Inputs!$A:$W,MATCH($C103,F_Inputs!$B:$B,0),MATCH(Q$87,F_Inputs!$2:$2,0))</f>
        <v>3.1361539429016099</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28.243201654100002</v>
      </c>
      <c r="N104" s="210">
        <f xml:space="preserve"> INDEX(F_Inputs!$A:$W,MATCH($C104,F_Inputs!$B:$B,0),MATCH(N$87,F_Inputs!$2:$2,0))</f>
        <v>38.522536838432003</v>
      </c>
      <c r="O104" s="210">
        <f xml:space="preserve"> INDEX(F_Inputs!$A:$W,MATCH($C104,F_Inputs!$B:$B,0),MATCH(O$87,F_Inputs!$2:$2,0))</f>
        <v>43.249955276667301</v>
      </c>
      <c r="P104" s="210">
        <f xml:space="preserve"> INDEX(F_Inputs!$A:$W,MATCH($C104,F_Inputs!$B:$B,0),MATCH(P$87,F_Inputs!$2:$2,0))</f>
        <v>57.467361819628202</v>
      </c>
      <c r="Q104" s="210">
        <f xml:space="preserve"> INDEX(F_Inputs!$A:$W,MATCH($C104,F_Inputs!$B:$B,0),MATCH(Q$87,F_Inputs!$2:$2,0))</f>
        <v>29.311639825665001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1.0556058613572401</v>
      </c>
      <c r="N105" s="210">
        <f xml:space="preserve"> INDEX(F_Inputs!$A:$W,MATCH($C105,F_Inputs!$B:$B,0),MATCH(N$87,F_Inputs!$2:$2,0))</f>
        <v>3.59332650221863</v>
      </c>
      <c r="O105" s="210">
        <f xml:space="preserve"> INDEX(F_Inputs!$A:$W,MATCH($C105,F_Inputs!$B:$B,0),MATCH(O$87,F_Inputs!$2:$2,0))</f>
        <v>6.7540640114976904</v>
      </c>
      <c r="P105" s="210">
        <f xml:space="preserve"> INDEX(F_Inputs!$A:$W,MATCH($C105,F_Inputs!$B:$B,0),MATCH(P$87,F_Inputs!$2:$2,0))</f>
        <v>10.6942131805323</v>
      </c>
      <c r="Q105" s="210">
        <f xml:space="preserve"> INDEX(F_Inputs!$A:$W,MATCH($C105,F_Inputs!$B:$B,0),MATCH(Q$87,F_Inputs!$2:$2,0))</f>
        <v>14.2073120057048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25.5940657955897</v>
      </c>
      <c r="N106" s="210">
        <f xml:space="preserve"> INDEX(F_Inputs!$A:$W,MATCH($C106,F_Inputs!$B:$B,0),MATCH(N$87,F_Inputs!$2:$2,0))</f>
        <v>57.829921127394499</v>
      </c>
      <c r="O106" s="210">
        <f xml:space="preserve"> INDEX(F_Inputs!$A:$W,MATCH($C106,F_Inputs!$B:$B,0),MATCH(O$87,F_Inputs!$2:$2,0))</f>
        <v>90.826923163430195</v>
      </c>
      <c r="P106" s="210">
        <f xml:space="preserve"> INDEX(F_Inputs!$A:$W,MATCH($C106,F_Inputs!$B:$B,0),MATCH(P$87,F_Inputs!$2:$2,0))</f>
        <v>132.246091452467</v>
      </c>
      <c r="Q106" s="210">
        <f xml:space="preserve"> INDEX(F_Inputs!$A:$W,MATCH($C106,F_Inputs!$B:$B,0),MATCH(Q$87,F_Inputs!$2:$2,0))</f>
        <v>145.34636692935899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132.01116622828499</v>
      </c>
      <c r="N107" s="210">
        <f xml:space="preserve"> INDEX(F_Inputs!$A:$W,MATCH($C107,F_Inputs!$B:$B,0),MATCH(N$87,F_Inputs!$2:$2,0))</f>
        <v>152.023528095709</v>
      </c>
      <c r="O107" s="210">
        <f xml:space="preserve"> INDEX(F_Inputs!$A:$W,MATCH($C107,F_Inputs!$B:$B,0),MATCH(O$87,F_Inputs!$2:$2,0))</f>
        <v>180.26079282069301</v>
      </c>
      <c r="P107" s="210">
        <f xml:space="preserve"> INDEX(F_Inputs!$A:$W,MATCH($C107,F_Inputs!$B:$B,0),MATCH(P$87,F_Inputs!$2:$2,0))</f>
        <v>210.527532713467</v>
      </c>
      <c r="Q107" s="210">
        <f xml:space="preserve"> INDEX(F_Inputs!$A:$W,MATCH($C107,F_Inputs!$B:$B,0),MATCH(Q$87,F_Inputs!$2:$2,0))</f>
        <v>251.44633276768801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2.9103004861830102</v>
      </c>
      <c r="N108" s="210">
        <f xml:space="preserve"> INDEX(F_Inputs!$A:$W,MATCH($C108,F_Inputs!$B:$B,0),MATCH(N$87,F_Inputs!$2:$2,0))</f>
        <v>3.6439636718585202</v>
      </c>
      <c r="O108" s="210">
        <f xml:space="preserve"> INDEX(F_Inputs!$A:$W,MATCH($C108,F_Inputs!$B:$B,0),MATCH(O$87,F_Inputs!$2:$2,0))</f>
        <v>4.3771881127523704</v>
      </c>
      <c r="P108" s="210">
        <f xml:space="preserve"> INDEX(F_Inputs!$A:$W,MATCH($C108,F_Inputs!$B:$B,0),MATCH(P$87,F_Inputs!$2:$2,0))</f>
        <v>5.0337624499171101</v>
      </c>
      <c r="Q108" s="210">
        <f xml:space="preserve"> INDEX(F_Inputs!$A:$W,MATCH($C108,F_Inputs!$B:$B,0),MATCH(Q$87,F_Inputs!$2:$2,0))</f>
        <v>5.8517354975581704</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143.11306561346899</v>
      </c>
      <c r="N109" s="210">
        <f xml:space="preserve"> INDEX(F_Inputs!$A:$W,MATCH($C109,F_Inputs!$B:$B,0),MATCH(N$87,F_Inputs!$2:$2,0))</f>
        <v>166.36107096128001</v>
      </c>
      <c r="O109" s="210">
        <f xml:space="preserve"> INDEX(F_Inputs!$A:$W,MATCH($C109,F_Inputs!$B:$B,0),MATCH(O$87,F_Inputs!$2:$2,0))</f>
        <v>190.344095863131</v>
      </c>
      <c r="P109" s="210">
        <f xml:space="preserve"> INDEX(F_Inputs!$A:$W,MATCH($C109,F_Inputs!$B:$B,0),MATCH(P$87,F_Inputs!$2:$2,0))</f>
        <v>222.664034292976</v>
      </c>
      <c r="Q109" s="210">
        <f xml:space="preserve"> INDEX(F_Inputs!$A:$W,MATCH($C109,F_Inputs!$B:$B,0),MATCH(Q$87,F_Inputs!$2:$2,0))</f>
        <v>226.565237775686</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7.4751147145812505E-2</v>
      </c>
      <c r="N110" s="286">
        <f xml:space="preserve"> INDEX(F_Inputs!$A:$W,MATCH($C110,F_Inputs!$B:$B,0),MATCH(N$87,F_Inputs!$2:$2,0))</f>
        <v>7.4751147145812505E-2</v>
      </c>
      <c r="O110" s="286">
        <f xml:space="preserve"> INDEX(F_Inputs!$A:$W,MATCH($C110,F_Inputs!$B:$B,0),MATCH(O$87,F_Inputs!$2:$2,0))</f>
        <v>7.4751147145812505E-2</v>
      </c>
      <c r="P110" s="286">
        <f xml:space="preserve"> INDEX(F_Inputs!$A:$W,MATCH($C110,F_Inputs!$B:$B,0),MATCH(P$87,F_Inputs!$2:$2,0))</f>
        <v>7.4751147145812505E-2</v>
      </c>
      <c r="Q110" s="286">
        <f xml:space="preserve"> INDEX(F_Inputs!$A:$W,MATCH($C110,F_Inputs!$B:$B,0),MATCH(Q$87,F_Inputs!$2:$2,0))</f>
        <v>7.4751147145812505E-2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1038.26134178849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540.72802274345497</v>
      </c>
      <c r="N114" s="210">
        <f xml:space="preserve"> INDEX(F_Inputs!$A:$W,MATCH($C114,F_Inputs!$B:$B,0),MATCH(N$87,F_Inputs!$2:$2,0))</f>
        <v>532.28768319730295</v>
      </c>
      <c r="O114" s="210">
        <f xml:space="preserve"> INDEX(F_Inputs!$A:$W,MATCH($C114,F_Inputs!$B:$B,0),MATCH(O$87,F_Inputs!$2:$2,0))</f>
        <v>525.84162288898403</v>
      </c>
      <c r="P114" s="210">
        <f xml:space="preserve"> INDEX(F_Inputs!$A:$W,MATCH($C114,F_Inputs!$B:$B,0),MATCH(P$87,F_Inputs!$2:$2,0))</f>
        <v>519.51313895742499</v>
      </c>
      <c r="Q114" s="210">
        <f xml:space="preserve"> INDEX(F_Inputs!$A:$W,MATCH($C114,F_Inputs!$B:$B,0),MATCH(Q$87,F_Inputs!$2:$2,0))</f>
        <v>512.51050571459803</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13.1170298597126</v>
      </c>
      <c r="N115" s="210">
        <f xml:space="preserve"> INDEX(F_Inputs!$A:$W,MATCH($C115,F_Inputs!$B:$B,0),MATCH(N$87,F_Inputs!$2:$2,0))</f>
        <v>15.749140970111</v>
      </c>
      <c r="O115" s="210">
        <f xml:space="preserve"> INDEX(F_Inputs!$A:$W,MATCH($C115,F_Inputs!$B:$B,0),MATCH(O$87,F_Inputs!$2:$2,0))</f>
        <v>16.565947938076999</v>
      </c>
      <c r="P115" s="210">
        <f xml:space="preserve"> INDEX(F_Inputs!$A:$W,MATCH($C115,F_Inputs!$B:$B,0),MATCH(P$87,F_Inputs!$2:$2,0))</f>
        <v>16.624420446637899</v>
      </c>
      <c r="Q115" s="210">
        <f xml:space="preserve"> INDEX(F_Inputs!$A:$W,MATCH($C115,F_Inputs!$B:$B,0),MATCH(Q$87,F_Inputs!$2:$2,0))</f>
        <v>16.400336182867498</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21.557369405863799</v>
      </c>
      <c r="N116" s="210">
        <f xml:space="preserve"> INDEX(F_Inputs!$A:$W,MATCH($C116,F_Inputs!$B:$B,0),MATCH(N$87,F_Inputs!$2:$2,0))</f>
        <v>22.195201278430101</v>
      </c>
      <c r="O116" s="210">
        <f xml:space="preserve"> INDEX(F_Inputs!$A:$W,MATCH($C116,F_Inputs!$B:$B,0),MATCH(O$87,F_Inputs!$2:$2,0))</f>
        <v>22.894431869636598</v>
      </c>
      <c r="P116" s="210">
        <f xml:space="preserve"> INDEX(F_Inputs!$A:$W,MATCH($C116,F_Inputs!$B:$B,0),MATCH(P$87,F_Inputs!$2:$2,0))</f>
        <v>23.627053689464901</v>
      </c>
      <c r="Q116" s="210">
        <f xml:space="preserve"> INDEX(F_Inputs!$A:$W,MATCH($C116,F_Inputs!$B:$B,0),MATCH(Q$87,F_Inputs!$2:$2,0))</f>
        <v>24.383119407527801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501.08902934220902</v>
      </c>
      <c r="N117" s="210">
        <f xml:space="preserve"> INDEX(F_Inputs!$A:$W,MATCH($C117,F_Inputs!$B:$B,0),MATCH(N$87,F_Inputs!$2:$2,0))</f>
        <v>485.29452340113698</v>
      </c>
      <c r="O117" s="210">
        <f xml:space="preserve"> INDEX(F_Inputs!$A:$W,MATCH($C117,F_Inputs!$B:$B,0),MATCH(O$87,F_Inputs!$2:$2,0))</f>
        <v>469.70701384913099</v>
      </c>
      <c r="P117" s="210">
        <f xml:space="preserve"> INDEX(F_Inputs!$A:$W,MATCH($C117,F_Inputs!$B:$B,0),MATCH(P$87,F_Inputs!$2:$2,0))</f>
        <v>453.84498379373701</v>
      </c>
      <c r="Q117" s="210">
        <f xml:space="preserve"> INDEX(F_Inputs!$A:$W,MATCH($C117,F_Inputs!$B:$B,0),MATCH(Q$87,F_Inputs!$2:$2,0))</f>
        <v>437.58664596861598</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540.72802274345497</v>
      </c>
      <c r="N118" s="210">
        <f xml:space="preserve"> INDEX(F_Inputs!$A:$W,MATCH($C118,F_Inputs!$B:$B,0),MATCH(N$87,F_Inputs!$2:$2,0))</f>
        <v>529.98837917826597</v>
      </c>
      <c r="O118" s="210">
        <f xml:space="preserve"> INDEX(F_Inputs!$A:$W,MATCH($C118,F_Inputs!$B:$B,0),MATCH(O$87,F_Inputs!$2:$2,0))</f>
        <v>518.71596239896405</v>
      </c>
      <c r="P118" s="210">
        <f xml:space="preserve"> INDEX(F_Inputs!$A:$W,MATCH($C118,F_Inputs!$B:$B,0),MATCH(P$87,F_Inputs!$2:$2,0))</f>
        <v>507.13119599145199</v>
      </c>
      <c r="Q118" s="210">
        <f xml:space="preserve"> INDEX(F_Inputs!$A:$W,MATCH($C118,F_Inputs!$B:$B,0),MATCH(Q$87,F_Inputs!$2:$2,0))</f>
        <v>494.96285504850698</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10.7246052450286</v>
      </c>
      <c r="N119" s="210">
        <f xml:space="preserve"> INDEX(F_Inputs!$A:$W,MATCH($C119,F_Inputs!$B:$B,0),MATCH(N$87,F_Inputs!$2:$2,0))</f>
        <v>10.622018142998501</v>
      </c>
      <c r="O119" s="210">
        <f xml:space="preserve"> INDEX(F_Inputs!$A:$W,MATCH($C119,F_Inputs!$B:$B,0),MATCH(O$87,F_Inputs!$2:$2,0))</f>
        <v>10.7640054424042</v>
      </c>
      <c r="P119" s="210">
        <f xml:space="preserve"> INDEX(F_Inputs!$A:$W,MATCH($C119,F_Inputs!$B:$B,0),MATCH(P$87,F_Inputs!$2:$2,0))</f>
        <v>10.649755115820801</v>
      </c>
      <c r="Q119" s="210">
        <f xml:space="preserve"> INDEX(F_Inputs!$A:$W,MATCH($C119,F_Inputs!$B:$B,0),MATCH(Q$87,F_Inputs!$2:$2,0))</f>
        <v>10.3942199560194</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21.4642488102171</v>
      </c>
      <c r="N122" s="210">
        <f xml:space="preserve"> INDEX(F_Inputs!$A:$W,MATCH($C122,F_Inputs!$B:$B,0),MATCH(N$87,F_Inputs!$2:$2,0))</f>
        <v>21.894434922300199</v>
      </c>
      <c r="O122" s="210">
        <f xml:space="preserve"> INDEX(F_Inputs!$A:$W,MATCH($C122,F_Inputs!$B:$B,0),MATCH(O$87,F_Inputs!$2:$2,0))</f>
        <v>22.348771849916801</v>
      </c>
      <c r="P122" s="210">
        <f xml:space="preserve"> INDEX(F_Inputs!$A:$W,MATCH($C122,F_Inputs!$B:$B,0),MATCH(P$87,F_Inputs!$2:$2,0))</f>
        <v>22.818096058765001</v>
      </c>
      <c r="Q122" s="210">
        <f xml:space="preserve"> INDEX(F_Inputs!$A:$W,MATCH($C122,F_Inputs!$B:$B,0),MATCH(Q$87,F_Inputs!$2:$2,0))</f>
        <v>23.2972760759991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498.92449302954998</v>
      </c>
      <c r="N124" s="210">
        <f xml:space="preserve"> INDEX(F_Inputs!$A:$W,MATCH($C124,F_Inputs!$B:$B,0),MATCH(N$87,F_Inputs!$2:$2,0))</f>
        <v>478.718315164854</v>
      </c>
      <c r="O124" s="210">
        <f xml:space="preserve"> INDEX(F_Inputs!$A:$W,MATCH($C124,F_Inputs!$B:$B,0),MATCH(O$87,F_Inputs!$2:$2,0))</f>
        <v>458.512137300159</v>
      </c>
      <c r="P124" s="210">
        <f xml:space="preserve"> INDEX(F_Inputs!$A:$W,MATCH($C124,F_Inputs!$B:$B,0),MATCH(P$87,F_Inputs!$2:$2,0))</f>
        <v>438.30595943546399</v>
      </c>
      <c r="Q124" s="210">
        <f xml:space="preserve"> INDEX(F_Inputs!$A:$W,MATCH($C124,F_Inputs!$B:$B,0),MATCH(Q$87,F_Inputs!$2:$2,0))</f>
        <v>418.09978157076802</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103.061492386135</v>
      </c>
      <c r="O125" s="210">
        <f xml:space="preserve"> INDEX(F_Inputs!$A:$W,MATCH($C125,F_Inputs!$B:$B,0),MATCH(O$87,F_Inputs!$2:$2,0))</f>
        <v>202.75725298771101</v>
      </c>
      <c r="P125" s="210">
        <f xml:space="preserve"> INDEX(F_Inputs!$A:$W,MATCH($C125,F_Inputs!$B:$B,0),MATCH(P$87,F_Inputs!$2:$2,0))</f>
        <v>297.06265680821201</v>
      </c>
      <c r="Q125" s="210">
        <f xml:space="preserve"> INDEX(F_Inputs!$A:$W,MATCH($C125,F_Inputs!$B:$B,0),MATCH(Q$87,F_Inputs!$2:$2,0))</f>
        <v>364.79056040638801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2.0655566895020701</v>
      </c>
      <c r="O126" s="210">
        <f xml:space="preserve"> INDEX(F_Inputs!$A:$W,MATCH($C126,F_Inputs!$B:$B,0),MATCH(O$87,F_Inputs!$2:$2,0))</f>
        <v>4.2074667695844097</v>
      </c>
      <c r="P126" s="210">
        <f xml:space="preserve"> INDEX(F_Inputs!$A:$W,MATCH($C126,F_Inputs!$B:$B,0),MATCH(P$87,F_Inputs!$2:$2,0))</f>
        <v>6.2383157929726298</v>
      </c>
      <c r="Q126" s="210">
        <f xml:space="preserve"> INDEX(F_Inputs!$A:$W,MATCH($C126,F_Inputs!$B:$B,0),MATCH(Q$87,F_Inputs!$2:$2,0))</f>
        <v>7.6606017685346899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105.107038560793</v>
      </c>
      <c r="N127" s="210">
        <f xml:space="preserve"> INDEX(F_Inputs!$A:$W,MATCH($C127,F_Inputs!$B:$B,0),MATCH(N$87,F_Inputs!$2:$2,0))</f>
        <v>103.82386345990101</v>
      </c>
      <c r="O127" s="210">
        <f xml:space="preserve"> INDEX(F_Inputs!$A:$W,MATCH($C127,F_Inputs!$B:$B,0),MATCH(O$87,F_Inputs!$2:$2,0))</f>
        <v>100.437291457208</v>
      </c>
      <c r="P127" s="210">
        <f xml:space="preserve"> INDEX(F_Inputs!$A:$W,MATCH($C127,F_Inputs!$B:$B,0),MATCH(P$87,F_Inputs!$2:$2,0))</f>
        <v>75.511350406338394</v>
      </c>
      <c r="Q127" s="210">
        <f xml:space="preserve"> INDEX(F_Inputs!$A:$W,MATCH($C127,F_Inputs!$B:$B,0),MATCH(Q$87,F_Inputs!$2:$2,0))</f>
        <v>73.4887222310781</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2.0455461746580599</v>
      </c>
      <c r="N128" s="210">
        <f xml:space="preserve"> INDEX(F_Inputs!$A:$W,MATCH($C128,F_Inputs!$B:$B,0),MATCH(N$87,F_Inputs!$2:$2,0))</f>
        <v>6.19365954782789</v>
      </c>
      <c r="O128" s="210">
        <f xml:space="preserve"> INDEX(F_Inputs!$A:$W,MATCH($C128,F_Inputs!$B:$B,0),MATCH(O$87,F_Inputs!$2:$2,0))</f>
        <v>10.339354406290701</v>
      </c>
      <c r="P128" s="210">
        <f xml:space="preserve"> INDEX(F_Inputs!$A:$W,MATCH($C128,F_Inputs!$B:$B,0),MATCH(P$87,F_Inputs!$2:$2,0))</f>
        <v>14.0217626011347</v>
      </c>
      <c r="Q128" s="210">
        <f xml:space="preserve"> INDEX(F_Inputs!$A:$W,MATCH($C128,F_Inputs!$B:$B,0),MATCH(Q$87,F_Inputs!$2:$2,0))</f>
        <v>17.2468533188705</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97.020811889020393</v>
      </c>
      <c r="N129" s="210">
        <f xml:space="preserve"> INDEX(F_Inputs!$A:$W,MATCH($C129,F_Inputs!$B:$B,0),MATCH(N$87,F_Inputs!$2:$2,0))</f>
        <v>187.122852531528</v>
      </c>
      <c r="O129" s="210">
        <f xml:space="preserve"> INDEX(F_Inputs!$A:$W,MATCH($C129,F_Inputs!$B:$B,0),MATCH(O$87,F_Inputs!$2:$2,0))</f>
        <v>268.58303090368901</v>
      </c>
      <c r="P129" s="210">
        <f xml:space="preserve"> INDEX(F_Inputs!$A:$W,MATCH($C129,F_Inputs!$B:$B,0),MATCH(P$87,F_Inputs!$2:$2,0))</f>
        <v>323.034092237594</v>
      </c>
      <c r="Q129" s="210">
        <f xml:space="preserve"> INDEX(F_Inputs!$A:$W,MATCH($C129,F_Inputs!$B:$B,0),MATCH(Q$87,F_Inputs!$2:$2,0))</f>
        <v>371.81375227062699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1081.4560454869099</v>
      </c>
      <c r="N130" s="210">
        <f xml:space="preserve"> INDEX(F_Inputs!$A:$W,MATCH($C130,F_Inputs!$B:$B,0),MATCH(N$87,F_Inputs!$2:$2,0))</f>
        <v>1165.3375547616999</v>
      </c>
      <c r="O130" s="210">
        <f xml:space="preserve"> INDEX(F_Inputs!$A:$W,MATCH($C130,F_Inputs!$B:$B,0),MATCH(O$87,F_Inputs!$2:$2,0))</f>
        <v>1247.3148382756599</v>
      </c>
      <c r="P130" s="210">
        <f xml:space="preserve"> INDEX(F_Inputs!$A:$W,MATCH($C130,F_Inputs!$B:$B,0),MATCH(P$87,F_Inputs!$2:$2,0))</f>
        <v>1323.70699175709</v>
      </c>
      <c r="Q130" s="210">
        <f xml:space="preserve"> INDEX(F_Inputs!$A:$W,MATCH($C130,F_Inputs!$B:$B,0),MATCH(Q$87,F_Inputs!$2:$2,0))</f>
        <v>1372.26392116949</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23.841635104741201</v>
      </c>
      <c r="N131" s="210">
        <f xml:space="preserve"> INDEX(F_Inputs!$A:$W,MATCH($C131,F_Inputs!$B:$B,0),MATCH(N$87,F_Inputs!$2:$2,0))</f>
        <v>28.436715802611602</v>
      </c>
      <c r="O131" s="210">
        <f xml:space="preserve"> INDEX(F_Inputs!$A:$W,MATCH($C131,F_Inputs!$B:$B,0),MATCH(O$87,F_Inputs!$2:$2,0))</f>
        <v>31.5374201500656</v>
      </c>
      <c r="P131" s="210">
        <f xml:space="preserve"> INDEX(F_Inputs!$A:$W,MATCH($C131,F_Inputs!$B:$B,0),MATCH(P$87,F_Inputs!$2:$2,0))</f>
        <v>33.512491355431401</v>
      </c>
      <c r="Q131" s="210">
        <f xml:space="preserve"> INDEX(F_Inputs!$A:$W,MATCH($C131,F_Inputs!$B:$B,0),MATCH(Q$87,F_Inputs!$2:$2,0))</f>
        <v>34.455157907421601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1097.03433426078</v>
      </c>
      <c r="N132" s="210">
        <f xml:space="preserve"> INDEX(F_Inputs!$A:$W,MATCH($C132,F_Inputs!$B:$B,0),MATCH(N$87,F_Inputs!$2:$2,0))</f>
        <v>1151.1356910975201</v>
      </c>
      <c r="O132" s="210">
        <f xml:space="preserve"> INDEX(F_Inputs!$A:$W,MATCH($C132,F_Inputs!$B:$B,0),MATCH(O$87,F_Inputs!$2:$2,0))</f>
        <v>1196.80218205298</v>
      </c>
      <c r="P132" s="210">
        <f xml:space="preserve"> INDEX(F_Inputs!$A:$W,MATCH($C132,F_Inputs!$B:$B,0),MATCH(P$87,F_Inputs!$2:$2,0))</f>
        <v>1215.1850354667899</v>
      </c>
      <c r="Q132" s="210">
        <f xml:space="preserve"> INDEX(F_Inputs!$A:$W,MATCH($C132,F_Inputs!$B:$B,0),MATCH(Q$87,F_Inputs!$2:$2,0))</f>
        <v>1227.50017981001</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3.8923105486887502E-2</v>
      </c>
      <c r="N133" s="286">
        <f xml:space="preserve"> INDEX(F_Inputs!$A:$W,MATCH($C133,F_Inputs!$B:$B,0),MATCH(N$87,F_Inputs!$2:$2,0))</f>
        <v>3.8923105486887502E-2</v>
      </c>
      <c r="O133" s="286">
        <f xml:space="preserve"> INDEX(F_Inputs!$A:$W,MATCH($C133,F_Inputs!$B:$B,0),MATCH(O$87,F_Inputs!$2:$2,0))</f>
        <v>3.8923105486887502E-2</v>
      </c>
      <c r="P133" s="286">
        <f xml:space="preserve"> INDEX(F_Inputs!$A:$W,MATCH($C133,F_Inputs!$B:$B,0),MATCH(P$87,F_Inputs!$2:$2,0))</f>
        <v>3.8923105486887502E-2</v>
      </c>
      <c r="Q133" s="286">
        <f xml:space="preserve"> INDEX(F_Inputs!$A:$W,MATCH($C133,F_Inputs!$B:$B,0),MATCH(Q$87,F_Inputs!$2:$2,0))</f>
        <v>3.8923105486887502E-2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0.79890000000000005</v>
      </c>
      <c r="N210" s="384">
        <f xml:space="preserve"> M211</f>
        <v>0.77059999999999995</v>
      </c>
      <c r="O210" s="384">
        <f t="shared" ref="O210:Q210" si="0" xml:space="preserve"> N211</f>
        <v>0.7399</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0.77059999999999995</v>
      </c>
      <c r="N211" s="299">
        <v>0.7399</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0.78475000000000006</v>
      </c>
      <c r="N213" s="302">
        <f t="shared" ref="N213:Q213" si="1" xml:space="preserve"> IF( AND(N210 &lt;&gt; 0, N211 &lt;&gt; 0), SUM(N210:N211) / 2, 0)</f>
        <v>0.75524999999999998</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0.21524999999999994</v>
      </c>
      <c r="N214" s="302">
        <f t="shared" si="2"/>
        <v>0.24475000000000002</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Affinity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73C1B061-B263-4215-B6D8-A7C2810C9A5D}"/>
</file>

<file path=customXml/itemProps3.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Victoria Aweh</cp:lastModifiedBy>
  <cp:revision/>
  <dcterms:created xsi:type="dcterms:W3CDTF">2019-03-11T14:22:05Z</dcterms:created>
  <dcterms:modified xsi:type="dcterms:W3CDTF">2023-05-09T06:20:10Z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93263757-1540-40c1-b417-645cbb23aaef</vt:lpwstr>
  </property>
</Properties>
</file>