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3Update/"/>
    </mc:Choice>
  </mc:AlternateContent>
  <xr:revisionPtr revIDLastSave="5" documentId="8_{A36F2D6E-C6BB-4C62-9D65-6FC90513E1D9}" xr6:coauthVersionLast="47" xr6:coauthVersionMax="47" xr10:uidLastSave="{1DBBAEF5-FC9B-4034-8789-A095C507951C}"/>
  <bookViews>
    <workbookView xWindow="-120" yWindow="-120" windowWidth="29040" windowHeight="15840" tabRatio="852" firstSheet="6"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143" i="232" l="1"/>
  <c r="O80" i="245"/>
  <c r="O932"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141" i="232" l="1"/>
  <c r="O193" i="232"/>
  <c r="O196" i="232" s="1"/>
  <c r="O79" i="223"/>
  <c r="O79" i="245"/>
  <c r="O931" i="232"/>
  <c r="O950" i="232"/>
  <c r="O23" i="245"/>
  <c r="O23" i="223"/>
  <c r="O22" i="250"/>
  <c r="O71" i="223"/>
  <c r="O71" i="245"/>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13" i="250"/>
  <c r="O14" i="223"/>
  <c r="O14" i="245"/>
  <c r="O948" i="232"/>
  <c r="O1024" i="232"/>
  <c r="O1027" i="232" s="1"/>
  <c r="O22" i="223"/>
  <c r="O22" i="245"/>
  <c r="O69" i="223"/>
  <c r="O20" i="250"/>
  <c r="O69" i="245"/>
  <c r="N118" i="223"/>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2" i="223" l="1"/>
  <c r="O11" i="250"/>
  <c r="O12" i="245"/>
  <c r="O81" i="245"/>
  <c r="O145" i="232"/>
  <c r="O81" i="223"/>
  <c r="O154" i="232"/>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952" i="232" l="1"/>
  <c r="O24" i="223"/>
  <c r="O24" i="245"/>
  <c r="P159" i="232"/>
  <c r="P162" i="232" s="1"/>
  <c r="P164" i="232" s="1"/>
  <c r="O157" i="232"/>
  <c r="O961" i="232"/>
  <c r="P966" i="232" s="1"/>
  <c r="P969" i="232" s="1"/>
  <c r="P971" i="232" s="1"/>
  <c r="O24" i="250"/>
  <c r="O73" i="223"/>
  <c r="O73" i="245"/>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67" i="232"/>
  <c r="P188" i="232" s="1"/>
  <c r="O16" i="245"/>
  <c r="O16" i="223"/>
  <c r="O15" i="250"/>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18" i="232" l="1"/>
  <c r="P974" i="232"/>
  <c r="P1019" i="232" s="1"/>
  <c r="P189" i="232"/>
  <c r="P190" i="232"/>
  <c r="P200" i="232" s="1"/>
  <c r="P198" i="232"/>
  <c r="P201" i="232" s="1"/>
  <c r="P197" i="232"/>
  <c r="O57" i="223"/>
  <c r="O80" i="250"/>
  <c r="O57" i="245"/>
  <c r="O47" i="245"/>
  <c r="O68" i="250"/>
  <c r="O47" i="223"/>
  <c r="O74" i="250"/>
  <c r="O52" i="245"/>
  <c r="O52" i="223"/>
  <c r="Q85" i="250"/>
  <c r="Q61" i="232"/>
  <c r="Q56" i="232"/>
  <c r="Q58" i="232" s="1"/>
  <c r="Q71" i="232"/>
  <c r="Q61" i="245"/>
  <c r="Q61" i="223"/>
  <c r="P202" i="232" l="1"/>
  <c r="P1020" i="232"/>
  <c r="P1029" i="232"/>
  <c r="P1032" i="232" s="1"/>
  <c r="P1028" i="232"/>
  <c r="P1021" i="232"/>
  <c r="P1031" i="232" s="1"/>
  <c r="P1033" i="232" s="1"/>
  <c r="P111" i="232"/>
  <c r="P114" i="232" s="1"/>
  <c r="P147" i="232"/>
  <c r="Q62" i="232"/>
  <c r="Q63" i="232" s="1"/>
  <c r="Q67" i="232" s="1"/>
  <c r="Q73" i="232" s="1"/>
  <c r="Q66" i="232"/>
  <c r="M43" i="232"/>
  <c r="P85" i="250" l="1"/>
  <c r="P61" i="245"/>
  <c r="P61" i="223"/>
  <c r="P118" i="245"/>
  <c r="P118" i="223"/>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<sst xmlns="http://schemas.openxmlformats.org/spreadsheetml/2006/main" count="20568" uniqueCount="1561">
  <si>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</si>
  <si>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</si>
  <si>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</si>
  <si>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</si>
  <si>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</si>
  <si>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</si>
  <si>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</si>
  <si>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</si>
  <si>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</si>
  <si>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</si>
  <si>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</si>
  <si>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</si>
  <si>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</si>
  <si>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</si>
  <si>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</si>
  <si>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</si>
  <si>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</si>
  <si>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</si>
  <si>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</si>
  <si>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</si>
  <si>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</si>
  <si>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</si>
  <si>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</si>
  <si>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</si>
  <si>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</si>
  <si>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</si>
  <si>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</si>
  <si>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</si>
  <si>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</si>
  <si>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</si>
  <si>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</si>
  <si>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</si>
  <si>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</si>
  <si>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</si>
  <si>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</si>
  <si>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</si>
  <si>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</si>
  <si>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</si>
  <si>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</si>
  <si>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</si>
  <si>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</si>
  <si>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</si>
  <si>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</si>
  <si>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</si>
  <si>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</si>
  <si>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</si>
  <si>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</si>
  <si>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</si>
  <si>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</si>
  <si>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</si>
  <si>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</si>
  <si>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</si>
  <si>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</si>
  <si>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</si>
  <si>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</si>
  <si>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</si>
  <si>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</si>
  <si>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</si>
  <si>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</si>
  <si>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</si>
  <si>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</si>
  <si>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</si>
  <si>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</si>
  <si>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</si>
  <si>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</si>
  <si>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</si>
  <si>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</si>
  <si>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</si>
  <si>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</si>
  <si>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</si>
  <si>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</si>
  <si>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</si>
  <si>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</si>
  <si>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</si>
  <si>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</si>
  <si>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</si>
  <si>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</si>
  <si>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</si>
  <si>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</si>
  <si>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</si>
  <si>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</si>
  <si>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</si>
  <si>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</si>
  <si>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</si>
  <si>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</si>
  <si>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</si>
  <si>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</si>
  <si>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</si>
  <si>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</si>
  <si>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</si>
  <si>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</si>
  <si>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</si>
  <si>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</si>
  <si>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</si>
  <si>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</si>
  <si>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</si>
  <si>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</si>
  <si>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</si>
  <si>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</si>
  <si>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</si>
  <si>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</si>
  <si>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</si>
  <si>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</si>
  <si>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</si>
  <si>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</si>
  <si>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</si>
  <si>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</si>
  <si>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</si>
  <si>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</si>
  <si>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</si>
  <si>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</si>
  <si>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</si>
  <si>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</si>
  <si>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</si>
  <si>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</si>
  <si>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</si>
  <si>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</si>
  <si>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</si>
  <si>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</si>
  <si>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</si>
  <si>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</si>
  <si>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</si>
  <si>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</si>
  <si>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</si>
  <si>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</si>
  <si>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</si>
  <si>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</si>
  <si>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</si>
  <si>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</si>
  <si>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</si>
  <si>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</si>
  <si>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</si>
  <si>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</si>
  <si>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</si>
  <si>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</si>
  <si>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</si>
  <si>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</si>
  <si>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</si>
  <si>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</si>
  <si>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</si>
  <si>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</si>
  <si>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</si>
  <si>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</si>
  <si>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</si>
  <si>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</si>
  <si>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</si>
  <si>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</si>
  <si>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</si>
  <si>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</si>
  <si>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</si>
  <si>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</si>
  <si>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</si>
  <si>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</si>
  <si>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</si>
  <si>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</si>
  <si>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</si>
  <si>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</si>
  <si>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</si>
  <si>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</si>
  <si>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</si>
  <si>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</si>
  <si>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</si>
  <si>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</si>
  <si>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</si>
  <si>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</si>
  <si>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</si>
  <si>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</si>
  <si>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</si>
  <si>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</si>
  <si>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</si>
  <si>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</si>
  <si>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</si>
  <si>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</si>
  <si>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</si>
  <si>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</si>
  <si>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</si>
  <si>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</si>
  <si>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</si>
  <si>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</si>
  <si>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</si>
  <si>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</si>
  <si>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</si>
  <si>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</si>
  <si>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</si>
  <si>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</si>
  <si>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</si>
  <si>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</si>
  <si>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</si>
  <si>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</si>
  <si>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</si>
  <si>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</si>
  <si>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</si>
  <si>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</si>
  <si>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</si>
  <si>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</si>
  <si>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</si>
  <si>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</si>
  <si>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</si>
  <si>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</si>
  <si>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</si>
  <si>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</si>
  <si>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</si>
  <si>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SEW</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</si>
  <si>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</si>
  <si>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</si>
  <si>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</si>
  <si>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</si>
  <si>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</si>
  <si>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</si>
  <si>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</si>
  <si>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</si>
  <si>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</si>
  <si>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</si>
  <si>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</si>
  <si>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</si>
  <si>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</si>
  <si>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</si>
  <si>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</si>
  <si>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</si>
  <si>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</si>
  <si>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</si>
  <si>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</si>
  <si>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</si>
  <si>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</si>
  <si>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</si>
  <si>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</si>
  <si>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</si>
  <si>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</si>
  <si>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</si>
  <si>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</si>
  <si>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</si>
  <si>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</si>
  <si>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</si>
  <si>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</si>
  <si>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</si>
  <si>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</si>
  <si>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</si>
  <si>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</si>
  <si>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</si>
  <si>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</si>
  <si>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</si>
  <si>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</si>
  <si>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</si>
  <si>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</si>
  <si>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</si>
  <si>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</si>
  <si>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</si>
  <si>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</si>
  <si>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</si>
  <si>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</si>
  <si>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</si>
  <si>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</si>
  <si>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</si>
  <si>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</si>
  <si>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</si>
  <si>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</si>
  <si>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</si>
  <si>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</si>
  <si>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</si>
  <si>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</si>
  <si>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</si>
  <si>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</si>
  <si>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</si>
  <si>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</si>
  <si>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</si>
  <si>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</si>
  <si>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</si>
  <si>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</si>
  <si>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</si>
  <si>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</si>
  <si>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</si>
  <si>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</si>
  <si>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</si>
  <si>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</si>
  <si>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</si>
  <si>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</si>
  <si>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</si>
  <si>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</si>
  <si>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</si>
  <si>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</si>
  <si>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</si>
  <si>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</si>
  <si>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</si>
  <si>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</si>
  <si>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</si>
  <si>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</si>
  <si>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</si>
  <si>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</si>
  <si>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</si>
  <si>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</si>
  <si>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</si>
  <si>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</si>
  <si>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</si>
  <si>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</si>
  <si>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</si>
  <si>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</si>
  <si>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</si>
  <si>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</si>
  <si>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</si>
  <si>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</si>
  <si>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</si>
  <si>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</si>
  <si>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</si>
  <si>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</si>
  <si>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</si>
  <si>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</si>
  <si>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</si>
  <si>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</si>
  <si>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</si>
  <si>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</si>
  <si>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</si>
  <si>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</si>
  <si>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</si>
  <si>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</si>
  <si>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</si>
  <si>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</si>
  <si>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</si>
  <si>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</si>
  <si>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</si>
  <si>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</si>
  <si>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</si>
  <si>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</si>
  <si>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</si>
  <si>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</si>
  <si>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</si>
  <si>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</si>
  <si>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</si>
  <si>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</si>
  <si>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</si>
  <si>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</si>
  <si>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</si>
  <si>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</si>
  <si>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</si>
  <si>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</si>
  <si>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</si>
  <si>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</si>
  <si>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</si>
  <si>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</si>
  <si>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</si>
  <si>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</si>
  <si>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</si>
  <si>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</si>
  <si>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</si>
  <si>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</si>
  <si>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</si>
  <si>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</si>
  <si>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</si>
  <si>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</si>
  <si>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</si>
  <si>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</si>
  <si>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</si>
  <si>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</si>
  <si>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</si>
  <si>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</si>
  <si>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</si>
  <si>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</si>
  <si>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</si>
  <si>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</si>
  <si>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</si>
  <si>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</si>
  <si>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</si>
  <si>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</si>
  <si>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</si>
  <si>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</si>
  <si>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</si>
  <si>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</si>
  <si>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</si>
  <si>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</si>
  <si>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</si>
  <si>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</si>
  <si>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</si>
  <si>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</si>
  <si>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</si>
  <si>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</si>
  <si>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</si>
  <si>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</si>
  <si>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</si>
  <si>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</si>
  <si>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</si>
  <si>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</si>
  <si>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</si>
  <si>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</si>
  <si>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</si>
  <si>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</si>
  <si>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</si>
  <si>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</si>
  <si>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</si>
  <si>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</si>
  <si>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</si>
  <si>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</si>
  <si>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</si>
  <si>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</si>
  <si>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</si>
  <si>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</si>
  <si>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</si>
  <si>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</si>
  <si>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</si>
  <si>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</si>
  <si>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</si>
  <si>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</si>
  <si>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</si>
  <si>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</si>
  <si>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</si>
  <si>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</si>
  <si>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</si>
  <si>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</si>
  <si>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</si>
  <si>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</si>
  <si>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</si>
  <si>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</si>
  <si>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</si>
  <si>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</si>
  <si>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</si>
  <si>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</si>
  <si>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</si>
  <si>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</si>
  <si>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</si>
  <si>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</si>
  <si>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</si>
  <si>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</si>
  <si>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</si>
  <si>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</si>
  <si>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</si>
  <si>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</si>
  <si>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</si>
  <si>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</si>
  <si>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</si>
  <si>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</si>
  <si>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</si>
  <si>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</si>
  <si>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</si>
  <si>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</si>
  <si>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</si>
  <si>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</si>
  <si>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</si>
  <si>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</si>
  <si>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</si>
  <si>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</si>
  <si>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</si>
  <si>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</si>
  <si>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</si>
  <si>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</si>
  <si>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</si>
  <si>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</si>
  <si>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</si>
  <si>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</si>
  <si>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</si>
  <si>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</si>
  <si>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</si>
  <si>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</si>
  <si>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</si>
  <si>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</si>
  <si>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</si>
  <si>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</si>
  <si>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</si>
  <si>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</si>
  <si>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</si>
  <si>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</si>
  <si>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</si>
  <si>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</si>
  <si>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</si>
  <si>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</si>
  <si>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</si>
  <si>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</si>
  <si>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</si>
  <si>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</si>
  <si>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</si>
  <si>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</si>
  <si>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</si>
  <si>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</si>
  <si>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</si>
  <si>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</si>
  <si>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</si>
  <si>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</si>
  <si>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</si>
  <si>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</si>
  <si>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</si>
  <si>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</si>
  <si>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</si>
  <si>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</si>
  <si>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</si>
  <si>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</si>
  <si>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</si>
  <si>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</si>
  <si>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</si>
  <si>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</si>
  <si>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</si>
  <si>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</si>
  <si>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53_XLSPF</t>
  </si>
  <si>
    <t>companyName</t>
  </si>
  <si>
    <t>South East Water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</si>
  <si>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</si>
  <si>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</si>
  <si>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</si>
  <si>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</si>
  <si>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</si>
  <si>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</si>
  <si>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</si>
  <si>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</si>
  <si>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</si>
  <si>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</si>
  <si>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</si>
  <si>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</si>
  <si>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</si>
  <si>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</si>
  <si>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</si>
  <si>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</si>
  <si>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</si>
  <si>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</si>
  <si>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</si>
  <si>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</si>
  <si>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</si>
  <si>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</si>
  <si>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</si>
  <si>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11:36:35_XLSPF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</si>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</sst>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34.479747463860299</v>
      </c>
      <c r="N11" s="293">
        <f>Inp!N$91</f>
        <v>33.921970270564103</v>
      </c>
      <c r="O11" s="293">
        <f>Inp!O$91</f>
        <v>33.546868209482</v>
      </c>
      <c r="P11" s="293">
        <f>Inp!P$91</f>
        <v>33.237653421326002</v>
      </c>
      <c r="Q11" s="293">
        <f>Inp!Q$91</f>
        <v>32.947133956874801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0.83641286934630399</v>
      </c>
      <c r="N12" s="293">
        <f>Inp!N$92</f>
        <v>1.00367133908864</v>
      </c>
      <c r="O12" s="293">
        <f>Inp!O$92</f>
        <v>1.0568499107974501</v>
      </c>
      <c r="P12" s="293">
        <f>Inp!P$92</f>
        <v>1.06360490948246</v>
      </c>
      <c r="Q12" s="293">
        <f>Inp!Q$92</f>
        <v>1.05430828662002</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1.3941900626424499</v>
      </c>
      <c r="N13" s="293">
        <f>Inp!N$93</f>
        <v>1.3787734001707199</v>
      </c>
      <c r="O13" s="293">
        <f>Inp!O$93</f>
        <v>1.3660646989534599</v>
      </c>
      <c r="P13" s="293">
        <f>Inp!P$93</f>
        <v>1.3541243739336799</v>
      </c>
      <c r="Q13" s="293">
        <f>Inp!Q$93</f>
        <v>1.34228841539206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34.479747463860299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33.10258333267528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32.458807021138661</v>
      </c>
      <c r="N20" s="84">
        <f t="shared" si="2"/>
        <v>31.306282497831898</v>
      </c>
      <c r="O20" s="84">
        <f t="shared" si="2"/>
        <v>30.330704094006524</v>
      </c>
      <c r="P20" s="84">
        <f t="shared" si="2"/>
        <v>29.433040123364393</v>
      </c>
      <c r="Q20" s="84">
        <f t="shared" si="2"/>
        <v>28.575686131409949</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0.78738871114310038</v>
      </c>
      <c r="N21" s="84">
        <f t="shared" si="3"/>
        <v>0.92627928819783378</v>
      </c>
      <c r="O21" s="84">
        <f t="shared" si="3"/>
        <v>0.95552889515672657</v>
      </c>
      <c r="P21" s="84">
        <f t="shared" si="3"/>
        <v>0.94185728394768531</v>
      </c>
      <c r="Q21" s="84">
        <f t="shared" si="3"/>
        <v>0.91442195620514122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1.3124732494497791</v>
      </c>
      <c r="N22" s="84">
        <f t="shared" si="4"/>
        <v>1.2724576202962101</v>
      </c>
      <c r="O22" s="84">
        <f t="shared" si="4"/>
        <v>1.235099023208202</v>
      </c>
      <c r="P22" s="84">
        <f t="shared" si="4"/>
        <v>1.1991218671424986</v>
      </c>
      <c r="Q22" s="84">
        <f t="shared" si="4"/>
        <v>1.1641926883921729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32.458807021138661</v>
      </c>
      <c r="N24" s="84">
        <f t="shared" si="5"/>
        <v>31.306282497831898</v>
      </c>
      <c r="O24" s="84">
        <f t="shared" si="5"/>
        <v>30.330704094006524</v>
      </c>
      <c r="P24" s="84">
        <f t="shared" si="5"/>
        <v>29.433040123364393</v>
      </c>
      <c r="Q24" s="84">
        <f t="shared" si="5"/>
        <v>28.575686131409949</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0.78738871114310038</v>
      </c>
      <c r="N25" s="84">
        <f t="shared" si="6"/>
        <v>0.92627928819783378</v>
      </c>
      <c r="O25" s="84">
        <f t="shared" si="6"/>
        <v>0.95552889515672657</v>
      </c>
      <c r="P25" s="84">
        <f t="shared" si="6"/>
        <v>0.94185728394768531</v>
      </c>
      <c r="Q25" s="84">
        <f t="shared" si="6"/>
        <v>0.91442195620514122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33.246195732281763</v>
      </c>
      <c r="N26" s="211">
        <f t="shared" si="7"/>
        <v>32.232561786029734</v>
      </c>
      <c r="O26" s="211">
        <f t="shared" si="7"/>
        <v>31.286232989163249</v>
      </c>
      <c r="P26" s="211">
        <f t="shared" si="7"/>
        <v>30.374897407312076</v>
      </c>
      <c r="Q26" s="211">
        <f t="shared" si="7"/>
        <v>29.490108087615091</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33.246195732281763</v>
      </c>
      <c r="N28" s="309">
        <f t="shared" si="8"/>
        <v>32.232561786029734</v>
      </c>
      <c r="O28" s="309">
        <f t="shared" si="8"/>
        <v>31.286232989163249</v>
      </c>
      <c r="P28" s="309">
        <f t="shared" si="8"/>
        <v>30.374897407312076</v>
      </c>
      <c r="Q28" s="309">
        <f t="shared" si="8"/>
        <v>29.490108087615091</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1.3124732494497791</v>
      </c>
      <c r="N29" s="309">
        <f t="shared" si="9"/>
        <v>1.2724576202962101</v>
      </c>
      <c r="O29" s="309">
        <f t="shared" si="9"/>
        <v>1.235099023208202</v>
      </c>
      <c r="P29" s="309">
        <f t="shared" si="9"/>
        <v>1.1991218671424986</v>
      </c>
      <c r="Q29" s="309">
        <f t="shared" si="9"/>
        <v>1.1641926883921729</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31.933722482831982</v>
      </c>
      <c r="N30" s="312">
        <f t="shared" si="10"/>
        <v>30.960104165733526</v>
      </c>
      <c r="O30" s="312">
        <f t="shared" si="10"/>
        <v>30.051133965955046</v>
      </c>
      <c r="P30" s="312">
        <f t="shared" si="10"/>
        <v>29.175775540169578</v>
      </c>
      <c r="Q30" s="312">
        <f t="shared" si="10"/>
        <v>28.325915399222918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33.246195732281763</v>
      </c>
      <c r="N32" s="91">
        <f t="shared" si="11"/>
        <v>32.232561786029734</v>
      </c>
      <c r="O32" s="91">
        <f t="shared" si="11"/>
        <v>31.286232989163249</v>
      </c>
      <c r="P32" s="91">
        <f t="shared" si="11"/>
        <v>30.374897407312076</v>
      </c>
      <c r="Q32" s="91">
        <f t="shared" si="11"/>
        <v>29.490108087615091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31.933722482831982</v>
      </c>
      <c r="N33" s="91">
        <f t="shared" si="12"/>
        <v>30.960104165733526</v>
      </c>
      <c r="O33" s="91">
        <f t="shared" si="12"/>
        <v>30.051133965955046</v>
      </c>
      <c r="P33" s="91">
        <f t="shared" si="12"/>
        <v>29.175775540169578</v>
      </c>
      <c r="Q33" s="91">
        <f t="shared" si="12"/>
        <v>28.325915399222918</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32.589959107556872</v>
      </c>
      <c r="N34" s="312">
        <f t="shared" si="13"/>
        <v>31.59633297588163</v>
      </c>
      <c r="O34" s="312">
        <f t="shared" si="13"/>
        <v>30.668683477559149</v>
      </c>
      <c r="P34" s="312">
        <f t="shared" si="13"/>
        <v>29.775336473740829</v>
      </c>
      <c r="Q34" s="312">
        <f t="shared" si="13"/>
        <v>28.908011743419003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31.933722482831982</v>
      </c>
      <c r="N37" s="84">
        <f t="shared" si="14"/>
        <v>30.960104165733526</v>
      </c>
      <c r="O37" s="84">
        <f t="shared" si="14"/>
        <v>30.051133965955046</v>
      </c>
      <c r="P37" s="84">
        <f t="shared" si="14"/>
        <v>29.175775540169578</v>
      </c>
      <c r="Q37" s="84">
        <f t="shared" si="14"/>
        <v>28.325915399222918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31.9337224828319</v>
      </c>
      <c r="N38" s="181">
        <f xml:space="preserve"> Inp!N$94</f>
        <v>30.960104165733501</v>
      </c>
      <c r="O38" s="181">
        <f xml:space="preserve"> Inp!O$94</f>
        <v>30.051133965955099</v>
      </c>
      <c r="P38" s="181">
        <f xml:space="preserve"> Inp!P$94</f>
        <v>29.1757755401696</v>
      </c>
      <c r="Q38" s="181">
        <f xml:space="preserve"> Inp!Q$94</f>
        <v>28.3259153992229</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34.479747463860299</v>
      </c>
      <c r="N45" s="155">
        <f>Inp!N$95</f>
        <v>34.038370977520003</v>
      </c>
      <c r="O45" s="155">
        <f>Inp!O$95</f>
        <v>33.609509275802097</v>
      </c>
      <c r="P45" s="155">
        <f>Inp!P$95</f>
        <v>33.209126301708302</v>
      </c>
      <c r="Q45" s="155">
        <f>Inp!Q$95</f>
        <v>32.821509379514801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0.68385891787527497</v>
      </c>
      <c r="N46" s="155">
        <f>Inp!N$96</f>
        <v>0.68219645615987701</v>
      </c>
      <c r="O46" s="155">
        <f>Inp!O$96</f>
        <v>0.69743938298743702</v>
      </c>
      <c r="P46" s="155">
        <f>Inp!P$96</f>
        <v>0.69739165233589295</v>
      </c>
      <c r="Q46" s="155">
        <f>Inp!Q$96</f>
        <v>0.689251696969859</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1.1252354042155399</v>
      </c>
      <c r="N48" s="155">
        <f>Inp!N$99</f>
        <v>1.1110581578777601</v>
      </c>
      <c r="O48" s="155">
        <f>Inp!O$99</f>
        <v>1.09782235708127</v>
      </c>
      <c r="P48" s="155">
        <f>Inp!P$99</f>
        <v>1.08500857452941</v>
      </c>
      <c r="Q48" s="155">
        <f>Inp!Q$99</f>
        <v>1.07234435444751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34.479747463860299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33.10258333267528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32.458807021138661</v>
      </c>
      <c r="N60" s="84">
        <f t="shared" si="19"/>
        <v>31.41370766759189</v>
      </c>
      <c r="O60" s="84">
        <f t="shared" si="19"/>
        <v>30.387339713010473</v>
      </c>
      <c r="P60" s="84">
        <f t="shared" si="19"/>
        <v>29.407778416538452</v>
      </c>
      <c r="Q60" s="84">
        <f t="shared" si="19"/>
        <v>28.466729507209216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0.6437763115366244</v>
      </c>
      <c r="N61" s="84">
        <f t="shared" si="20"/>
        <v>0.62959299843775696</v>
      </c>
      <c r="O61" s="84">
        <f t="shared" si="20"/>
        <v>0.6305753317062045</v>
      </c>
      <c r="P61" s="84">
        <f t="shared" si="20"/>
        <v>0.61756334674732394</v>
      </c>
      <c r="Q61" s="84">
        <f t="shared" si="20"/>
        <v>0.59780131965143535</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1.0592826666456105</v>
      </c>
      <c r="N63" s="84">
        <f t="shared" si="22"/>
        <v>1.0253856213129524</v>
      </c>
      <c r="O63" s="84">
        <f t="shared" si="22"/>
        <v>0.99257328143093815</v>
      </c>
      <c r="P63" s="84">
        <f t="shared" si="22"/>
        <v>0.96081093642514115</v>
      </c>
      <c r="Q63" s="84">
        <f t="shared" si="22"/>
        <v>0.93006498645954161</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32.458807021138661</v>
      </c>
      <c r="N66" s="84">
        <f t="shared" si="24"/>
        <v>31.41370766759189</v>
      </c>
      <c r="O66" s="84">
        <f t="shared" si="24"/>
        <v>30.387339713010473</v>
      </c>
      <c r="P66" s="84">
        <f t="shared" si="24"/>
        <v>29.407778416538452</v>
      </c>
      <c r="Q66" s="84">
        <f t="shared" si="24"/>
        <v>28.466729507209216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0.6437763115366244</v>
      </c>
      <c r="N67" s="84">
        <f t="shared" si="25"/>
        <v>0.62959299843775696</v>
      </c>
      <c r="O67" s="84">
        <f t="shared" si="25"/>
        <v>0.6305753317062045</v>
      </c>
      <c r="P67" s="84">
        <f t="shared" si="25"/>
        <v>0.61756334674732394</v>
      </c>
      <c r="Q67" s="84">
        <f t="shared" si="25"/>
        <v>0.59780131965143535</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33.102583332675287</v>
      </c>
      <c r="N70" s="211">
        <f t="shared" si="27"/>
        <v>32.043300666029644</v>
      </c>
      <c r="O70" s="211">
        <f t="shared" si="27"/>
        <v>31.017915044716677</v>
      </c>
      <c r="P70" s="211">
        <f t="shared" si="27"/>
        <v>30.025341763285777</v>
      </c>
      <c r="Q70" s="211">
        <f t="shared" si="27"/>
        <v>29.064530826860651</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33.102583332675287</v>
      </c>
      <c r="N72" s="275">
        <f t="shared" si="28"/>
        <v>32.043300666029644</v>
      </c>
      <c r="O72" s="275">
        <f t="shared" si="28"/>
        <v>31.017915044716677</v>
      </c>
      <c r="P72" s="275">
        <f t="shared" si="28"/>
        <v>30.025341763285777</v>
      </c>
      <c r="Q72" s="275">
        <f t="shared" si="28"/>
        <v>29.064530826860651</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1.0592826666456105</v>
      </c>
      <c r="N73" s="275">
        <f t="shared" si="29"/>
        <v>1.0253856213129524</v>
      </c>
      <c r="O73" s="275">
        <f t="shared" si="29"/>
        <v>0.99257328143093815</v>
      </c>
      <c r="P73" s="275">
        <f t="shared" si="29"/>
        <v>0.96081093642514115</v>
      </c>
      <c r="Q73" s="275">
        <f t="shared" si="29"/>
        <v>0.93006498645954161</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32.04330066602968</v>
      </c>
      <c r="N75" s="368">
        <f t="shared" si="31"/>
        <v>31.017915044716691</v>
      </c>
      <c r="O75" s="368">
        <f t="shared" si="31"/>
        <v>30.025341763285738</v>
      </c>
      <c r="P75" s="368">
        <f t="shared" si="31"/>
        <v>29.064530826860636</v>
      </c>
      <c r="Q75" s="368">
        <f t="shared" si="31"/>
        <v>28.134465840401109</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33.102583332675287</v>
      </c>
      <c r="N77" s="91">
        <f t="shared" si="32"/>
        <v>32.043300666029644</v>
      </c>
      <c r="O77" s="91">
        <f t="shared" si="32"/>
        <v>31.017915044716677</v>
      </c>
      <c r="P77" s="91">
        <f t="shared" si="32"/>
        <v>30.025341763285777</v>
      </c>
      <c r="Q77" s="91">
        <f t="shared" si="32"/>
        <v>29.064530826860651</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32.04330066602968</v>
      </c>
      <c r="N78" s="91">
        <f t="shared" si="33"/>
        <v>31.017915044716691</v>
      </c>
      <c r="O78" s="91">
        <f t="shared" si="33"/>
        <v>30.025341763285738</v>
      </c>
      <c r="P78" s="91">
        <f t="shared" si="33"/>
        <v>29.064530826860636</v>
      </c>
      <c r="Q78" s="91">
        <f t="shared" si="33"/>
        <v>28.134465840401109</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32.57294199935248</v>
      </c>
      <c r="N79" s="260">
        <f t="shared" ref="N79" si="38" xml:space="preserve"> AVERAGE(N77:N78)</f>
        <v>31.530607855373169</v>
      </c>
      <c r="O79" s="260">
        <f t="shared" ref="O79" si="39" xml:space="preserve"> AVERAGE(O77:O78)</f>
        <v>30.521628404001206</v>
      </c>
      <c r="P79" s="260">
        <f t="shared" ref="P79" si="40" xml:space="preserve"> AVERAGE(P77:P78)</f>
        <v>29.544936295073207</v>
      </c>
      <c r="Q79" s="260">
        <f t="shared" ref="Q79" si="41" xml:space="preserve"> AVERAGE(Q77:Q78)</f>
        <v>28.59949833363088</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32.04330066602968</v>
      </c>
      <c r="N82" s="84">
        <f t="shared" si="42"/>
        <v>31.017915044716691</v>
      </c>
      <c r="O82" s="84">
        <f t="shared" si="42"/>
        <v>30.025341763285738</v>
      </c>
      <c r="P82" s="84">
        <f t="shared" si="42"/>
        <v>29.064530826860636</v>
      </c>
      <c r="Q82" s="84">
        <f t="shared" si="42"/>
        <v>28.134465840401109</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32.043300666029602</v>
      </c>
      <c r="N83" s="181">
        <f xml:space="preserve"> Inp!N$101</f>
        <v>31.017915044716698</v>
      </c>
      <c r="O83" s="181">
        <f xml:space="preserve"> Inp!O$101</f>
        <v>30.025341763285802</v>
      </c>
      <c r="P83" s="181">
        <f xml:space="preserve"> Inp!P$101</f>
        <v>29.064530826860601</v>
      </c>
      <c r="Q83" s="181">
        <f xml:space="preserve"> Inp!Q$101</f>
        <v>28.134465840401099</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12.3592063005774</v>
      </c>
      <c r="O91" s="229">
        <f xml:space="preserve"> Inp!O$102</f>
        <v>22.651552229684398</v>
      </c>
      <c r="P91" s="229">
        <f xml:space="preserve"> Inp!P$102</f>
        <v>32.194071708208597</v>
      </c>
      <c r="Q91" s="229">
        <f xml:space="preserve"> Inp!Q$102</f>
        <v>39.3446530078145</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0.24770300390612299</v>
      </c>
      <c r="O92" s="229">
        <f xml:space="preserve"> Inp!O$103</f>
        <v>0.47004805934947003</v>
      </c>
      <c r="P92" s="229">
        <f xml:space="preserve"> Inp!P$103</f>
        <v>0.67607550587239795</v>
      </c>
      <c r="Q92" s="229">
        <f xml:space="preserve"> Inp!Q$103</f>
        <v>0.82623771316416295</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12.7394797717646</v>
      </c>
      <c r="N93" s="229">
        <f xml:space="preserve"> Inp!N$104</f>
        <v>11.129490708322001</v>
      </c>
      <c r="O93" s="229">
        <f xml:space="preserve"> Inp!O$104</f>
        <v>10.774448236283099</v>
      </c>
      <c r="P93" s="229">
        <f xml:space="preserve"> Inp!P$104</f>
        <v>8.6964423876866501</v>
      </c>
      <c r="Q93" s="229">
        <f xml:space="preserve"> Inp!Q$104</f>
        <v>8.7393316383290092</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0.38027347118717197</v>
      </c>
      <c r="N94" s="229">
        <f xml:space="preserve"> Inp!N$105</f>
        <v>1.0848477831210801</v>
      </c>
      <c r="O94" s="229">
        <f xml:space="preserve"> Inp!O$105</f>
        <v>1.70197681710837</v>
      </c>
      <c r="P94" s="229">
        <f xml:space="preserve"> Inp!P$105</f>
        <v>2.22193659395308</v>
      </c>
      <c r="Q94" s="229">
        <f xml:space="preserve"> Inp!Q$105</f>
        <v>2.6590712254465498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11.406200783997848</v>
      </c>
      <c r="O101" s="84">
        <f t="shared" si="52"/>
        <v>20.479930456050752</v>
      </c>
      <c r="P101" s="84">
        <f t="shared" si="52"/>
        <v>28.508914041272028</v>
      </c>
      <c r="Q101" s="84">
        <f t="shared" si="52"/>
        <v>34.124378064937673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0.22860288344087654</v>
      </c>
      <c r="O102" s="84">
        <f t="shared" si="53"/>
        <v>0.42498418955427536</v>
      </c>
      <c r="P102" s="84">
        <f t="shared" si="53"/>
        <v>0.59868719486672795</v>
      </c>
      <c r="Q102" s="84">
        <f t="shared" si="53"/>
        <v>0.71661193936374179</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11.992788401215018</v>
      </c>
      <c r="N103" s="84">
        <f t="shared" si="54"/>
        <v>10.271307279402604</v>
      </c>
      <c r="O103" s="84">
        <f t="shared" si="54"/>
        <v>9.741493578185171</v>
      </c>
      <c r="P103" s="84">
        <f t="shared" si="54"/>
        <v>7.7009870246458725</v>
      </c>
      <c r="Q103" s="84">
        <f t="shared" si="54"/>
        <v>7.5797912565648486</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0.35798473377626705</v>
      </c>
      <c r="N104" s="84">
        <f t="shared" si="55"/>
        <v>1.0011963012362615</v>
      </c>
      <c r="O104" s="84">
        <f t="shared" si="55"/>
        <v>1.5388069876514454</v>
      </c>
      <c r="P104" s="84">
        <f t="shared" si="55"/>
        <v>1.9675982564831613</v>
      </c>
      <c r="Q104" s="84">
        <f t="shared" si="55"/>
        <v>2.3062638722652573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11.406200783997848</v>
      </c>
      <c r="O106" s="235">
        <f t="shared" si="56"/>
        <v>20.479930456050752</v>
      </c>
      <c r="P106" s="235">
        <f t="shared" si="56"/>
        <v>28.508914041272028</v>
      </c>
      <c r="Q106" s="235">
        <f t="shared" si="56"/>
        <v>34.124378064937673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0.22860288344087654</v>
      </c>
      <c r="O107" s="235">
        <f t="shared" si="57"/>
        <v>0.42498418955427536</v>
      </c>
      <c r="P107" s="235">
        <f t="shared" si="57"/>
        <v>0.59868719486672795</v>
      </c>
      <c r="Q107" s="235">
        <f t="shared" si="57"/>
        <v>0.71661193936374179</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11.634803667438725</v>
      </c>
      <c r="O108" s="211">
        <f t="shared" si="58"/>
        <v>20.904914645605029</v>
      </c>
      <c r="P108" s="211">
        <f t="shared" si="58"/>
        <v>29.107601236138755</v>
      </c>
      <c r="Q108" s="211">
        <f t="shared" si="58"/>
        <v>34.840990004301418</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11.634803667438725</v>
      </c>
      <c r="O110" s="261">
        <f t="shared" si="59"/>
        <v>20.904914645605029</v>
      </c>
      <c r="P110" s="261">
        <f t="shared" si="59"/>
        <v>29.107601236138755</v>
      </c>
      <c r="Q110" s="261">
        <f t="shared" si="59"/>
        <v>34.840990004301418</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11.992788401215018</v>
      </c>
      <c r="N111" s="261">
        <f t="shared" si="60"/>
        <v>10.271307279402604</v>
      </c>
      <c r="O111" s="261">
        <f t="shared" si="60"/>
        <v>9.741493578185171</v>
      </c>
      <c r="P111" s="261">
        <f t="shared" si="60"/>
        <v>7.7009870246458725</v>
      </c>
      <c r="Q111" s="261">
        <f t="shared" si="60"/>
        <v>7.5797912565648486</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0.35798473377626705</v>
      </c>
      <c r="N112" s="261">
        <f t="shared" si="61"/>
        <v>1.0011963012362615</v>
      </c>
      <c r="O112" s="261">
        <f t="shared" si="61"/>
        <v>1.5388069876514454</v>
      </c>
      <c r="P112" s="261">
        <f t="shared" si="61"/>
        <v>1.9675982564831613</v>
      </c>
      <c r="Q112" s="261">
        <f t="shared" si="61"/>
        <v>2.3062638722652573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11.634803667438751</v>
      </c>
      <c r="N113" s="260">
        <f t="shared" si="62"/>
        <v>20.904914645605068</v>
      </c>
      <c r="O113" s="260">
        <f t="shared" si="62"/>
        <v>29.107601236138755</v>
      </c>
      <c r="P113" s="260">
        <f t="shared" si="62"/>
        <v>34.840990004301467</v>
      </c>
      <c r="Q113" s="260">
        <f t="shared" si="62"/>
        <v>40.114517388601008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11.634803667438725</v>
      </c>
      <c r="O115" s="84">
        <f t="shared" si="63"/>
        <v>20.904914645605029</v>
      </c>
      <c r="P115" s="84">
        <f t="shared" si="63"/>
        <v>29.107601236138755</v>
      </c>
      <c r="Q115" s="84">
        <f t="shared" si="63"/>
        <v>34.840990004301418</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11.634803667438751</v>
      </c>
      <c r="N116" s="84">
        <f t="shared" si="64"/>
        <v>20.904914645605068</v>
      </c>
      <c r="O116" s="84">
        <f t="shared" si="64"/>
        <v>29.107601236138755</v>
      </c>
      <c r="P116" s="84">
        <f t="shared" si="64"/>
        <v>34.840990004301467</v>
      </c>
      <c r="Q116" s="84">
        <f t="shared" si="64"/>
        <v>40.114517388601008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5.8174018337193756</v>
      </c>
      <c r="N117" s="260">
        <f t="shared" ref="N117" si="69" xml:space="preserve"> AVERAGE(N115:N116)</f>
        <v>16.269859156521896</v>
      </c>
      <c r="O117" s="260">
        <f t="shared" ref="O117" si="70" xml:space="preserve"> AVERAGE(O115:O116)</f>
        <v>25.00625794087189</v>
      </c>
      <c r="P117" s="260">
        <f t="shared" ref="P117" si="71" xml:space="preserve"> AVERAGE(P115:P116)</f>
        <v>31.974295620220111</v>
      </c>
      <c r="Q117" s="260">
        <f t="shared" ref="Q117" si="72" xml:space="preserve"> AVERAGE(Q115:Q116)</f>
        <v>37.477753696451217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11.634803667438751</v>
      </c>
      <c r="N120" s="84">
        <f t="shared" si="73"/>
        <v>20.904914645605068</v>
      </c>
      <c r="O120" s="84">
        <f t="shared" si="73"/>
        <v>29.107601236138755</v>
      </c>
      <c r="P120" s="84">
        <f t="shared" si="73"/>
        <v>34.840990004301467</v>
      </c>
      <c r="Q120" s="84">
        <f t="shared" si="73"/>
        <v>40.114517388601008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11.6348036674387</v>
      </c>
      <c r="N121" s="181">
        <f xml:space="preserve"> Inp!N$106</f>
        <v>20.904914645605</v>
      </c>
      <c r="O121" s="181">
        <f xml:space="preserve"> Inp!O$106</f>
        <v>29.107601236138699</v>
      </c>
      <c r="P121" s="181">
        <f xml:space="preserve"> Inp!P$106</f>
        <v>34.840990004301403</v>
      </c>
      <c r="Q121" s="181">
        <f xml:space="preserve"> Inp!Q$106</f>
        <v>40.114517388601001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33.10258333267528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33.10258333267528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66.205166665350561</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33.246195732281763</v>
      </c>
      <c r="N133" s="84">
        <f t="shared" si="86"/>
        <v>32.232561786029734</v>
      </c>
      <c r="O133" s="84">
        <f t="shared" si="86"/>
        <v>31.286232989163249</v>
      </c>
      <c r="P133" s="84">
        <f t="shared" si="86"/>
        <v>30.374897407312076</v>
      </c>
      <c r="Q133" s="84">
        <f t="shared" si="86"/>
        <v>29.490108087615091</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33.102583332675287</v>
      </c>
      <c r="N134" s="84">
        <f t="shared" si="87"/>
        <v>32.043300666029644</v>
      </c>
      <c r="O134" s="84">
        <f t="shared" si="87"/>
        <v>31.017915044716677</v>
      </c>
      <c r="P134" s="84">
        <f t="shared" si="87"/>
        <v>30.025341763285777</v>
      </c>
      <c r="Q134" s="84">
        <f t="shared" si="87"/>
        <v>29.064530826860651</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11.634803667438725</v>
      </c>
      <c r="O135" s="84">
        <f t="shared" si="88"/>
        <v>20.904914645605029</v>
      </c>
      <c r="P135" s="84">
        <f t="shared" si="88"/>
        <v>29.107601236138755</v>
      </c>
      <c r="Q135" s="84">
        <f t="shared" si="88"/>
        <v>34.840990004301418</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66.348779064957057</v>
      </c>
      <c r="N136" s="312">
        <f t="shared" si="89"/>
        <v>75.910666119498103</v>
      </c>
      <c r="O136" s="312">
        <f t="shared" si="89"/>
        <v>83.209062679484958</v>
      </c>
      <c r="P136" s="312">
        <f t="shared" si="89"/>
        <v>89.507840406736619</v>
      </c>
      <c r="Q136" s="312">
        <f t="shared" si="89"/>
        <v>93.395628918777163</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31.933722482831982</v>
      </c>
      <c r="N138" s="84">
        <f t="shared" si="90"/>
        <v>30.960104165733526</v>
      </c>
      <c r="O138" s="84">
        <f t="shared" si="90"/>
        <v>30.051133965955046</v>
      </c>
      <c r="P138" s="84">
        <f t="shared" si="90"/>
        <v>29.175775540169578</v>
      </c>
      <c r="Q138" s="84">
        <f t="shared" si="90"/>
        <v>28.325915399222918</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32.04330066602968</v>
      </c>
      <c r="N139" s="84">
        <f t="shared" si="91"/>
        <v>31.017915044716691</v>
      </c>
      <c r="O139" s="84">
        <f t="shared" si="91"/>
        <v>30.025341763285738</v>
      </c>
      <c r="P139" s="84">
        <f t="shared" si="91"/>
        <v>29.064530826860636</v>
      </c>
      <c r="Q139" s="84">
        <f t="shared" si="91"/>
        <v>28.134465840401109</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11.634803667438751</v>
      </c>
      <c r="N140" s="84">
        <f t="shared" si="92"/>
        <v>20.904914645605068</v>
      </c>
      <c r="O140" s="84">
        <f t="shared" si="92"/>
        <v>29.107601236138755</v>
      </c>
      <c r="P140" s="84">
        <f t="shared" si="92"/>
        <v>34.840990004301467</v>
      </c>
      <c r="Q140" s="84">
        <f t="shared" si="92"/>
        <v>40.114517388601008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75.611826816300407</v>
      </c>
      <c r="N141" s="211">
        <f t="shared" ref="N141" si="97" xml:space="preserve"> SUM(N138:N140)</f>
        <v>82.882933856055274</v>
      </c>
      <c r="O141" s="211">
        <f t="shared" ref="O141" si="98" xml:space="preserve"> SUM(O138:O140)</f>
        <v>89.184076965379546</v>
      </c>
      <c r="P141" s="211">
        <f t="shared" ref="P141" si="99" xml:space="preserve"> SUM(P138:P140)</f>
        <v>93.081296371331689</v>
      </c>
      <c r="Q141" s="211">
        <f t="shared" ref="Q141" si="100" xml:space="preserve"> SUM(Q138:Q140)</f>
        <v>96.574898628225043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66.348779064957057</v>
      </c>
      <c r="N143" s="84">
        <f t="shared" si="101"/>
        <v>75.910666119498103</v>
      </c>
      <c r="O143" s="84">
        <f t="shared" si="101"/>
        <v>83.209062679484958</v>
      </c>
      <c r="P143" s="84">
        <f t="shared" si="101"/>
        <v>89.507840406736619</v>
      </c>
      <c r="Q143" s="84">
        <f t="shared" si="101"/>
        <v>93.395628918777163</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75.611826816300407</v>
      </c>
      <c r="N144" s="84">
        <f t="shared" si="102"/>
        <v>82.882933856055274</v>
      </c>
      <c r="O144" s="84">
        <f t="shared" si="102"/>
        <v>89.184076965379546</v>
      </c>
      <c r="P144" s="84">
        <f t="shared" si="102"/>
        <v>93.081296371331689</v>
      </c>
      <c r="Q144" s="84">
        <f t="shared" si="102"/>
        <v>96.574898628225043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70.980302940628732</v>
      </c>
      <c r="N145" s="211">
        <f t="shared" ref="N145" si="107" xml:space="preserve"> AVERAGE(N143:N144)</f>
        <v>79.396799987776689</v>
      </c>
      <c r="O145" s="211">
        <f t="shared" ref="O145" si="108" xml:space="preserve"> AVERAGE(O143:O144)</f>
        <v>86.196569822432252</v>
      </c>
      <c r="P145" s="211">
        <f t="shared" ref="P145" si="109" xml:space="preserve"> AVERAGE(P143:P144)</f>
        <v>91.294568389034154</v>
      </c>
      <c r="Q145" s="211">
        <f t="shared" ref="Q145" si="110" xml:space="preserve"> AVERAGE(Q143:Q144)</f>
        <v>94.985263773501103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68.959494927720499</v>
      </c>
      <c r="N148" s="181">
        <f xml:space="preserve"> Inp!N$107</f>
        <v>80.319547548661504</v>
      </c>
      <c r="O148" s="181">
        <f xml:space="preserve"> Inp!O$107</f>
        <v>89.807929714968594</v>
      </c>
      <c r="P148" s="181">
        <f xml:space="preserve"> Inp!P$107</f>
        <v>98.640851431242893</v>
      </c>
      <c r="Q148" s="181">
        <f xml:space="preserve"> Inp!Q$107</f>
        <v>105.113296344204</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1.5202717872215801</v>
      </c>
      <c r="N149" s="181">
        <f xml:space="preserve"> Inp!N$108</f>
        <v>1.93357079915464</v>
      </c>
      <c r="O149" s="181">
        <f xml:space="preserve"> Inp!O$108</f>
        <v>2.2243373531343602</v>
      </c>
      <c r="P149" s="181">
        <f xml:space="preserve"> Inp!P$108</f>
        <v>2.43707206769075</v>
      </c>
      <c r="Q149" s="181">
        <f xml:space="preserve"> Inp!Q$108</f>
        <v>2.5697976967540401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64.917614042277222</v>
      </c>
      <c r="N151" s="196">
        <f t="shared" si="111"/>
        <v>74.126190949421641</v>
      </c>
      <c r="O151" s="196">
        <f t="shared" si="111"/>
        <v>81.197974263067834</v>
      </c>
      <c r="P151" s="196">
        <f t="shared" si="111"/>
        <v>87.349732581174862</v>
      </c>
      <c r="Q151" s="196">
        <f t="shared" si="111"/>
        <v>91.166793703556749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1.4311650226797259</v>
      </c>
      <c r="N152" s="223">
        <f t="shared" si="112"/>
        <v>1.7844751700764674</v>
      </c>
      <c r="O152" s="223">
        <f t="shared" si="112"/>
        <v>2.0110884164172091</v>
      </c>
      <c r="P152" s="223">
        <f t="shared" si="112"/>
        <v>2.1581078255617365</v>
      </c>
      <c r="Q152" s="223">
        <f t="shared" si="112"/>
        <v>2.2288352152203168</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66.348779064956943</v>
      </c>
      <c r="N154" s="8">
        <f t="shared" si="114"/>
        <v>75.910666119498103</v>
      </c>
      <c r="O154" s="8">
        <f t="shared" si="114"/>
        <v>83.209062679485044</v>
      </c>
      <c r="P154" s="8">
        <f t="shared" si="114"/>
        <v>89.507840406736605</v>
      </c>
      <c r="Q154" s="8">
        <f t="shared" si="114"/>
        <v>93.395628918777064</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66.348779064957057</v>
      </c>
      <c r="N156" s="84">
        <f t="shared" si="115"/>
        <v>75.910666119498103</v>
      </c>
      <c r="O156" s="84">
        <f t="shared" si="115"/>
        <v>83.209062679484958</v>
      </c>
      <c r="P156" s="84">
        <f t="shared" si="115"/>
        <v>89.507840406736619</v>
      </c>
      <c r="Q156" s="84">
        <f t="shared" si="115"/>
        <v>93.395628918777163</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66.348779064956943</v>
      </c>
      <c r="N157" s="196">
        <f t="shared" si="116"/>
        <v>75.910666119498103</v>
      </c>
      <c r="O157" s="196">
        <f t="shared" si="116"/>
        <v>83.209062679485044</v>
      </c>
      <c r="P157" s="196">
        <f t="shared" si="116"/>
        <v>89.507840406736605</v>
      </c>
      <c r="Q157" s="196">
        <f t="shared" si="116"/>
        <v>93.395628918777064</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75.611826816300407</v>
      </c>
      <c r="N161" s="84">
        <f t="shared" si="118"/>
        <v>82.882933856055274</v>
      </c>
      <c r="O161" s="84">
        <f t="shared" si="118"/>
        <v>89.184076965379546</v>
      </c>
      <c r="P161" s="84">
        <f t="shared" si="118"/>
        <v>93.081296371331689</v>
      </c>
      <c r="Q161" s="84">
        <f t="shared" si="118"/>
        <v>96.574898628225043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75.611826816300294</v>
      </c>
      <c r="N162" s="181">
        <f xml:space="preserve"> Inp!N$109</f>
        <v>82.882933856055303</v>
      </c>
      <c r="O162" s="181">
        <f xml:space="preserve"> Inp!O$109</f>
        <v>89.184076965379603</v>
      </c>
      <c r="P162" s="181">
        <f xml:space="preserve"> Inp!P$109</f>
        <v>93.081296371331703</v>
      </c>
      <c r="Q162" s="181">
        <f xml:space="preserve"> Inp!Q$109</f>
        <v>96.574898628225</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70.980302940628732</v>
      </c>
      <c r="N171" s="84">
        <f t="shared" si="121"/>
        <v>79.396799987776689</v>
      </c>
      <c r="O171" s="84">
        <f t="shared" si="121"/>
        <v>86.196569822432252</v>
      </c>
      <c r="P171" s="84">
        <f t="shared" si="121"/>
        <v>91.294568389034154</v>
      </c>
      <c r="Q171" s="84">
        <f t="shared" si="121"/>
        <v>94.985263773501103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28.392121176251493</v>
      </c>
      <c r="N172" s="84">
        <f t="shared" ref="N172" si="126" xml:space="preserve"> N170 * N171</f>
        <v>31.758719995110678</v>
      </c>
      <c r="O172" s="84">
        <f t="shared" ref="O172" si="127" xml:space="preserve"> O170 * O171</f>
        <v>34.478627928972905</v>
      </c>
      <c r="P172" s="84">
        <f t="shared" ref="P172" si="128" xml:space="preserve"> P170 * P171</f>
        <v>36.517827355613662</v>
      </c>
      <c r="Q172" s="84">
        <f t="shared" ref="Q172" si="129" xml:space="preserve"> Q170 * Q171</f>
        <v>37.994105509400441</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0.22985</v>
      </c>
      <c r="N176" s="301">
        <f xml:space="preserve"> Inp!N$214</f>
        <v>0.23365000000000002</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70.980302940628732</v>
      </c>
      <c r="N177" s="84">
        <f t="shared" si="130"/>
        <v>79.396799987776689</v>
      </c>
      <c r="O177" s="84">
        <f t="shared" si="130"/>
        <v>86.196569822432252</v>
      </c>
      <c r="P177" s="84">
        <f t="shared" si="130"/>
        <v>91.294568389034154</v>
      </c>
      <c r="Q177" s="84">
        <f t="shared" si="130"/>
        <v>94.985263773501103</v>
      </c>
    </row>
    <row r="178" spans="1:20" hidden="1" outlineLevel="2">
      <c r="E178" s="84" t="s">
        <v>762</v>
      </c>
      <c r="G178" s="70" t="s">
        <v>255</v>
      </c>
      <c r="J178" s="84">
        <f t="shared" ref="J178:Q178" si="131" xml:space="preserve"> J176 * J177</f>
        <v>0</v>
      </c>
      <c r="K178" s="84">
        <f t="shared" si="131"/>
        <v>0</v>
      </c>
      <c r="L178" s="84">
        <f t="shared" si="131"/>
        <v>0</v>
      </c>
      <c r="M178" s="84">
        <f t="shared" si="131"/>
        <v>16.314822630903514</v>
      </c>
      <c r="N178" s="84">
        <f t="shared" si="131"/>
        <v>18.551062317144027</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651.37933061226204</v>
      </c>
      <c r="N186" s="293">
        <f>Inp!N$114</f>
        <v>640.174818395849</v>
      </c>
      <c r="O186" s="293">
        <f>Inp!O$114</f>
        <v>632.43678289807804</v>
      </c>
      <c r="P186" s="293">
        <f>Inp!P$114</f>
        <v>625.95500139011801</v>
      </c>
      <c r="Q186" s="293">
        <f>Inp!Q$114</f>
        <v>619.83774776203495</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15.8012194121006</v>
      </c>
      <c r="N187" s="293">
        <f>Inp!N$115</f>
        <v>18.941267624060799</v>
      </c>
      <c r="O187" s="293">
        <f>Inp!O$115</f>
        <v>19.924088097199501</v>
      </c>
      <c r="P187" s="293">
        <f>Inp!P$115</f>
        <v>20.030560044484201</v>
      </c>
      <c r="Q187" s="293">
        <f>Inp!Q$115</f>
        <v>19.834807928385501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27.005731628513999</v>
      </c>
      <c r="N188" s="293">
        <f>Inp!N$116</f>
        <v>26.679303121831399</v>
      </c>
      <c r="O188" s="293">
        <f>Inp!O$116</f>
        <v>26.405869605159801</v>
      </c>
      <c r="P188" s="293">
        <f>Inp!P$116</f>
        <v>26.147813672567001</v>
      </c>
      <c r="Q188" s="293">
        <f>Inp!Q$116</f>
        <v>25.892279636254901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651.37933061226204</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625.36242747645008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613.20043054441658</v>
      </c>
      <c r="N195" s="84">
        <f t="shared" si="141"/>
        <v>590.81160536508548</v>
      </c>
      <c r="O195" s="84">
        <f t="shared" si="141"/>
        <v>571.80458099588566</v>
      </c>
      <c r="P195" s="84">
        <f t="shared" si="141"/>
        <v>554.30383239735193</v>
      </c>
      <c r="Q195" s="84">
        <f t="shared" si="141"/>
        <v>537.59725976869333</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14.875072160363823</v>
      </c>
      <c r="N196" s="84">
        <f t="shared" si="142"/>
        <v>17.480726218914395</v>
      </c>
      <c r="O196" s="84">
        <f t="shared" si="142"/>
        <v>18.013950412464055</v>
      </c>
      <c r="P196" s="84">
        <f t="shared" si="142"/>
        <v>17.737722636715638</v>
      </c>
      <c r="Q196" s="84">
        <f t="shared" si="142"/>
        <v>17.20311231259852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25.422861124878342</v>
      </c>
      <c r="N197" s="84">
        <f t="shared" si="143"/>
        <v>24.62208986434127</v>
      </c>
      <c r="O197" s="84">
        <f t="shared" si="143"/>
        <v>23.87431853065338</v>
      </c>
      <c r="P197" s="84">
        <f t="shared" si="143"/>
        <v>23.154752810230651</v>
      </c>
      <c r="Q197" s="84">
        <f t="shared" si="143"/>
        <v>22.456874612546713</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613.20043054441658</v>
      </c>
      <c r="N199" s="84">
        <f t="shared" si="144"/>
        <v>590.81160536508548</v>
      </c>
      <c r="O199" s="84">
        <f t="shared" si="144"/>
        <v>571.80458099588566</v>
      </c>
      <c r="P199" s="84">
        <f t="shared" si="144"/>
        <v>554.30383239735193</v>
      </c>
      <c r="Q199" s="84">
        <f t="shared" si="144"/>
        <v>537.59725976869333</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14.875072160363823</v>
      </c>
      <c r="N200" s="84">
        <f t="shared" si="145"/>
        <v>17.480726218914395</v>
      </c>
      <c r="O200" s="84">
        <f t="shared" si="145"/>
        <v>18.013950412464055</v>
      </c>
      <c r="P200" s="84">
        <f t="shared" si="145"/>
        <v>17.737722636715638</v>
      </c>
      <c r="Q200" s="84">
        <f t="shared" si="145"/>
        <v>17.20311231259852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628.07550270478043</v>
      </c>
      <c r="N201" s="211">
        <f t="shared" si="146"/>
        <v>608.29233158399984</v>
      </c>
      <c r="O201" s="211">
        <f t="shared" si="146"/>
        <v>589.81853140834971</v>
      </c>
      <c r="P201" s="211">
        <f t="shared" si="146"/>
        <v>572.04155503406753</v>
      </c>
      <c r="Q201" s="211">
        <f t="shared" si="146"/>
        <v>554.80037208129181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628.07550270478043</v>
      </c>
      <c r="N203" s="309">
        <f t="shared" si="147"/>
        <v>608.29233158399984</v>
      </c>
      <c r="O203" s="309">
        <f t="shared" si="147"/>
        <v>589.81853140834971</v>
      </c>
      <c r="P203" s="309">
        <f t="shared" si="147"/>
        <v>572.04155503406753</v>
      </c>
      <c r="Q203" s="309">
        <f t="shared" si="147"/>
        <v>554.80037208129181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25.422861124878342</v>
      </c>
      <c r="N204" s="309">
        <f t="shared" si="148"/>
        <v>24.62208986434127</v>
      </c>
      <c r="O204" s="309">
        <f t="shared" si="148"/>
        <v>23.87431853065338</v>
      </c>
      <c r="P204" s="309">
        <f t="shared" si="148"/>
        <v>23.154752810230651</v>
      </c>
      <c r="Q204" s="309">
        <f t="shared" si="148"/>
        <v>22.456874612546713</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602.65264157990214</v>
      </c>
      <c r="N205" s="312">
        <f t="shared" si="149"/>
        <v>583.67024171965852</v>
      </c>
      <c r="O205" s="312">
        <f t="shared" si="149"/>
        <v>565.94421287769637</v>
      </c>
      <c r="P205" s="312">
        <f t="shared" si="149"/>
        <v>548.88680222383687</v>
      </c>
      <c r="Q205" s="312">
        <f t="shared" si="149"/>
        <v>532.34349746874511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628.07550270478043</v>
      </c>
      <c r="N207" s="91">
        <f t="shared" si="150"/>
        <v>608.29233158399984</v>
      </c>
      <c r="O207" s="91">
        <f t="shared" si="150"/>
        <v>589.81853140834971</v>
      </c>
      <c r="P207" s="91">
        <f t="shared" si="150"/>
        <v>572.04155503406753</v>
      </c>
      <c r="Q207" s="91">
        <f t="shared" si="150"/>
        <v>554.80037208129181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602.65264157990214</v>
      </c>
      <c r="N208" s="91">
        <f t="shared" si="151"/>
        <v>583.67024171965852</v>
      </c>
      <c r="O208" s="91">
        <f t="shared" si="151"/>
        <v>565.94421287769637</v>
      </c>
      <c r="P208" s="91">
        <f t="shared" si="151"/>
        <v>548.88680222383687</v>
      </c>
      <c r="Q208" s="91">
        <f t="shared" si="151"/>
        <v>532.34349746874511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615.36407214234123</v>
      </c>
      <c r="N209" s="312">
        <f t="shared" si="152"/>
        <v>595.98128665182912</v>
      </c>
      <c r="O209" s="312">
        <f t="shared" si="152"/>
        <v>577.8813721430231</v>
      </c>
      <c r="P209" s="312">
        <f t="shared" si="152"/>
        <v>560.46417862895214</v>
      </c>
      <c r="Q209" s="312">
        <f t="shared" si="152"/>
        <v>543.57193477501846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602.65264157990214</v>
      </c>
      <c r="N212" s="84">
        <f t="shared" si="153"/>
        <v>583.67024171965852</v>
      </c>
      <c r="O212" s="84">
        <f t="shared" si="153"/>
        <v>565.94421287769637</v>
      </c>
      <c r="P212" s="84">
        <f t="shared" si="153"/>
        <v>548.88680222383687</v>
      </c>
      <c r="Q212" s="84">
        <f t="shared" si="153"/>
        <v>532.34349746874511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602.65264157990202</v>
      </c>
      <c r="N213" s="181">
        <f xml:space="preserve"> Inp!N$117</f>
        <v>583.67024171965795</v>
      </c>
      <c r="O213" s="181">
        <f xml:space="preserve"> Inp!O$117</f>
        <v>565.94421287769603</v>
      </c>
      <c r="P213" s="181">
        <f xml:space="preserve"> Inp!P$117</f>
        <v>548.88680222383698</v>
      </c>
      <c r="Q213" s="181">
        <f xml:space="preserve"> Inp!Q$117</f>
        <v>532.343497468745</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651.37933061226204</v>
      </c>
      <c r="N220" s="155">
        <f>Inp!N$118</f>
        <v>642.50956154999301</v>
      </c>
      <c r="O220" s="155">
        <f>Inp!O$118</f>
        <v>633.95558134572195</v>
      </c>
      <c r="P220" s="155">
        <f>Inp!P$118</f>
        <v>626.01513604313504</v>
      </c>
      <c r="Q220" s="155">
        <f>Inp!Q$118</f>
        <v>618.26087435751003</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12.9192235130411</v>
      </c>
      <c r="N221" s="155">
        <f>Inp!N$119</f>
        <v>12.8771657794</v>
      </c>
      <c r="O221" s="155">
        <f>Inp!O$119</f>
        <v>13.1553717689515</v>
      </c>
      <c r="P221" s="155">
        <f>Inp!P$119</f>
        <v>13.146317856906199</v>
      </c>
      <c r="Q221" s="155">
        <f>Inp!Q$119</f>
        <v>12.983478361508601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21.788992575309901</v>
      </c>
      <c r="N223" s="155">
        <f>Inp!N$122</f>
        <v>21.4311459836712</v>
      </c>
      <c r="O223" s="155">
        <f>Inp!O$122</f>
        <v>21.095817071538399</v>
      </c>
      <c r="P223" s="155">
        <f>Inp!P$122</f>
        <v>20.9005795425314</v>
      </c>
      <c r="Q223" s="155">
        <f>Inp!Q$122</f>
        <v>20.6416903339119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651.37933061226204</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625.36242747645008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613.20043054441658</v>
      </c>
      <c r="N235" s="84">
        <f t="shared" si="159"/>
        <v>592.96631890797596</v>
      </c>
      <c r="O235" s="84">
        <f t="shared" si="159"/>
        <v>573.17777106555968</v>
      </c>
      <c r="P235" s="84">
        <f t="shared" si="159"/>
        <v>554.35708361917011</v>
      </c>
      <c r="Q235" s="84">
        <f t="shared" si="159"/>
        <v>536.22960698482291</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12.16199693203348</v>
      </c>
      <c r="N236" s="84">
        <f t="shared" si="160"/>
        <v>11.884220947246476</v>
      </c>
      <c r="O236" s="84">
        <f t="shared" si="160"/>
        <v>11.8941561363971</v>
      </c>
      <c r="P236" s="84">
        <f t="shared" si="160"/>
        <v>11.641498756002893</v>
      </c>
      <c r="Q236" s="84">
        <f t="shared" si="160"/>
        <v>11.260821746682053</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20.511887621227523</v>
      </c>
      <c r="N238" s="84">
        <f t="shared" si="162"/>
        <v>19.778612653265817</v>
      </c>
      <c r="O238" s="84">
        <f t="shared" si="162"/>
        <v>19.073344826783831</v>
      </c>
      <c r="P238" s="84">
        <f t="shared" si="162"/>
        <v>18.508153643668201</v>
      </c>
      <c r="Q238" s="84">
        <f t="shared" si="162"/>
        <v>17.902937019520206</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613.20043054441658</v>
      </c>
      <c r="N241" s="84">
        <f t="shared" si="164"/>
        <v>592.96631890797596</v>
      </c>
      <c r="O241" s="84">
        <f t="shared" si="164"/>
        <v>573.17777106555968</v>
      </c>
      <c r="P241" s="84">
        <f t="shared" si="164"/>
        <v>554.35708361917011</v>
      </c>
      <c r="Q241" s="84">
        <f t="shared" si="164"/>
        <v>536.22960698482291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12.16199693203348</v>
      </c>
      <c r="N242" s="84">
        <f t="shared" si="165"/>
        <v>11.884220947246476</v>
      </c>
      <c r="O242" s="84">
        <f t="shared" si="165"/>
        <v>11.8941561363971</v>
      </c>
      <c r="P242" s="84">
        <f t="shared" si="165"/>
        <v>11.641498756002893</v>
      </c>
      <c r="Q242" s="84">
        <f t="shared" si="165"/>
        <v>11.260821746682053</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625.36242747645008</v>
      </c>
      <c r="N245" s="211">
        <f t="shared" si="167"/>
        <v>604.85053985522245</v>
      </c>
      <c r="O245" s="211">
        <f t="shared" si="167"/>
        <v>585.07192720195678</v>
      </c>
      <c r="P245" s="211">
        <f t="shared" si="167"/>
        <v>565.99858237517299</v>
      </c>
      <c r="Q245" s="211">
        <f t="shared" si="167"/>
        <v>547.49042873150495</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625.36242747645008</v>
      </c>
      <c r="N247" s="117">
        <f t="shared" si="168"/>
        <v>604.85053985522245</v>
      </c>
      <c r="O247" s="117">
        <f t="shared" si="168"/>
        <v>585.07192720195678</v>
      </c>
      <c r="P247" s="117">
        <f t="shared" si="168"/>
        <v>565.99858237517299</v>
      </c>
      <c r="Q247" s="117">
        <f t="shared" si="168"/>
        <v>547.49042873150495</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20.511887621227523</v>
      </c>
      <c r="N248" s="117">
        <f t="shared" si="169"/>
        <v>19.778612653265817</v>
      </c>
      <c r="O248" s="117">
        <f t="shared" si="169"/>
        <v>19.073344826783831</v>
      </c>
      <c r="P248" s="117">
        <f t="shared" si="169"/>
        <v>18.508153643668201</v>
      </c>
      <c r="Q248" s="117">
        <f t="shared" si="169"/>
        <v>17.902937019520206</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604.85053985522256</v>
      </c>
      <c r="N250" s="260">
        <f t="shared" si="171"/>
        <v>585.07192720195667</v>
      </c>
      <c r="O250" s="260">
        <f t="shared" si="171"/>
        <v>565.99858237517299</v>
      </c>
      <c r="P250" s="260">
        <f t="shared" si="171"/>
        <v>547.49042873150484</v>
      </c>
      <c r="Q250" s="260">
        <f t="shared" si="171"/>
        <v>529.58749171198474</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625.36242747645008</v>
      </c>
      <c r="N252" s="91">
        <f t="shared" si="172"/>
        <v>604.85053985522245</v>
      </c>
      <c r="O252" s="91">
        <f t="shared" si="172"/>
        <v>585.07192720195678</v>
      </c>
      <c r="P252" s="91">
        <f t="shared" si="172"/>
        <v>565.99858237517299</v>
      </c>
      <c r="Q252" s="91">
        <f t="shared" si="172"/>
        <v>547.49042873150495</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604.85053985522256</v>
      </c>
      <c r="N253" s="91">
        <f t="shared" si="173"/>
        <v>585.07192720195667</v>
      </c>
      <c r="O253" s="91">
        <f t="shared" si="173"/>
        <v>565.99858237517299</v>
      </c>
      <c r="P253" s="91">
        <f t="shared" si="173"/>
        <v>547.49042873150484</v>
      </c>
      <c r="Q253" s="91">
        <f t="shared" si="173"/>
        <v>529.58749171198474</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615.10648366583632</v>
      </c>
      <c r="N254" s="260">
        <f t="shared" si="174"/>
        <v>594.96123352858956</v>
      </c>
      <c r="O254" s="260">
        <f t="shared" si="174"/>
        <v>575.53525478856488</v>
      </c>
      <c r="P254" s="260">
        <f t="shared" si="174"/>
        <v>556.74450555333897</v>
      </c>
      <c r="Q254" s="260">
        <f t="shared" si="174"/>
        <v>538.5389602217449</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604.85053985522256</v>
      </c>
      <c r="N257" s="84">
        <f t="shared" si="175"/>
        <v>585.07192720195667</v>
      </c>
      <c r="O257" s="84">
        <f t="shared" si="175"/>
        <v>565.99858237517299</v>
      </c>
      <c r="P257" s="84">
        <f t="shared" si="175"/>
        <v>547.49042873150484</v>
      </c>
      <c r="Q257" s="84">
        <f t="shared" si="175"/>
        <v>529.58749171198474</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604.850539855222</v>
      </c>
      <c r="N258" s="181">
        <f xml:space="preserve"> Inp!N$124</f>
        <v>585.07192720195701</v>
      </c>
      <c r="O258" s="181">
        <f xml:space="preserve"> Inp!O$124</f>
        <v>565.99858237517299</v>
      </c>
      <c r="P258" s="181">
        <f xml:space="preserve"> Inp!P$124</f>
        <v>547.49042873150495</v>
      </c>
      <c r="Q258" s="181">
        <f xml:space="preserve"> Inp!Q$124</f>
        <v>529.58749171198497</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34.139723232052802</v>
      </c>
      <c r="O266" s="229">
        <f xml:space="preserve"> Inp!O$125</f>
        <v>84.1712014416578</v>
      </c>
      <c r="P266" s="229">
        <f xml:space="preserve"> Inp!P$125</f>
        <v>139.397110629205</v>
      </c>
      <c r="Q266" s="229">
        <f xml:space="preserve"> Inp!Q$125</f>
        <v>182.02543478400801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0.68422775633319399</v>
      </c>
      <c r="O267" s="229">
        <f xml:space="preserve"> Inp!O$126</f>
        <v>1.74665777822131</v>
      </c>
      <c r="P267" s="229">
        <f xml:space="preserve"> Inp!P$126</f>
        <v>2.92733932321338</v>
      </c>
      <c r="Q267" s="229">
        <f xml:space="preserve"> Inp!Q$126</f>
        <v>3.8225341304644398</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34.708950012253801</v>
      </c>
      <c r="N268" s="229">
        <f xml:space="preserve"> Inp!N$127</f>
        <v>51.325160016867798</v>
      </c>
      <c r="O268" s="229">
        <f xml:space="preserve"> Inp!O$127</f>
        <v>57.212741303134798</v>
      </c>
      <c r="P268" s="229">
        <f xml:space="preserve"> Inp!P$127</f>
        <v>45.092252676291402</v>
      </c>
      <c r="Q268" s="229">
        <f xml:space="preserve"> Inp!Q$127</f>
        <v>50.126449457286697</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0.56922678020096196</v>
      </c>
      <c r="N269" s="229">
        <f xml:space="preserve"> Inp!N$128</f>
        <v>1.97790956359601</v>
      </c>
      <c r="O269" s="229">
        <f xml:space="preserve"> Inp!O$128</f>
        <v>3.7334898938091601</v>
      </c>
      <c r="P269" s="229">
        <f xml:space="preserve"> Inp!P$128</f>
        <v>5.3912678447014404</v>
      </c>
      <c r="Q269" s="229">
        <f xml:space="preserve"> Inp!Q$128</f>
        <v>6.89679603212989</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31.50724475541103</v>
      </c>
      <c r="O276" s="84">
        <f t="shared" si="186"/>
        <v>76.101643474497038</v>
      </c>
      <c r="P276" s="84">
        <f t="shared" si="186"/>
        <v>123.44074649981032</v>
      </c>
      <c r="Q276" s="84">
        <f t="shared" si="186"/>
        <v>157.87417804321308</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0.63146766717181158</v>
      </c>
      <c r="O277" s="84">
        <f t="shared" si="187"/>
        <v>1.579204350579331</v>
      </c>
      <c r="P277" s="84">
        <f t="shared" si="187"/>
        <v>2.5922556764960829</v>
      </c>
      <c r="Q277" s="84">
        <f t="shared" si="187"/>
        <v>3.3153577389077102</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32.674575460128992</v>
      </c>
      <c r="N278" s="84">
        <f t="shared" si="188"/>
        <v>47.367530421096902</v>
      </c>
      <c r="O278" s="84">
        <f t="shared" si="188"/>
        <v>51.727711690888768</v>
      </c>
      <c r="P278" s="84">
        <f t="shared" si="188"/>
        <v>39.93067938492338</v>
      </c>
      <c r="Q278" s="84">
        <f t="shared" si="188"/>
        <v>43.475638531967753</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0.53586303754611508</v>
      </c>
      <c r="N279" s="84">
        <f t="shared" si="189"/>
        <v>1.8253950186033927</v>
      </c>
      <c r="O279" s="84">
        <f t="shared" si="189"/>
        <v>3.3755573396589802</v>
      </c>
      <c r="P279" s="84">
        <f t="shared" si="189"/>
        <v>4.7741457791087116</v>
      </c>
      <c r="Q279" s="84">
        <f t="shared" si="189"/>
        <v>5.9817245100730254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31.50724475541103</v>
      </c>
      <c r="O281" s="235">
        <f t="shared" si="190"/>
        <v>76.101643474497038</v>
      </c>
      <c r="P281" s="235">
        <f t="shared" si="190"/>
        <v>123.44074649981032</v>
      </c>
      <c r="Q281" s="235">
        <f t="shared" si="190"/>
        <v>157.87417804321308</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0.63146766717181158</v>
      </c>
      <c r="O282" s="235">
        <f t="shared" si="191"/>
        <v>1.579204350579331</v>
      </c>
      <c r="P282" s="235">
        <f t="shared" si="191"/>
        <v>2.5922556764960829</v>
      </c>
      <c r="Q282" s="235">
        <f t="shared" si="191"/>
        <v>3.3153577389077102</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32.138712422582842</v>
      </c>
      <c r="O283" s="211">
        <f t="shared" si="192"/>
        <v>77.68084782507637</v>
      </c>
      <c r="P283" s="211">
        <f t="shared" si="192"/>
        <v>126.0330021763064</v>
      </c>
      <c r="Q283" s="211">
        <f t="shared" si="192"/>
        <v>161.1895357821208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32.138712422582842</v>
      </c>
      <c r="O285" s="261">
        <f t="shared" si="193"/>
        <v>77.68084782507637</v>
      </c>
      <c r="P285" s="261">
        <f t="shared" si="193"/>
        <v>126.0330021763064</v>
      </c>
      <c r="Q285" s="261">
        <f t="shared" si="193"/>
        <v>161.1895357821208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32.674575460128992</v>
      </c>
      <c r="N286" s="261">
        <f t="shared" si="194"/>
        <v>47.367530421096902</v>
      </c>
      <c r="O286" s="261">
        <f t="shared" si="194"/>
        <v>51.727711690888768</v>
      </c>
      <c r="P286" s="261">
        <f t="shared" si="194"/>
        <v>39.93067938492338</v>
      </c>
      <c r="Q286" s="261">
        <f t="shared" si="194"/>
        <v>43.475638531967753</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0.53586303754611508</v>
      </c>
      <c r="N287" s="261">
        <f t="shared" si="195"/>
        <v>1.8253950186033927</v>
      </c>
      <c r="O287" s="261">
        <f t="shared" si="195"/>
        <v>3.3755573396589802</v>
      </c>
      <c r="P287" s="261">
        <f t="shared" si="195"/>
        <v>4.7741457791087116</v>
      </c>
      <c r="Q287" s="261">
        <f t="shared" si="195"/>
        <v>5.9817245100730254</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32.138712422582877</v>
      </c>
      <c r="N288" s="260">
        <f t="shared" si="196"/>
        <v>77.680847825076356</v>
      </c>
      <c r="O288" s="260">
        <f t="shared" si="196"/>
        <v>126.03300217630614</v>
      </c>
      <c r="P288" s="260">
        <f t="shared" si="196"/>
        <v>161.18953578212106</v>
      </c>
      <c r="Q288" s="260">
        <f t="shared" si="196"/>
        <v>198.68344980401551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32.138712422582842</v>
      </c>
      <c r="O290" s="84">
        <f t="shared" si="197"/>
        <v>77.68084782507637</v>
      </c>
      <c r="P290" s="84">
        <f t="shared" si="197"/>
        <v>126.0330021763064</v>
      </c>
      <c r="Q290" s="84">
        <f t="shared" si="197"/>
        <v>161.1895357821208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32.138712422582877</v>
      </c>
      <c r="N291" s="84">
        <f t="shared" si="198"/>
        <v>77.680847825076356</v>
      </c>
      <c r="O291" s="84">
        <f t="shared" si="198"/>
        <v>126.03300217630614</v>
      </c>
      <c r="P291" s="84">
        <f t="shared" si="198"/>
        <v>161.18953578212106</v>
      </c>
      <c r="Q291" s="84">
        <f t="shared" si="198"/>
        <v>198.68344980401551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16.069356211291439</v>
      </c>
      <c r="N292" s="260">
        <f t="shared" si="199"/>
        <v>54.909780123829599</v>
      </c>
      <c r="O292" s="260">
        <f t="shared" si="199"/>
        <v>101.85692500069126</v>
      </c>
      <c r="P292" s="260">
        <f t="shared" si="199"/>
        <v>143.61126897921372</v>
      </c>
      <c r="Q292" s="260">
        <f t="shared" si="199"/>
        <v>179.93649279306817</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32.138712422582877</v>
      </c>
      <c r="N295" s="84">
        <f t="shared" si="200"/>
        <v>77.680847825076356</v>
      </c>
      <c r="O295" s="84">
        <f t="shared" si="200"/>
        <v>126.03300217630614</v>
      </c>
      <c r="P295" s="84">
        <f t="shared" si="200"/>
        <v>161.18953578212106</v>
      </c>
      <c r="Q295" s="84">
        <f t="shared" si="200"/>
        <v>198.68344980401551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32.138712422582799</v>
      </c>
      <c r="N296" s="181">
        <f xml:space="preserve"> Inp!N$129</f>
        <v>77.680847825076398</v>
      </c>
      <c r="O296" s="181">
        <f xml:space="preserve"> Inp!O$129</f>
        <v>126.033002176306</v>
      </c>
      <c r="P296" s="181">
        <f xml:space="preserve"> Inp!P$129</f>
        <v>161.189535782121</v>
      </c>
      <c r="Q296" s="181">
        <f xml:space="preserve"> Inp!Q$129</f>
        <v>198.68344980401599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625.36242747645008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625.36242747645008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1250.7248549529002</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628.07550270478043</v>
      </c>
      <c r="N308" s="84">
        <f t="shared" si="206"/>
        <v>608.29233158399984</v>
      </c>
      <c r="O308" s="84">
        <f t="shared" si="206"/>
        <v>589.81853140834971</v>
      </c>
      <c r="P308" s="84">
        <f t="shared" si="206"/>
        <v>572.04155503406753</v>
      </c>
      <c r="Q308" s="84">
        <f t="shared" si="206"/>
        <v>554.80037208129181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625.36242747645008</v>
      </c>
      <c r="N309" s="84">
        <f t="shared" si="207"/>
        <v>604.85053985522245</v>
      </c>
      <c r="O309" s="84">
        <f t="shared" si="207"/>
        <v>585.07192720195678</v>
      </c>
      <c r="P309" s="84">
        <f t="shared" si="207"/>
        <v>565.99858237517299</v>
      </c>
      <c r="Q309" s="84">
        <f t="shared" si="207"/>
        <v>547.49042873150495</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32.138712422582842</v>
      </c>
      <c r="O310" s="84">
        <f t="shared" si="208"/>
        <v>77.68084782507637</v>
      </c>
      <c r="P310" s="84">
        <f t="shared" si="208"/>
        <v>126.0330021763064</v>
      </c>
      <c r="Q310" s="84">
        <f t="shared" si="208"/>
        <v>161.1895357821208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1253.4379301812305</v>
      </c>
      <c r="N311" s="312">
        <f t="shared" si="209"/>
        <v>1245.2815838618051</v>
      </c>
      <c r="O311" s="312">
        <f t="shared" si="209"/>
        <v>1252.5713064353829</v>
      </c>
      <c r="P311" s="312">
        <f t="shared" si="209"/>
        <v>1264.0731395855469</v>
      </c>
      <c r="Q311" s="312">
        <f t="shared" si="209"/>
        <v>1263.4803365949176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602.65264157990214</v>
      </c>
      <c r="N313" s="84">
        <f t="shared" si="210"/>
        <v>583.67024171965852</v>
      </c>
      <c r="O313" s="84">
        <f t="shared" si="210"/>
        <v>565.94421287769637</v>
      </c>
      <c r="P313" s="84">
        <f t="shared" si="210"/>
        <v>548.88680222383687</v>
      </c>
      <c r="Q313" s="84">
        <f t="shared" si="210"/>
        <v>532.34349746874511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604.85053985522256</v>
      </c>
      <c r="N314" s="84">
        <f t="shared" si="211"/>
        <v>585.07192720195667</v>
      </c>
      <c r="O314" s="84">
        <f t="shared" si="211"/>
        <v>565.99858237517299</v>
      </c>
      <c r="P314" s="84">
        <f t="shared" si="211"/>
        <v>547.49042873150484</v>
      </c>
      <c r="Q314" s="84">
        <f t="shared" si="211"/>
        <v>529.58749171198474</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32.138712422582877</v>
      </c>
      <c r="N315" s="84">
        <f t="shared" si="212"/>
        <v>77.680847825076356</v>
      </c>
      <c r="O315" s="84">
        <f t="shared" si="212"/>
        <v>126.03300217630614</v>
      </c>
      <c r="P315" s="84">
        <f t="shared" si="212"/>
        <v>161.18953578212106</v>
      </c>
      <c r="Q315" s="84">
        <f t="shared" si="212"/>
        <v>198.68344980401551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1239.6418938577074</v>
      </c>
      <c r="N316" s="211">
        <f t="shared" si="214"/>
        <v>1246.4230167466917</v>
      </c>
      <c r="O316" s="211">
        <f t="shared" si="214"/>
        <v>1257.9757974291756</v>
      </c>
      <c r="P316" s="211">
        <f t="shared" si="214"/>
        <v>1257.5667667374628</v>
      </c>
      <c r="Q316" s="211">
        <f t="shared" si="214"/>
        <v>1260.6144389847452</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1253.4379301812305</v>
      </c>
      <c r="N318" s="84">
        <f t="shared" si="215"/>
        <v>1245.2815838618051</v>
      </c>
      <c r="O318" s="84">
        <f t="shared" si="215"/>
        <v>1252.5713064353829</v>
      </c>
      <c r="P318" s="84">
        <f t="shared" si="215"/>
        <v>1264.0731395855469</v>
      </c>
      <c r="Q318" s="84">
        <f t="shared" si="215"/>
        <v>1263.4803365949176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1239.6418938577074</v>
      </c>
      <c r="N319" s="84">
        <f t="shared" si="216"/>
        <v>1246.4230167466917</v>
      </c>
      <c r="O319" s="84">
        <f t="shared" si="216"/>
        <v>1257.9757974291756</v>
      </c>
      <c r="P319" s="84">
        <f t="shared" si="216"/>
        <v>1257.5667667374628</v>
      </c>
      <c r="Q319" s="84">
        <f t="shared" si="216"/>
        <v>1260.6144389847452</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1246.5399120194688</v>
      </c>
      <c r="N320" s="211">
        <f t="shared" si="217"/>
        <v>1245.8523003042483</v>
      </c>
      <c r="O320" s="211">
        <f t="shared" si="217"/>
        <v>1255.2735519322791</v>
      </c>
      <c r="P320" s="211">
        <f t="shared" si="217"/>
        <v>1260.8199531615048</v>
      </c>
      <c r="Q320" s="211">
        <f t="shared" si="217"/>
        <v>1262.0473877898314</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1302.75866122452</v>
      </c>
      <c r="N323" s="181">
        <f xml:space="preserve"> Inp!N$130</f>
        <v>1316.82410317789</v>
      </c>
      <c r="O323" s="181">
        <f xml:space="preserve"> Inp!O$130</f>
        <v>1350.5635656854599</v>
      </c>
      <c r="P323" s="181">
        <f xml:space="preserve"> Inp!P$130</f>
        <v>1391.36724806246</v>
      </c>
      <c r="Q323" s="181">
        <f xml:space="preserve"> Inp!Q$130</f>
        <v>1420.1240569035499</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28.7204429251417</v>
      </c>
      <c r="N324" s="181">
        <f xml:space="preserve"> Inp!N$131</f>
        <v>32.502661159794002</v>
      </c>
      <c r="O324" s="181">
        <f xml:space="preserve"> Inp!O$131</f>
        <v>34.826117644372303</v>
      </c>
      <c r="P324" s="181">
        <f xml:space="preserve"> Inp!P$131</f>
        <v>36.104217224603801</v>
      </c>
      <c r="Q324" s="181">
        <f xml:space="preserve"> Inp!Q$131</f>
        <v>36.640820420358601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1226.4008610888293</v>
      </c>
      <c r="N326" s="196">
        <f t="shared" si="218"/>
        <v>1215.2851690284681</v>
      </c>
      <c r="O326" s="196">
        <f t="shared" si="218"/>
        <v>1221.0839955359443</v>
      </c>
      <c r="P326" s="196">
        <f t="shared" si="218"/>
        <v>1232.101662516334</v>
      </c>
      <c r="Q326" s="196">
        <f t="shared" si="218"/>
        <v>1231.7010447967266</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27.037069092397303</v>
      </c>
      <c r="N327" s="223">
        <f t="shared" si="219"/>
        <v>29.99641483333269</v>
      </c>
      <c r="O327" s="223">
        <f t="shared" si="219"/>
        <v>31.48731089944048</v>
      </c>
      <c r="P327" s="223">
        <f t="shared" si="219"/>
        <v>31.971477069214632</v>
      </c>
      <c r="Q327" s="223">
        <f t="shared" si="219"/>
        <v>31.779291798188336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1253.4379301812266</v>
      </c>
      <c r="N329" s="8">
        <f t="shared" ref="N329:Q329" si="222" xml:space="preserve"> SUM(N326:N328)</f>
        <v>1245.2815838618008</v>
      </c>
      <c r="O329" s="8">
        <f t="shared" si="222"/>
        <v>1252.5713064353847</v>
      </c>
      <c r="P329" s="8">
        <f t="shared" si="222"/>
        <v>1264.0731395855487</v>
      </c>
      <c r="Q329" s="8">
        <f t="shared" si="222"/>
        <v>1263.4803365949149</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1253.4379301812305</v>
      </c>
      <c r="N331" s="84">
        <f t="shared" si="223"/>
        <v>1245.2815838618051</v>
      </c>
      <c r="O331" s="84">
        <f t="shared" si="223"/>
        <v>1252.5713064353829</v>
      </c>
      <c r="P331" s="84">
        <f t="shared" si="223"/>
        <v>1264.0731395855469</v>
      </c>
      <c r="Q331" s="84">
        <f t="shared" si="223"/>
        <v>1263.4803365949176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1253.4379301812266</v>
      </c>
      <c r="N332" s="196">
        <f t="shared" si="224"/>
        <v>1245.2815838618008</v>
      </c>
      <c r="O332" s="196">
        <f t="shared" si="224"/>
        <v>1252.5713064353847</v>
      </c>
      <c r="P332" s="196">
        <f t="shared" si="224"/>
        <v>1264.0731395855487</v>
      </c>
      <c r="Q332" s="196">
        <f t="shared" si="224"/>
        <v>1263.4803365949149</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1239.6418938577074</v>
      </c>
      <c r="N336" s="84">
        <f t="shared" si="226"/>
        <v>1246.4230167466917</v>
      </c>
      <c r="O336" s="84">
        <f t="shared" si="226"/>
        <v>1257.9757974291756</v>
      </c>
      <c r="P336" s="84">
        <f t="shared" si="226"/>
        <v>1257.5667667374628</v>
      </c>
      <c r="Q336" s="84">
        <f t="shared" si="226"/>
        <v>1260.6144389847452</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1239.6418938577101</v>
      </c>
      <c r="N337" s="181">
        <f xml:space="preserve"> Inp!N$132</f>
        <v>1246.4230167466901</v>
      </c>
      <c r="O337" s="181">
        <f xml:space="preserve"> Inp!O$132</f>
        <v>1257.9757974291799</v>
      </c>
      <c r="P337" s="181">
        <f xml:space="preserve"> Inp!P$132</f>
        <v>1257.5667667374601</v>
      </c>
      <c r="Q337" s="181">
        <f xml:space="preserve"> Inp!Q$132</f>
        <v>1260.61443898475</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1246.5399120194688</v>
      </c>
      <c r="N346" s="84">
        <f t="shared" si="230"/>
        <v>1245.8523003042483</v>
      </c>
      <c r="O346" s="84">
        <f t="shared" si="230"/>
        <v>1255.2735519322791</v>
      </c>
      <c r="P346" s="84">
        <f t="shared" si="230"/>
        <v>1260.8199531615048</v>
      </c>
      <c r="Q346" s="84">
        <f t="shared" si="230"/>
        <v>1262.0473877898314</v>
      </c>
    </row>
    <row r="347" spans="1:17" hidden="1" outlineLevel="2">
      <c r="B347" s="269"/>
      <c r="E347" s="84" t="s">
        <v>803</v>
      </c>
      <c r="G347" s="70" t="s">
        <v>255</v>
      </c>
      <c r="J347" s="84">
        <f t="shared" ref="J347:Q347" si="231" xml:space="preserve"> J345 * J346</f>
        <v>0</v>
      </c>
      <c r="K347" s="84">
        <f t="shared" si="231"/>
        <v>0</v>
      </c>
      <c r="L347" s="84">
        <f t="shared" si="231"/>
        <v>0</v>
      </c>
      <c r="M347" s="84">
        <f t="shared" si="231"/>
        <v>498.61596480778758</v>
      </c>
      <c r="N347" s="84">
        <f t="shared" si="231"/>
        <v>498.34092012169936</v>
      </c>
      <c r="O347" s="84">
        <f t="shared" si="231"/>
        <v>502.10942077291168</v>
      </c>
      <c r="P347" s="84">
        <f t="shared" si="231"/>
        <v>504.32798126460193</v>
      </c>
      <c r="Q347" s="84">
        <f t="shared" si="231"/>
        <v>504.81895511593257</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0.22985</v>
      </c>
      <c r="N351" s="249">
        <f xml:space="preserve"> Inp!N$214</f>
        <v>0.23365000000000002</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1246.5399120194688</v>
      </c>
      <c r="N352" s="84">
        <f t="shared" si="232"/>
        <v>1245.8523003042483</v>
      </c>
      <c r="O352" s="84">
        <f t="shared" si="232"/>
        <v>1255.2735519322791</v>
      </c>
      <c r="P352" s="84">
        <f t="shared" si="232"/>
        <v>1260.8199531615048</v>
      </c>
      <c r="Q352" s="84">
        <f t="shared" si="232"/>
        <v>1262.0473877898314</v>
      </c>
    </row>
    <row r="353" spans="1:17" hidden="1" outlineLevel="2">
      <c r="E353" s="84" t="s">
        <v>804</v>
      </c>
      <c r="G353" s="70" t="s">
        <v>255</v>
      </c>
      <c r="J353" s="84">
        <f t="shared" ref="J353:Q353" si="233" xml:space="preserve"> J351 * J352</f>
        <v>0</v>
      </c>
      <c r="K353" s="84">
        <f t="shared" si="233"/>
        <v>0</v>
      </c>
      <c r="L353" s="84">
        <f t="shared" si="233"/>
        <v>0</v>
      </c>
      <c r="M353" s="84">
        <f t="shared" si="233"/>
        <v>286.51719877767493</v>
      </c>
      <c r="N353" s="84">
        <f t="shared" si="233"/>
        <v>291.09338996608761</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0.22985</v>
      </c>
      <c r="N526" s="249">
        <f xml:space="preserve"> Inp!N$214</f>
        <v>0.23365000000000002</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0.22985</v>
      </c>
      <c r="N701" s="249">
        <f xml:space="preserve"> Inp!N$214</f>
        <v>0.23365000000000002</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0.22985</v>
      </c>
      <c r="N876" s="249">
        <f xml:space="preserve"> Inp!N$214</f>
        <v>0.23365000000000002</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28.392121176251493</v>
      </c>
      <c r="N884" s="84">
        <f t="shared" si="551"/>
        <v>31.758719995110678</v>
      </c>
      <c r="O884" s="84">
        <f t="shared" si="551"/>
        <v>34.478627928972905</v>
      </c>
      <c r="P884" s="84">
        <f t="shared" si="551"/>
        <v>36.517827355613662</v>
      </c>
      <c r="Q884" s="84">
        <f t="shared" si="551"/>
        <v>37.994105509400441</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498.61596480778758</v>
      </c>
      <c r="N885" s="84">
        <f t="shared" si="552"/>
        <v>498.34092012169936</v>
      </c>
      <c r="O885" s="84">
        <f t="shared" si="552"/>
        <v>502.10942077291168</v>
      </c>
      <c r="P885" s="84">
        <f t="shared" si="552"/>
        <v>504.32798126460193</v>
      </c>
      <c r="Q885" s="84">
        <f t="shared" si="552"/>
        <v>504.81895511593257</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527.0080859840391</v>
      </c>
      <c r="N889" s="211">
        <f t="shared" ref="N889" si="560" xml:space="preserve"> SUM(N884:N888)</f>
        <v>530.09964011681006</v>
      </c>
      <c r="O889" s="211">
        <f t="shared" ref="O889" si="561" xml:space="preserve"> SUM(O884:O888)</f>
        <v>536.58804870188453</v>
      </c>
      <c r="P889" s="211">
        <f t="shared" ref="P889" si="562" xml:space="preserve"> SUM(P884:P888)</f>
        <v>540.84580862021562</v>
      </c>
      <c r="Q889" s="211">
        <f t="shared" ref="Q889" si="563" xml:space="preserve"> SUM(Q884:Q888)</f>
        <v>542.81306062533304</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16.314822630903514</v>
      </c>
      <c r="N894" s="84">
        <f t="shared" si="564"/>
        <v>18.551062317144027</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286.51719877767493</v>
      </c>
      <c r="N895" s="84">
        <f t="shared" si="565"/>
        <v>291.09338996608761</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302.83202140857844</v>
      </c>
      <c r="N899" s="211">
        <f t="shared" si="569"/>
        <v>309.64445228323166</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66.205166665350504</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34.479747463860264</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66.205166665350504</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34.381053486975752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34.479747463860264</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34.381053486975752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-9.8693976884511869E-2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34.381053486975752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34.381053486975752</v>
      </c>
      <c r="N56" s="282">
        <f t="shared" si="19"/>
        <v>33.310508421051729</v>
      </c>
      <c r="O56" s="282">
        <f t="shared" si="19"/>
        <v>33.843621398817675</v>
      </c>
      <c r="P56" s="282">
        <f t="shared" si="19"/>
        <v>36.692567141747155</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0.29851396725653195</v>
      </c>
      <c r="N58" s="274">
        <f t="shared" si="20"/>
        <v>1.9240829085134341</v>
      </c>
      <c r="O58" s="274">
        <f t="shared" si="20"/>
        <v>4.3570070988541927</v>
      </c>
      <c r="P58" s="274">
        <f t="shared" si="20"/>
        <v>-36.692567141747155</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3.94773964521715E-2</v>
      </c>
      <c r="N60" s="291">
        <f xml:space="preserve"> Inp!N$110</f>
        <v>3.94773964521715E-2</v>
      </c>
      <c r="O60" s="291">
        <f xml:space="preserve"> Inp!O$110</f>
        <v>3.94773964521715E-2</v>
      </c>
      <c r="P60" s="291">
        <f xml:space="preserve"> Inp!P$110</f>
        <v>3.94773964521715E-2</v>
      </c>
      <c r="Q60" s="291">
        <f xml:space="preserve"> Inp!Q$110</f>
        <v>3.94773964521715E-2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34.381053486975752</v>
      </c>
      <c r="N61" s="282">
        <f t="shared" si="21"/>
        <v>33.310508421051729</v>
      </c>
      <c r="O61" s="282">
        <f t="shared" si="21"/>
        <v>33.843621398817675</v>
      </c>
      <c r="P61" s="282">
        <f t="shared" si="21"/>
        <v>36.692567141747155</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0.29851396725653195</v>
      </c>
      <c r="N62" s="274">
        <f t="shared" si="22"/>
        <v>1.9240829085134341</v>
      </c>
      <c r="O62" s="274">
        <f t="shared" si="22"/>
        <v>4.3570070988541927</v>
      </c>
      <c r="P62" s="274">
        <f t="shared" si="22"/>
        <v>-36.692567141747155</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1.3690590331805519</v>
      </c>
      <c r="N63" s="274">
        <f t="shared" si="23"/>
        <v>1.3909699307474885</v>
      </c>
      <c r="O63" s="274">
        <f t="shared" si="23"/>
        <v>1.5080613559247127</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34.381053486975752</v>
      </c>
      <c r="N65" s="274">
        <f t="shared" si="24"/>
        <v>33.310508421051729</v>
      </c>
      <c r="O65" s="274">
        <f t="shared" si="24"/>
        <v>33.843621398817675</v>
      </c>
      <c r="P65" s="274">
        <f t="shared" si="24"/>
        <v>36.692567141747155</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0.29851396725653195</v>
      </c>
      <c r="N66" s="274">
        <f t="shared" si="25"/>
        <v>1.9240829085134341</v>
      </c>
      <c r="O66" s="274">
        <f t="shared" si="25"/>
        <v>4.3570070988541927</v>
      </c>
      <c r="P66" s="274">
        <f t="shared" si="25"/>
        <v>-36.692567141747155</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1.3690590331805519</v>
      </c>
      <c r="N67" s="274">
        <f t="shared" si="26"/>
        <v>1.3909699307474885</v>
      </c>
      <c r="O67" s="274">
        <f t="shared" si="26"/>
        <v>1.5080613559247127</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34.381053486975752</v>
      </c>
      <c r="M68" s="274">
        <f xml:space="preserve"> IF(M53 = 1, M54, M65 + M66 - M67)</f>
        <v>33.310508421051729</v>
      </c>
      <c r="N68" s="274">
        <f t="shared" si="27"/>
        <v>33.843621398817675</v>
      </c>
      <c r="O68" s="274">
        <f t="shared" si="27"/>
        <v>36.692567141747155</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34.381053486975752</v>
      </c>
      <c r="N71" s="274">
        <f t="shared" si="28"/>
        <v>33.310508421051729</v>
      </c>
      <c r="O71" s="274">
        <f t="shared" si="28"/>
        <v>33.843621398817675</v>
      </c>
      <c r="P71" s="274">
        <f t="shared" si="28"/>
        <v>36.692567141747155</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0.29851396725653195</v>
      </c>
      <c r="N72" s="274">
        <f t="shared" si="29"/>
        <v>1.9240829085134341</v>
      </c>
      <c r="O72" s="274">
        <f t="shared" si="29"/>
        <v>4.3570070988541927</v>
      </c>
      <c r="P72" s="274">
        <f t="shared" si="29"/>
        <v>-36.692567141747155</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1.3690590331805519</v>
      </c>
      <c r="N73" s="274">
        <f t="shared" si="30"/>
        <v>1.3909699307474885</v>
      </c>
      <c r="O73" s="274">
        <f t="shared" si="30"/>
        <v>1.5080613559247127</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34.381053486975752</v>
      </c>
      <c r="M74" s="274">
        <f t="shared" si="31"/>
        <v>33.310508421051729</v>
      </c>
      <c r="N74" s="274">
        <f t="shared" si="31"/>
        <v>33.843621398817675</v>
      </c>
      <c r="O74" s="274">
        <f t="shared" si="31"/>
        <v>36.692567141747155</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17.190526743487876</v>
      </c>
      <c r="M75" s="274">
        <f t="shared" si="32"/>
        <v>33.99503793764201</v>
      </c>
      <c r="N75" s="274">
        <f t="shared" si="32"/>
        <v>34.539106364191419</v>
      </c>
      <c r="O75" s="274">
        <f t="shared" si="32"/>
        <v>37.44659781970951</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32.839643695724327</v>
      </c>
      <c r="N79" s="577">
        <f t="shared" si="33"/>
        <v>30.689643311748405</v>
      </c>
      <c r="O79" s="577">
        <f t="shared" si="33"/>
        <v>28.665650471629792</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0.28513065565647194</v>
      </c>
      <c r="N80" s="577">
        <f t="shared" si="34"/>
        <v>1.7726963941261973</v>
      </c>
      <c r="O80" s="577">
        <f t="shared" si="34"/>
        <v>3.6903982917894029</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1.3076798494581821</v>
      </c>
      <c r="N81" s="577">
        <f t="shared" si="35"/>
        <v>1.2815286543338802</v>
      </c>
      <c r="O81" s="577">
        <f t="shared" si="35"/>
        <v>1.2773325646592928</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33.102583332675252</v>
      </c>
      <c r="M82" s="577">
        <f t="shared" si="36"/>
        <v>31.817094501922615</v>
      </c>
      <c r="N82" s="577">
        <f t="shared" si="36"/>
        <v>31.180811051540722</v>
      </c>
      <c r="O82" s="577">
        <f t="shared" si="36"/>
        <v>31.078716198759903</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32.470934426651709</v>
      </c>
      <c r="N83" s="577">
        <f t="shared" si="37"/>
        <v>31.821575378707664</v>
      </c>
      <c r="O83" s="577">
        <f t="shared" si="37"/>
        <v>31.717382481089547</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33.10258333267528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33.102583332675287</v>
      </c>
      <c r="N88" s="575">
        <f xml:space="preserve"> PR19FDPublishedTables!N$72</f>
        <v>32.043300666029644</v>
      </c>
      <c r="O88" s="575">
        <f xml:space="preserve"> PR19FDPublishedTables!O$72</f>
        <v>31.017915044716677</v>
      </c>
      <c r="P88" s="575">
        <f xml:space="preserve"> PR19FDPublishedTables!P$72</f>
        <v>30.025341763285777</v>
      </c>
      <c r="Q88" s="575">
        <f xml:space="preserve"> PR19FDPublishedTables!Q$72</f>
        <v>29.064530826860651</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0.26504493545295821</v>
      </c>
      <c r="N89" s="577">
        <f t="shared" si="38"/>
        <v>1.1771807546292088</v>
      </c>
      <c r="O89" s="577">
        <f t="shared" si="38"/>
        <v>2.7215512611063404</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32.837538397222332</v>
      </c>
      <c r="N91" s="577">
        <f t="shared" ref="N91" si="43" xml:space="preserve"> IF(N$12 = 1, N88 - N89, 0)</f>
        <v>30.866119911400435</v>
      </c>
      <c r="O91" s="577">
        <f t="shared" ref="O91" si="44" xml:space="preserve"> IF(O$12 = 1, O88 - O89, 0)</f>
        <v>28.296363783610335</v>
      </c>
      <c r="P91" s="577">
        <f t="shared" ref="P91" si="45" xml:space="preserve"> IF(P$12 = 1, P88 - P89, 0)</f>
        <v>30.025341763285777</v>
      </c>
      <c r="Q91" s="577">
        <f xml:space="preserve"> IF(Q$12 = 1, Q88 - Q89, 0)</f>
        <v>29.064530826860651</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0.26504493545295821</v>
      </c>
      <c r="N92" s="577">
        <f t="shared" si="48"/>
        <v>1.1771807546292088</v>
      </c>
      <c r="O92" s="577">
        <f t="shared" si="48"/>
        <v>2.7215512611063404</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1.0592826666456105</v>
      </c>
      <c r="N93" s="575">
        <f xml:space="preserve"> PR19FDPublishedTables!N$73</f>
        <v>1.0253856213129524</v>
      </c>
      <c r="O93" s="575">
        <f xml:space="preserve"> PR19FDPublishedTables!O$73</f>
        <v>0.99257328143093815</v>
      </c>
      <c r="P93" s="575">
        <f xml:space="preserve"> PR19FDPublishedTables!P$73</f>
        <v>0.96081093642514115</v>
      </c>
      <c r="Q93" s="575">
        <f xml:space="preserve"> PR19FDPublishedTables!Q$73</f>
        <v>0.93006498645954161</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32.04330066602968</v>
      </c>
      <c r="N95" s="575">
        <f xml:space="preserve"> PR19FDPublishedTables!N$75</f>
        <v>31.017915044716691</v>
      </c>
      <c r="O95" s="575">
        <f xml:space="preserve"> PR19FDPublishedTables!O$75</f>
        <v>30.025341763285738</v>
      </c>
      <c r="P95" s="575">
        <f xml:space="preserve"> PR19FDPublishedTables!P$75</f>
        <v>29.064530826860636</v>
      </c>
      <c r="Q95" s="575">
        <f xml:space="preserve"> PR19FDPublishedTables!Q$75</f>
        <v>28.134465840401109</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32.57294199935248</v>
      </c>
      <c r="N96" s="575">
        <f xml:space="preserve"> PR19FDPublishedTables!N$79</f>
        <v>31.530607855373169</v>
      </c>
      <c r="O96" s="575">
        <f xml:space="preserve"> PR19FDPublishedTables!O$79</f>
        <v>30.521628404001206</v>
      </c>
      <c r="P96" s="575">
        <f xml:space="preserve"> PR19FDPublishedTables!P$79</f>
        <v>29.544936295073207</v>
      </c>
      <c r="Q96" s="575">
        <f xml:space="preserve"> PR19FDPublishedTables!Q$79</f>
        <v>28.59949833363088</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11.634803667438725</v>
      </c>
      <c r="O99" s="575">
        <f xml:space="preserve"> PR19FDPublishedTables!O$110</f>
        <v>20.904914645605029</v>
      </c>
      <c r="P99" s="575">
        <f xml:space="preserve"> PR19FDPublishedTables!P$110</f>
        <v>29.107601236138755</v>
      </c>
      <c r="Q99" s="575">
        <f xml:space="preserve"> PR19FDPublishedTables!Q$110</f>
        <v>34.840990004301418</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0.42742996746643369</v>
      </c>
      <c r="O100" s="577">
        <f t="shared" ref="O100" si="54" xml:space="preserve"> IF(O$12 = 1, O99 * (O$17 - 1) * O$13, 0)</f>
        <v>1.8342237618178521</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11.20737369997229</v>
      </c>
      <c r="O102" s="577">
        <f t="shared" si="57"/>
        <v>19.070690883787176</v>
      </c>
      <c r="P102" s="577">
        <f t="shared" si="57"/>
        <v>29.107601236138755</v>
      </c>
      <c r="Q102" s="577">
        <f xml:space="preserve"> IF(Q$12 = 1, Q99 - Q100, 0)</f>
        <v>34.840990004301418</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0.42742996746643369</v>
      </c>
      <c r="O103" s="577">
        <f t="shared" si="58"/>
        <v>1.8342237618178521</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11.992788401215018</v>
      </c>
      <c r="N104" s="575">
        <f xml:space="preserve"> PR19FDPublishedTables!N$111</f>
        <v>10.271307279402604</v>
      </c>
      <c r="O104" s="575">
        <f xml:space="preserve"> PR19FDPublishedTables!O$111</f>
        <v>9.741493578185171</v>
      </c>
      <c r="P104" s="575">
        <f xml:space="preserve"> PR19FDPublishedTables!P$111</f>
        <v>7.7009870246458725</v>
      </c>
      <c r="Q104" s="575">
        <f xml:space="preserve"> PR19FDPublishedTables!Q$111</f>
        <v>7.5797912565648486</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0.35798473377626705</v>
      </c>
      <c r="N105" s="575">
        <f xml:space="preserve"> PR19FDPublishedTables!N$112</f>
        <v>1.0011963012362615</v>
      </c>
      <c r="O105" s="575">
        <f xml:space="preserve"> PR19FDPublishedTables!O$112</f>
        <v>1.5388069876514454</v>
      </c>
      <c r="P105" s="575">
        <f xml:space="preserve"> PR19FDPublishedTables!P$112</f>
        <v>1.9675982564831613</v>
      </c>
      <c r="Q105" s="575">
        <f xml:space="preserve"> PR19FDPublishedTables!Q$112</f>
        <v>2.3062638722652573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11.634803667438751</v>
      </c>
      <c r="N106" s="575">
        <f xml:space="preserve"> PR19FDPublishedTables!N$113</f>
        <v>20.904914645605068</v>
      </c>
      <c r="O106" s="575">
        <f xml:space="preserve"> PR19FDPublishedTables!O$113</f>
        <v>29.107601236138755</v>
      </c>
      <c r="P106" s="575">
        <f xml:space="preserve"> PR19FDPublishedTables!P$113</f>
        <v>34.840990004301467</v>
      </c>
      <c r="Q106" s="575">
        <f xml:space="preserve"> PR19FDPublishedTables!Q$113</f>
        <v>40.114517388601008</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5.8174018337193756</v>
      </c>
      <c r="N107" s="575">
        <f xml:space="preserve"> PR19FDPublishedTables!N$117</f>
        <v>16.269859156521896</v>
      </c>
      <c r="O107" s="575">
        <f xml:space="preserve"> PR19FDPublishedTables!O$117</f>
        <v>25.00625794087189</v>
      </c>
      <c r="P107" s="575">
        <f xml:space="preserve"> PR19FDPublishedTables!P$117</f>
        <v>31.974295620220111</v>
      </c>
      <c r="Q107" s="575">
        <f xml:space="preserve"> PR19FDPublishedTables!Q$117</f>
        <v>37.477753696451217</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32.470934426651709</v>
      </c>
      <c r="N111" s="577">
        <f t="shared" si="59"/>
        <v>31.821575378707664</v>
      </c>
      <c r="O111" s="577">
        <f t="shared" si="59"/>
        <v>31.717382481089547</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32.57294199935248</v>
      </c>
      <c r="N112" s="575">
        <f xml:space="preserve"> PR19FDPublishedTables!N$79</f>
        <v>31.530607855373169</v>
      </c>
      <c r="O112" s="575">
        <f xml:space="preserve"> PR19FDPublishedTables!O$79</f>
        <v>30.521628404001206</v>
      </c>
      <c r="P112" s="575">
        <f xml:space="preserve"> PR19FDPublishedTables!P$79</f>
        <v>29.544936295073207</v>
      </c>
      <c r="Q112" s="575">
        <f xml:space="preserve"> PR19FDPublishedTables!Q$79</f>
        <v>28.59949833363088</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5.8174018337193756</v>
      </c>
      <c r="N113" s="575">
        <f xml:space="preserve"> PR19FDPublishedTables!N$117</f>
        <v>16.269859156521896</v>
      </c>
      <c r="O113" s="575">
        <f xml:space="preserve"> PR19FDPublishedTables!O$117</f>
        <v>25.00625794087189</v>
      </c>
      <c r="P113" s="575">
        <f xml:space="preserve"> PR19FDPublishedTables!P$117</f>
        <v>31.974295620220111</v>
      </c>
      <c r="Q113" s="575">
        <f xml:space="preserve"> PR19FDPublishedTables!Q$117</f>
        <v>37.477753696451217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70.861278259723562</v>
      </c>
      <c r="N114" s="609">
        <f t="shared" si="60"/>
        <v>79.622042390602729</v>
      </c>
      <c r="O114" s="609">
        <f t="shared" si="60"/>
        <v>87.24526882596264</v>
      </c>
      <c r="P114" s="609">
        <f t="shared" si="60"/>
        <v>61.519231915293318</v>
      </c>
      <c r="Q114" s="609">
        <f t="shared" si="60"/>
        <v>66.077252030082093</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34.567493172118596</v>
      </c>
      <c r="N123" s="525">
        <f t="shared" si="63"/>
        <v>34.30682980155467</v>
      </c>
      <c r="O123" s="525">
        <f t="shared" si="63"/>
        <v>34.877381862811369</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0.30013273237340454</v>
      </c>
      <c r="N124" s="525">
        <f t="shared" si="64"/>
        <v>1.9816324636082072</v>
      </c>
      <c r="O124" s="525">
        <f t="shared" si="64"/>
        <v>4.490092788091121</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1.3764830911776358</v>
      </c>
      <c r="N125" s="525">
        <f t="shared" si="65"/>
        <v>1.4325740114815007</v>
      </c>
      <c r="O125" s="525">
        <f t="shared" si="65"/>
        <v>1.554125404114489</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34.494871740878288</v>
      </c>
      <c r="M126" s="525">
        <f t="shared" si="66"/>
        <v>33.491142813314362</v>
      </c>
      <c r="N126" s="525">
        <f t="shared" si="66"/>
        <v>34.855888253681378</v>
      </c>
      <c r="O126" s="525">
        <f t="shared" si="66"/>
        <v>37.813349246788</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34.565277103872901</v>
      </c>
      <c r="N128" s="645">
        <f t="shared" ref="N128" si="70" xml:space="preserve"> IF(N$11 = 1, N91 * N119 - (M132 - M126), N91 * N119)</f>
        <v>34.504106537772117</v>
      </c>
      <c r="O128" s="645">
        <f t="shared" ref="O128" si="71" xml:space="preserve"> IF(O$11 = 1, O91 * O119 - (N132 - N126), O91 * O119)</f>
        <v>34.428072231841909</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0.27899020712479949</v>
      </c>
      <c r="N129" s="645">
        <f>IF(N$11 = 1, (N92 - PR19FDPublishedTables!N62) * N119, N92 * N119)</f>
        <v>1.3159273108680907</v>
      </c>
      <c r="O129" s="645">
        <f>IF(O$11 = 1, (O92 - PR19FDPublishedTables!O62) * O119, O92 * O119)</f>
        <v>3.3113004948819826</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1.1150165539519288</v>
      </c>
      <c r="N130" s="525">
        <f t="shared" si="74"/>
        <v>1.1462410831564911</v>
      </c>
      <c r="O130" s="525">
        <f t="shared" si="74"/>
        <v>1.20765992725517</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34.494871740878317</v>
      </c>
      <c r="M132" s="525">
        <f t="shared" si="76"/>
        <v>33.729250757045804</v>
      </c>
      <c r="N132" s="525">
        <f t="shared" si="76"/>
        <v>34.673792765483718</v>
      </c>
      <c r="O132" s="525">
        <f t="shared" si="76"/>
        <v>36.531712799468721</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12.528313155734258</v>
      </c>
      <c r="O134" s="525">
        <f t="shared" si="77"/>
        <v>23.20323304715382</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0.47780832761720321</v>
      </c>
      <c r="O135" s="525">
        <f t="shared" si="78"/>
        <v>2.2316926882952535</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12.623785903853712</v>
      </c>
      <c r="N136" s="525">
        <f t="shared" si="79"/>
        <v>11.481918740288535</v>
      </c>
      <c r="O136" s="525">
        <f t="shared" si="79"/>
        <v>11.852436133509162</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0.376820009230032</v>
      </c>
      <c r="N137" s="525">
        <f t="shared" si="80"/>
        <v>1.1192007269536972</v>
      </c>
      <c r="O137" s="525">
        <f t="shared" si="80"/>
        <v>1.8722602849915555</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12.246965894623681</v>
      </c>
      <c r="N138" s="525">
        <f t="shared" si="81"/>
        <v>23.368839496686302</v>
      </c>
      <c r="O138" s="525">
        <f t="shared" si="81"/>
        <v>35.415101583966681</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69.132770275991504</v>
      </c>
      <c r="N140" s="525">
        <f t="shared" ref="N140:Q140" si="83" xml:space="preserve"> N123 + N128 + N134</f>
        <v>81.33924949506104</v>
      </c>
      <c r="O140" s="525">
        <f t="shared" si="83"/>
        <v>92.508687141807087</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0.57912293949820404</v>
      </c>
      <c r="N141" s="525">
        <f t="shared" si="84"/>
        <v>3.775368102093501</v>
      </c>
      <c r="O141" s="525">
        <f t="shared" si="84"/>
        <v>10.033085971268356</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12.623785903853712</v>
      </c>
      <c r="N142" s="525">
        <f t="shared" ref="N142:Q142" si="86" xml:space="preserve"> N136</f>
        <v>11.481918740288535</v>
      </c>
      <c r="O142" s="525">
        <f t="shared" si="86"/>
        <v>11.852436133509162</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2.8683196543595963</v>
      </c>
      <c r="N143" s="525">
        <f t="shared" ref="N143:Q143" si="88" xml:space="preserve"> N125 + N130 + N137</f>
        <v>3.6980158215916887</v>
      </c>
      <c r="O143" s="525">
        <f t="shared" si="88"/>
        <v>4.6340456163612149</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68.989743481756605</v>
      </c>
      <c r="M145" s="525">
        <f xml:space="preserve"> M126 + M132 + M138</f>
        <v>79.467359464983844</v>
      </c>
      <c r="N145" s="525">
        <f t="shared" ref="N145:Q145" si="91" xml:space="preserve"> N126 + N132 + N138</f>
        <v>92.898520515851402</v>
      </c>
      <c r="O145" s="525">
        <f t="shared" si="91"/>
        <v>109.76016363022339</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33.99503793764201</v>
      </c>
      <c r="N147" s="525">
        <f t="shared" si="92"/>
        <v>34.539106364191419</v>
      </c>
      <c r="O147" s="525">
        <f t="shared" si="92"/>
        <v>37.44659781970951</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34.10183348772766</v>
      </c>
      <c r="N148" s="525">
        <f t="shared" si="93"/>
        <v>34.22329050286546</v>
      </c>
      <c r="O148" s="525">
        <f t="shared" si="93"/>
        <v>36.034850742449848</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6.0904559578512556</v>
      </c>
      <c r="N149" s="525">
        <f t="shared" si="94"/>
        <v>17.659288996531924</v>
      </c>
      <c r="O149" s="525">
        <f t="shared" si="94"/>
        <v>29.523220733805648</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74.187327383220932</v>
      </c>
      <c r="N150" s="528">
        <f t="shared" si="95"/>
        <v>86.421685863588806</v>
      </c>
      <c r="O150" s="528">
        <f t="shared" si="95"/>
        <v>103.004669295965</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34.494871740878288</v>
      </c>
      <c r="M154" s="577">
        <f t="shared" si="96"/>
        <v>33.491142813314362</v>
      </c>
      <c r="N154" s="577">
        <f t="shared" si="96"/>
        <v>34.855888253681378</v>
      </c>
      <c r="O154" s="577">
        <f t="shared" si="96"/>
        <v>37.813349246788</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34.494871740878317</v>
      </c>
      <c r="M155" s="577">
        <f t="shared" si="97"/>
        <v>33.729250757045804</v>
      </c>
      <c r="N155" s="577">
        <f t="shared" si="97"/>
        <v>34.673792765483718</v>
      </c>
      <c r="O155" s="577">
        <f t="shared" si="97"/>
        <v>36.531712799468721</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12.246965894623681</v>
      </c>
      <c r="N156" s="577">
        <f t="shared" si="98"/>
        <v>23.368839496686302</v>
      </c>
      <c r="O156" s="577">
        <f t="shared" si="98"/>
        <v>35.415101583966681</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68.989743481756605</v>
      </c>
      <c r="M157" s="610">
        <f t="shared" si="99"/>
        <v>79.467359464983844</v>
      </c>
      <c r="N157" s="610">
        <f t="shared" si="99"/>
        <v>92.898520515851402</v>
      </c>
      <c r="O157" s="610">
        <f t="shared" si="99"/>
        <v>109.76016363022339</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34.844267310997687</v>
      </c>
      <c r="N159" s="577">
        <f xml:space="preserve"> M154 * N$22</f>
        <v>35.567166251149715</v>
      </c>
      <c r="O159" s="577">
        <f t="shared" ref="O159:Q159" si="101" xml:space="preserve"> N154 * O$22</f>
        <v>37.937567644350203</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34.844267310997715</v>
      </c>
      <c r="N160" s="577">
        <f t="shared" si="100"/>
        <v>35.820033848640257</v>
      </c>
      <c r="O160" s="577">
        <f t="shared" si="100"/>
        <v>37.739372726723907</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13.006121483351494</v>
      </c>
      <c r="O161" s="577">
        <f t="shared" si="100"/>
        <v>25.434925735449124</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69.688534621995402</v>
      </c>
      <c r="N162" s="610">
        <f t="shared" si="103"/>
        <v>84.393321583141457</v>
      </c>
      <c r="O162" s="610">
        <f t="shared" si="103"/>
        <v>101.11186610652324</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69.688534621995402</v>
      </c>
      <c r="N164" s="577">
        <f t="shared" si="104"/>
        <v>84.393321583141457</v>
      </c>
      <c r="O164" s="577">
        <f t="shared" si="104"/>
        <v>101.11186610652324</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68.989743481756605</v>
      </c>
      <c r="N165" s="577">
        <f t="shared" si="105"/>
        <v>79.467359464983844</v>
      </c>
      <c r="O165" s="577">
        <f t="shared" si="105"/>
        <v>92.898520515851402</v>
      </c>
      <c r="P165" s="577">
        <f t="shared" si="105"/>
        <v>109.76016363022339</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0.69879114023879652</v>
      </c>
      <c r="N167" s="610">
        <f t="shared" si="107"/>
        <v>4.9259621181576136</v>
      </c>
      <c r="O167" s="610">
        <f t="shared" si="107"/>
        <v>8.2133455906718353</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74.187327383220932</v>
      </c>
      <c r="N172" s="618">
        <f t="shared" si="108"/>
        <v>86.421685863588806</v>
      </c>
      <c r="O172" s="618">
        <f t="shared" si="108"/>
        <v>103.004669295965</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29.674930953288374</v>
      </c>
      <c r="N173" s="618">
        <f t="shared" si="109"/>
        <v>34.568674345435525</v>
      </c>
      <c r="O173" s="618">
        <f t="shared" si="109"/>
        <v>41.201867718386005</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70.861278259723562</v>
      </c>
      <c r="N174" s="618">
        <f t="shared" si="110"/>
        <v>79.622042390602729</v>
      </c>
      <c r="O174" s="618">
        <f t="shared" si="110"/>
        <v>87.24526882596264</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28.344511303889426</v>
      </c>
      <c r="N175" s="525">
        <f t="shared" si="111"/>
        <v>31.848816956241095</v>
      </c>
      <c r="O175" s="525">
        <f t="shared" si="111"/>
        <v>34.898107530385055</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0.22985</v>
      </c>
      <c r="N179" s="291">
        <f xml:space="preserve"> Inp!N$214</f>
        <v>0.23365000000000002</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74.187327383220932</v>
      </c>
      <c r="N180" s="618">
        <f t="shared" si="112"/>
        <v>86.421685863588806</v>
      </c>
      <c r="O180" s="618">
        <f t="shared" si="112"/>
        <v>103.004669295965</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17.051957199033332</v>
      </c>
      <c r="N181" s="619">
        <f t="shared" si="113"/>
        <v>20.192426902027528</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70.861278259723562</v>
      </c>
      <c r="N182" s="274">
        <f t="shared" si="114"/>
        <v>79.622042390602729</v>
      </c>
      <c r="O182" s="274">
        <f t="shared" si="114"/>
        <v>87.24526882596264</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16.287464807997459</v>
      </c>
      <c r="N183" s="311">
        <f t="shared" si="115"/>
        <v>18.60369020456433</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68.989743481756605</v>
      </c>
      <c r="N187" s="274">
        <f t="shared" si="116"/>
        <v>79.467359464983844</v>
      </c>
      <c r="O187" s="274">
        <f t="shared" si="116"/>
        <v>92.898520515851402</v>
      </c>
      <c r="P187" s="274">
        <f t="shared" si="116"/>
        <v>109.76016363022339</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0.69879114023879652</v>
      </c>
      <c r="N188" s="274">
        <f t="shared" si="117"/>
        <v>4.9259621181576136</v>
      </c>
      <c r="O188" s="274">
        <f t="shared" si="117"/>
        <v>8.2133455906718353</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1.012891344383071E-2</v>
      </c>
      <c r="N190" s="581">
        <f t="shared" si="119"/>
        <v>6.1987237921604384E-2</v>
      </c>
      <c r="O190" s="581">
        <f t="shared" si="119"/>
        <v>8.8412017167381923E-2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34.567493172118596</v>
      </c>
      <c r="N192" s="274">
        <f t="shared" si="120"/>
        <v>34.30682980155467</v>
      </c>
      <c r="O192" s="274">
        <f t="shared" si="120"/>
        <v>34.877381862811369</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0.30013273237340454</v>
      </c>
      <c r="N193" s="274">
        <f t="shared" si="121"/>
        <v>1.9816324636082072</v>
      </c>
      <c r="O193" s="274">
        <f t="shared" si="121"/>
        <v>4.490092788091121</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34.565277103872901</v>
      </c>
      <c r="N194" s="274">
        <f t="shared" si="122"/>
        <v>34.504106537772117</v>
      </c>
      <c r="O194" s="274">
        <f t="shared" si="122"/>
        <v>34.428072231841909</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0.27899020712479949</v>
      </c>
      <c r="N195" s="274">
        <f t="shared" si="123"/>
        <v>1.3159273108680907</v>
      </c>
      <c r="O195" s="274">
        <f t="shared" si="123"/>
        <v>3.3113004948819826</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2.3358593494300695E-2</v>
      </c>
      <c r="N196" s="274">
        <f t="shared" ref="N196" si="127" xml:space="preserve"> N192 + N193 - N194 - N195</f>
        <v>0.46842841652266998</v>
      </c>
      <c r="O196" s="274">
        <f t="shared" ref="O196" si="128" xml:space="preserve"> O192 + O193 - O194 - O195</f>
        <v>1.628101924178595</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1.0058946015027601</v>
      </c>
      <c r="O197" s="267">
        <f t="shared" si="131"/>
        <v>1.0175255958344438</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3.3858066888562289E-4</v>
      </c>
      <c r="N198" s="581">
        <f t="shared" si="132"/>
        <v>5.8946015027600898E-3</v>
      </c>
      <c r="O198" s="581">
        <f t="shared" si="132"/>
        <v>1.7525595834443776E-2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1.012891344383071E-2</v>
      </c>
      <c r="N200" s="581">
        <f t="shared" ref="N200:Q200" si="134" xml:space="preserve"> N190</f>
        <v>6.1987237921604384E-2</v>
      </c>
      <c r="O200" s="581">
        <f t="shared" si="134"/>
        <v>8.8412017167381923E-2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3.3858066888562289E-4</v>
      </c>
      <c r="N201" s="581">
        <f t="shared" ref="N201:Q201" si="136" xml:space="preserve"> N198</f>
        <v>5.8946015027600898E-3</v>
      </c>
      <c r="O201" s="581">
        <f t="shared" si="136"/>
        <v>1.7525595834443776E-2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6.8247229490169259E-2</v>
      </c>
      <c r="O202" s="197">
        <f t="shared" ref="O202" si="141" xml:space="preserve"> (1 + O200) * (1 + O201) -1</f>
        <v>0.10748708628160908</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1250.7248549528999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651.37933061226192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1250.7248549528999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649.51483851684054</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651.37933061226192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649.51483851684054</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-1.8644920954213831</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649.51483851684054</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649.51483851684054</v>
      </c>
      <c r="N236" s="282">
        <f t="shared" si="175"/>
        <v>628.63532126919574</v>
      </c>
      <c r="O236" s="282">
        <f t="shared" si="175"/>
        <v>638.03127330493896</v>
      </c>
      <c r="P236" s="282">
        <f t="shared" si="175"/>
        <v>691.02038056280503</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5.6394214712209738</v>
      </c>
      <c r="N238" s="274">
        <f t="shared" si="176"/>
        <v>36.311258358863604</v>
      </c>
      <c r="O238" s="274">
        <f t="shared" si="176"/>
        <v>82.139755504347846</v>
      </c>
      <c r="P238" s="274">
        <f t="shared" si="176"/>
        <v>-691.02038056280503</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4.04773964521715E-2</v>
      </c>
      <c r="N240" s="291">
        <f xml:space="preserve"> Inp!N$133</f>
        <v>4.04773964521715E-2</v>
      </c>
      <c r="O240" s="291">
        <f xml:space="preserve"> Inp!O$133</f>
        <v>4.04773964521715E-2</v>
      </c>
      <c r="P240" s="291">
        <f xml:space="preserve"> Inp!P$133</f>
        <v>4.04773964521715E-2</v>
      </c>
      <c r="Q240" s="291">
        <f xml:space="preserve"> Inp!Q$133</f>
        <v>4.04773964521715E-2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649.51483851684054</v>
      </c>
      <c r="N241" s="282">
        <f t="shared" si="177"/>
        <v>628.63532126919574</v>
      </c>
      <c r="O241" s="282">
        <f t="shared" si="177"/>
        <v>638.03127330493896</v>
      </c>
      <c r="P241" s="282">
        <f t="shared" si="177"/>
        <v>691.02038056280503</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5.6394214712209738</v>
      </c>
      <c r="N242" s="274">
        <f t="shared" si="178"/>
        <v>36.311258358863604</v>
      </c>
      <c r="O242" s="274">
        <f t="shared" si="178"/>
        <v>82.139755504347846</v>
      </c>
      <c r="P242" s="274">
        <f t="shared" si="178"/>
        <v>-691.02038056280503</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26.518938718865808</v>
      </c>
      <c r="N243" s="274">
        <f t="shared" si="179"/>
        <v>26.915306323120383</v>
      </c>
      <c r="O243" s="274">
        <f t="shared" si="179"/>
        <v>29.150648246481722</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649.51483851684054</v>
      </c>
      <c r="N245" s="274">
        <f t="shared" ref="N245" si="184" xml:space="preserve"> M248</f>
        <v>628.63532126919574</v>
      </c>
      <c r="O245" s="274">
        <f t="shared" ref="O245" si="185" xml:space="preserve"> N248</f>
        <v>638.03127330493896</v>
      </c>
      <c r="P245" s="274">
        <f t="shared" ref="P245" si="186" xml:space="preserve"> O248</f>
        <v>691.02038056280503</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5.6394214712209738</v>
      </c>
      <c r="N246" s="274">
        <f t="shared" si="188"/>
        <v>36.311258358863604</v>
      </c>
      <c r="O246" s="274">
        <f t="shared" si="188"/>
        <v>82.139755504347846</v>
      </c>
      <c r="P246" s="274">
        <f t="shared" si="188"/>
        <v>-691.02038056280503</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26.518938718865808</v>
      </c>
      <c r="N247" s="274">
        <f t="shared" si="189"/>
        <v>26.915306323120383</v>
      </c>
      <c r="O247" s="274">
        <f t="shared" si="189"/>
        <v>29.150648246481722</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649.51483851684054</v>
      </c>
      <c r="M248" s="274">
        <f t="shared" si="190"/>
        <v>628.63532126919574</v>
      </c>
      <c r="N248" s="274">
        <f t="shared" si="190"/>
        <v>638.03127330493896</v>
      </c>
      <c r="O248" s="274">
        <f t="shared" si="190"/>
        <v>691.02038056280503</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649.51483851684054</v>
      </c>
      <c r="N251" s="274">
        <f t="shared" si="191"/>
        <v>628.63532126919574</v>
      </c>
      <c r="O251" s="274">
        <f t="shared" si="191"/>
        <v>638.03127330493896</v>
      </c>
      <c r="P251" s="274">
        <f t="shared" si="191"/>
        <v>691.02038056280503</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5.6394214712209738</v>
      </c>
      <c r="N252" s="274">
        <f t="shared" si="192"/>
        <v>36.311258358863604</v>
      </c>
      <c r="O252" s="274">
        <f t="shared" si="192"/>
        <v>82.139755504347846</v>
      </c>
      <c r="P252" s="274">
        <f t="shared" si="192"/>
        <v>-691.02038056280503</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26.518938718865808</v>
      </c>
      <c r="N253" s="274">
        <f t="shared" si="193"/>
        <v>26.915306323120383</v>
      </c>
      <c r="O253" s="274">
        <f t="shared" si="193"/>
        <v>29.150648246481722</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649.51483851684054</v>
      </c>
      <c r="M254" s="274">
        <f t="shared" si="194"/>
        <v>628.63532126919574</v>
      </c>
      <c r="N254" s="274">
        <f t="shared" si="194"/>
        <v>638.03127330493896</v>
      </c>
      <c r="O254" s="274">
        <f t="shared" si="194"/>
        <v>691.02038056280503</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324.75741925842027</v>
      </c>
      <c r="M255" s="274">
        <f t="shared" si="195"/>
        <v>641.8947906286287</v>
      </c>
      <c r="N255" s="274">
        <f t="shared" si="195"/>
        <v>651.48892646649915</v>
      </c>
      <c r="O255" s="274">
        <f t="shared" si="195"/>
        <v>705.59570468604591</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620.39506381208321</v>
      </c>
      <c r="N259" s="577">
        <f t="shared" si="196"/>
        <v>579.17440163493154</v>
      </c>
      <c r="O259" s="577">
        <f t="shared" si="196"/>
        <v>540.41443304785423</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5.3865886289688749</v>
      </c>
      <c r="N260" s="577">
        <f t="shared" si="197"/>
        <v>33.454294757326373</v>
      </c>
      <c r="O260" s="577">
        <f t="shared" si="197"/>
        <v>69.572623253462524</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25.330012038351462</v>
      </c>
      <c r="N261" s="577">
        <f t="shared" si="198"/>
        <v>24.797614621846432</v>
      </c>
      <c r="O261" s="577">
        <f t="shared" si="198"/>
        <v>24.690687908601451</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625.36242747644997</v>
      </c>
      <c r="M262" s="577">
        <f t="shared" si="199"/>
        <v>600.4516404027006</v>
      </c>
      <c r="N262" s="577">
        <f t="shared" si="199"/>
        <v>587.83108177041152</v>
      </c>
      <c r="O262" s="577">
        <f t="shared" si="199"/>
        <v>585.29636839271518</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613.11664642187645</v>
      </c>
      <c r="N263" s="577">
        <f t="shared" si="200"/>
        <v>600.2298890813347</v>
      </c>
      <c r="O263" s="577">
        <f t="shared" si="200"/>
        <v>597.64171234701598</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625.36242747645008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625.36242747645008</v>
      </c>
      <c r="N268" s="575">
        <f xml:space="preserve"> PR19FDPublishedTables!N$247</f>
        <v>604.85053985522245</v>
      </c>
      <c r="O268" s="575">
        <f xml:space="preserve"> PR19FDPublishedTables!O$247</f>
        <v>585.07192720195678</v>
      </c>
      <c r="P268" s="575">
        <f xml:space="preserve"> PR19FDPublishedTables!P$247</f>
        <v>565.99858237517299</v>
      </c>
      <c r="Q268" s="575">
        <f xml:space="preserve"> PR19FDPublishedTables!Q$247</f>
        <v>547.49042873150495</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5.007136227388977</v>
      </c>
      <c r="N269" s="577">
        <f t="shared" ref="N269" si="204" xml:space="preserve"> IF(N$12 = 1, N268 * (N$17 - 1) * N$13, 0)</f>
        <v>22.220507879810697</v>
      </c>
      <c r="O269" s="577">
        <f t="shared" ref="O269" si="205" xml:space="preserve"> IF(O$12 = 1, O268 * (O$17 - 1) * O$13, 0)</f>
        <v>51.334953978011548</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620.35529124906111</v>
      </c>
      <c r="N271" s="577">
        <f t="shared" si="208"/>
        <v>582.63003197541173</v>
      </c>
      <c r="O271" s="577">
        <f t="shared" si="208"/>
        <v>533.73697322394526</v>
      </c>
      <c r="P271" s="577">
        <f t="shared" si="208"/>
        <v>565.99858237517299</v>
      </c>
      <c r="Q271" s="577">
        <f xml:space="preserve"> IF(Q$12 = 1, Q268 - Q269, 0)</f>
        <v>547.49042873150495</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5.007136227388977</v>
      </c>
      <c r="N272" s="577">
        <f t="shared" si="209"/>
        <v>22.220507879810697</v>
      </c>
      <c r="O272" s="577">
        <f t="shared" si="209"/>
        <v>51.334953978011548</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20.511887621227523</v>
      </c>
      <c r="N273" s="575">
        <f xml:space="preserve"> PR19FDPublishedTables!N$248</f>
        <v>19.778612653265817</v>
      </c>
      <c r="O273" s="575">
        <f xml:space="preserve"> PR19FDPublishedTables!O$248</f>
        <v>19.073344826783831</v>
      </c>
      <c r="P273" s="575">
        <f xml:space="preserve"> PR19FDPublishedTables!P$248</f>
        <v>18.508153643668201</v>
      </c>
      <c r="Q273" s="575">
        <f xml:space="preserve"> PR19FDPublishedTables!Q$248</f>
        <v>17.902937019520206</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604.85053985522256</v>
      </c>
      <c r="N275" s="575">
        <f xml:space="preserve"> PR19FDPublishedTables!N$250</f>
        <v>585.07192720195667</v>
      </c>
      <c r="O275" s="575">
        <f xml:space="preserve"> PR19FDPublishedTables!O$250</f>
        <v>565.99858237517299</v>
      </c>
      <c r="P275" s="575">
        <f xml:space="preserve"> PR19FDPublishedTables!P$250</f>
        <v>547.49042873150484</v>
      </c>
      <c r="Q275" s="575">
        <f xml:space="preserve"> PR19FDPublishedTables!Q$250</f>
        <v>529.58749171198474</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615.10648366583632</v>
      </c>
      <c r="N276" s="575">
        <f xml:space="preserve"> PR19FDPublishedTables!N$254</f>
        <v>594.96123352858956</v>
      </c>
      <c r="O276" s="575">
        <f xml:space="preserve"> PR19FDPublishedTables!O$254</f>
        <v>575.53525478856488</v>
      </c>
      <c r="P276" s="575">
        <f xml:space="preserve"> PR19FDPublishedTables!P$254</f>
        <v>556.74450555333897</v>
      </c>
      <c r="Q276" s="575">
        <f xml:space="preserve"> PR19FDPublishedTables!Q$254</f>
        <v>538.5389602217449</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32.138712422582842</v>
      </c>
      <c r="O279" s="575">
        <f xml:space="preserve"> PR19FDPublishedTables!O$285</f>
        <v>77.68084782507637</v>
      </c>
      <c r="P279" s="575">
        <f xml:space="preserve"> PR19FDPublishedTables!P$285</f>
        <v>126.0330021763064</v>
      </c>
      <c r="Q279" s="575">
        <f xml:space="preserve"> PR19FDPublishedTables!Q$285</f>
        <v>161.1895357821208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1.1806859142490123</v>
      </c>
      <c r="O280" s="577">
        <f t="shared" ref="O280" si="215" xml:space="preserve"> IF(O$12 = 1, O279 * (O$17 - 1) * O$13, 0)</f>
        <v>6.8158162486861436</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30.95802650833383</v>
      </c>
      <c r="O282" s="577">
        <f t="shared" si="218"/>
        <v>70.865031576390223</v>
      </c>
      <c r="P282" s="577">
        <f t="shared" si="218"/>
        <v>126.0330021763064</v>
      </c>
      <c r="Q282" s="577">
        <f xml:space="preserve"> IF(Q$12 = 1, Q279 - Q280, 0)</f>
        <v>161.1895357821208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1.1806859142490123</v>
      </c>
      <c r="O283" s="577">
        <f t="shared" si="219"/>
        <v>6.8158162486861436</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32.674575460128992</v>
      </c>
      <c r="N284" s="575">
        <f xml:space="preserve"> PR19FDPublishedTables!N$286</f>
        <v>47.367530421096902</v>
      </c>
      <c r="O284" s="575">
        <f xml:space="preserve"> PR19FDPublishedTables!O$286</f>
        <v>51.727711690888768</v>
      </c>
      <c r="P284" s="575">
        <f xml:space="preserve"> PR19FDPublishedTables!P$286</f>
        <v>39.93067938492338</v>
      </c>
      <c r="Q284" s="575">
        <f xml:space="preserve"> PR19FDPublishedTables!Q$286</f>
        <v>43.475638531967753</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0.53586303754611508</v>
      </c>
      <c r="N285" s="575">
        <f xml:space="preserve"> PR19FDPublishedTables!N$287</f>
        <v>1.8253950186033927</v>
      </c>
      <c r="O285" s="575">
        <f xml:space="preserve"> PR19FDPublishedTables!O$287</f>
        <v>3.3755573396589802</v>
      </c>
      <c r="P285" s="575">
        <f xml:space="preserve"> PR19FDPublishedTables!P$287</f>
        <v>4.7741457791087116</v>
      </c>
      <c r="Q285" s="575">
        <f xml:space="preserve"> PR19FDPublishedTables!Q$287</f>
        <v>5.9817245100730254</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32.138712422582877</v>
      </c>
      <c r="N286" s="575">
        <f xml:space="preserve"> PR19FDPublishedTables!N$288</f>
        <v>77.680847825076356</v>
      </c>
      <c r="O286" s="575">
        <f xml:space="preserve"> PR19FDPublishedTables!O$288</f>
        <v>126.03300217630614</v>
      </c>
      <c r="P286" s="575">
        <f xml:space="preserve"> PR19FDPublishedTables!P$288</f>
        <v>161.18953578212106</v>
      </c>
      <c r="Q286" s="575">
        <f xml:space="preserve"> PR19FDPublishedTables!Q$288</f>
        <v>198.68344980401551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16.069356211291439</v>
      </c>
      <c r="N287" s="575">
        <f xml:space="preserve"> PR19FDPublishedTables!N$292</f>
        <v>54.909780123829599</v>
      </c>
      <c r="O287" s="575">
        <f xml:space="preserve"> PR19FDPublishedTables!O$292</f>
        <v>101.85692500069126</v>
      </c>
      <c r="P287" s="575">
        <f xml:space="preserve"> PR19FDPublishedTables!P$292</f>
        <v>143.61126897921372</v>
      </c>
      <c r="Q287" s="575">
        <f xml:space="preserve"> PR19FDPublishedTables!Q$292</f>
        <v>179.93649279306817</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613.11664642187645</v>
      </c>
      <c r="N291" s="577">
        <f t="shared" si="220"/>
        <v>600.2298890813347</v>
      </c>
      <c r="O291" s="577">
        <f t="shared" si="220"/>
        <v>597.64171234701598</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615.10648366583632</v>
      </c>
      <c r="N292" s="575">
        <f xml:space="preserve"> PR19FDPublishedTables!N$254</f>
        <v>594.96123352858956</v>
      </c>
      <c r="O292" s="575">
        <f xml:space="preserve"> PR19FDPublishedTables!O$254</f>
        <v>575.53525478856488</v>
      </c>
      <c r="P292" s="575">
        <f xml:space="preserve"> PR19FDPublishedTables!P$254</f>
        <v>556.74450555333897</v>
      </c>
      <c r="Q292" s="575">
        <f xml:space="preserve"> PR19FDPublishedTables!Q$254</f>
        <v>538.5389602217449</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16.069356211291439</v>
      </c>
      <c r="N293" s="575">
        <f xml:space="preserve"> PR19FDPublishedTables!N$292</f>
        <v>54.909780123829599</v>
      </c>
      <c r="O293" s="575">
        <f xml:space="preserve"> PR19FDPublishedTables!O$292</f>
        <v>101.85692500069126</v>
      </c>
      <c r="P293" s="575">
        <f xml:space="preserve"> PR19FDPublishedTables!P$292</f>
        <v>143.61126897921372</v>
      </c>
      <c r="Q293" s="575">
        <f xml:space="preserve"> PR19FDPublishedTables!Q$292</f>
        <v>179.93649279306817</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1244.2924862990044</v>
      </c>
      <c r="N294" s="609">
        <f t="shared" si="221"/>
        <v>1250.1009027337539</v>
      </c>
      <c r="O294" s="609">
        <f t="shared" si="221"/>
        <v>1275.0338921362722</v>
      </c>
      <c r="P294" s="609">
        <f t="shared" si="221"/>
        <v>700.35577453255269</v>
      </c>
      <c r="Q294" s="609">
        <f t="shared" si="221"/>
        <v>718.47545301481307</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653.0369918456953</v>
      </c>
      <c r="N303" s="525">
        <f t="shared" si="224"/>
        <v>647.43788060581676</v>
      </c>
      <c r="O303" s="525">
        <f t="shared" si="224"/>
        <v>657.52007142620744</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5.6700026156841741</v>
      </c>
      <c r="N304" s="525">
        <f t="shared" si="225"/>
        <v>37.397332536976073</v>
      </c>
      <c r="O304" s="525">
        <f t="shared" si="225"/>
        <v>84.64873144288228</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26.662744160631593</v>
      </c>
      <c r="N305" s="525">
        <f t="shared" si="226"/>
        <v>27.720346426788193</v>
      </c>
      <c r="O305" s="525">
        <f t="shared" si="226"/>
        <v>30.041060868165655</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651.66505316432881</v>
      </c>
      <c r="M306" s="525">
        <f t="shared" si="227"/>
        <v>632.04425030074788</v>
      </c>
      <c r="N306" s="525">
        <f t="shared" si="227"/>
        <v>657.1148667160046</v>
      </c>
      <c r="O306" s="525">
        <f t="shared" si="227"/>
        <v>712.12774200092394</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652.99512665941472</v>
      </c>
      <c r="N308" s="645">
        <f t="shared" ref="N308:Q308" si="229" xml:space="preserve"> IF(N$11 = 1, N271 * N299 - (M312 - M306), N271 * N299)</f>
        <v>651.30080337568018</v>
      </c>
      <c r="O308" s="645">
        <f t="shared" si="229"/>
        <v>649.39563286227019</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5.2705854227849436</v>
      </c>
      <c r="N309" s="645">
        <f>IF(N$11 = 1, (N272 - PR19FDPublishedTables!N237) * N299, N272 * N299)</f>
        <v>24.839493056113351</v>
      </c>
      <c r="O309" s="645">
        <f>IF(O$11 = 1, (O272 - PR19FDPublishedTables!O237) * O299, O272 * O299)</f>
        <v>62.459032442781364</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21.591115356296111</v>
      </c>
      <c r="N310" s="525">
        <f t="shared" si="230"/>
        <v>22.109787693319699</v>
      </c>
      <c r="O310" s="525">
        <f t="shared" si="230"/>
        <v>23.206462088944729</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651.66505316432892</v>
      </c>
      <c r="M312" s="525">
        <f t="shared" si="232"/>
        <v>636.67459672590371</v>
      </c>
      <c r="N312" s="525">
        <f t="shared" si="232"/>
        <v>654.03050873847394</v>
      </c>
      <c r="O312" s="525">
        <f t="shared" si="232"/>
        <v>688.64820321610682</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34.606845561051259</v>
      </c>
      <c r="O314" s="525">
        <f t="shared" si="233"/>
        <v>86.221199461566741</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1.3198456006078036</v>
      </c>
      <c r="O315" s="525">
        <f t="shared" si="234"/>
        <v>8.2927762705907853</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34.39373991341261</v>
      </c>
      <c r="N316" s="525">
        <f t="shared" si="235"/>
        <v>52.950429816642789</v>
      </c>
      <c r="O316" s="525">
        <f t="shared" si="235"/>
        <v>62.936899175480853</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0.56405733457996643</v>
      </c>
      <c r="N317" s="525">
        <f t="shared" si="236"/>
        <v>2.0405423284883604</v>
      </c>
      <c r="O317" s="525">
        <f t="shared" si="236"/>
        <v>4.107027065428678</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33.829682578832646</v>
      </c>
      <c r="N318" s="525">
        <f t="shared" si="237"/>
        <v>86.83657864981349</v>
      </c>
      <c r="O318" s="525">
        <f t="shared" si="237"/>
        <v>153.3438478422097</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1306.03211850511</v>
      </c>
      <c r="N320" s="525">
        <f t="shared" si="238"/>
        <v>1333.3455295425481</v>
      </c>
      <c r="O320" s="525">
        <f t="shared" si="238"/>
        <v>1393.1369037500444</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10.940588038469118</v>
      </c>
      <c r="N321" s="525">
        <f t="shared" si="238"/>
        <v>63.556671193697227</v>
      </c>
      <c r="O321" s="525">
        <f t="shared" si="238"/>
        <v>155.40054015625444</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34.39373991341261</v>
      </c>
      <c r="N322" s="525">
        <f t="shared" si="239"/>
        <v>52.950429816642789</v>
      </c>
      <c r="O322" s="525">
        <f t="shared" si="239"/>
        <v>62.936899175480853</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48.817916851507668</v>
      </c>
      <c r="N323" s="525">
        <f t="shared" si="240"/>
        <v>51.870676448596257</v>
      </c>
      <c r="O323" s="525">
        <f t="shared" si="240"/>
        <v>57.354550022539058</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1303.3301063286576</v>
      </c>
      <c r="M325" s="525">
        <f t="shared" si="242"/>
        <v>1302.5485296054842</v>
      </c>
      <c r="N325" s="525">
        <f t="shared" si="242"/>
        <v>1397.9819541042921</v>
      </c>
      <c r="O325" s="525">
        <f t="shared" si="242"/>
        <v>1554.1197930592405</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641.8947906286287</v>
      </c>
      <c r="N327" s="525">
        <f t="shared" si="243"/>
        <v>651.48892646649915</v>
      </c>
      <c r="O327" s="525">
        <f t="shared" si="243"/>
        <v>705.59570468604591</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643.97802579856045</v>
      </c>
      <c r="N328" s="525">
        <f t="shared" si="244"/>
        <v>645.7703329535484</v>
      </c>
      <c r="O328" s="525">
        <f t="shared" si="244"/>
        <v>679.49608483553175</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16.823611136609536</v>
      </c>
      <c r="N329" s="525">
        <f t="shared" si="245"/>
        <v>59.599020902036074</v>
      </c>
      <c r="O329" s="525">
        <f t="shared" si="245"/>
        <v>120.25567708581532</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1302.6964275637988</v>
      </c>
      <c r="N330" s="528">
        <f t="shared" si="246"/>
        <v>1356.8582803220836</v>
      </c>
      <c r="O330" s="528">
        <f t="shared" si="246"/>
        <v>1505.3474666073928</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651.66505316432881</v>
      </c>
      <c r="M334" s="274">
        <f t="shared" si="247"/>
        <v>632.04425030074788</v>
      </c>
      <c r="N334" s="577">
        <f t="shared" si="247"/>
        <v>657.1148667160046</v>
      </c>
      <c r="O334" s="577">
        <f t="shared" si="247"/>
        <v>712.12774200092394</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651.66505316432892</v>
      </c>
      <c r="M335" s="274">
        <f t="shared" si="248"/>
        <v>636.67459672590371</v>
      </c>
      <c r="N335" s="577">
        <f t="shared" si="248"/>
        <v>654.03050873847394</v>
      </c>
      <c r="O335" s="577">
        <f t="shared" si="248"/>
        <v>688.64820321610682</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33.829682578832646</v>
      </c>
      <c r="N336" s="577">
        <f t="shared" si="249"/>
        <v>86.83657864981349</v>
      </c>
      <c r="O336" s="577">
        <f t="shared" si="249"/>
        <v>153.3438478422097</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1303.3301063286576</v>
      </c>
      <c r="M337" s="591">
        <f t="shared" si="250"/>
        <v>1302.5485296054842</v>
      </c>
      <c r="N337" s="610">
        <f t="shared" si="250"/>
        <v>1397.9819541042921</v>
      </c>
      <c r="O337" s="610">
        <f t="shared" si="250"/>
        <v>1554.1197930592405</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658.26571208219968</v>
      </c>
      <c r="N339" s="577">
        <f xml:space="preserve"> M334 * N$22</f>
        <v>671.22292762112249</v>
      </c>
      <c r="O339" s="577">
        <f t="shared" ref="O339:O341" si="254" xml:space="preserve"> N334 * O$22</f>
        <v>715.21171759304184</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658.2657120821998</v>
      </c>
      <c r="N340" s="577">
        <f t="shared" ref="N340:N341" si="258" xml:space="preserve"> M335 * N$22</f>
        <v>676.1402964317939</v>
      </c>
      <c r="O340" s="577">
        <f t="shared" si="254"/>
        <v>711.85466530505141</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35.9266911616591</v>
      </c>
      <c r="O341" s="577">
        <f t="shared" si="254"/>
        <v>94.513975732157505</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1316.5314241643996</v>
      </c>
      <c r="N342" s="610">
        <f t="shared" si="260"/>
        <v>1383.2899152145756</v>
      </c>
      <c r="O342" s="610">
        <f t="shared" si="260"/>
        <v>1521.5803586302507</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1316.5314241643996</v>
      </c>
      <c r="N344" s="577">
        <f t="shared" si="261"/>
        <v>1383.2899152145756</v>
      </c>
      <c r="O344" s="577">
        <f t="shared" si="261"/>
        <v>1521.5803586302507</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1303.3301063286576</v>
      </c>
      <c r="N345" s="577">
        <f t="shared" ref="N345" si="266" xml:space="preserve"> M337</f>
        <v>1302.5485296054842</v>
      </c>
      <c r="O345" s="577">
        <f t="shared" ref="O345" si="267" xml:space="preserve"> N337</f>
        <v>1397.9819541042921</v>
      </c>
      <c r="P345" s="577">
        <f t="shared" ref="P345" si="268" xml:space="preserve"> O337</f>
        <v>1554.1197930592405</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13.201317835741975</v>
      </c>
      <c r="N347" s="610">
        <f t="shared" si="271"/>
        <v>80.741385609091367</v>
      </c>
      <c r="O347" s="610">
        <f t="shared" si="271"/>
        <v>123.59840452595859</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1302.6964275637988</v>
      </c>
      <c r="N352" s="618">
        <f t="shared" si="272"/>
        <v>1356.8582803220836</v>
      </c>
      <c r="O352" s="618">
        <f t="shared" si="272"/>
        <v>1505.3474666073928</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521.07857102551952</v>
      </c>
      <c r="N353" s="618">
        <f t="shared" si="274"/>
        <v>542.74331212883351</v>
      </c>
      <c r="O353" s="618">
        <f t="shared" si="274"/>
        <v>602.13898664295709</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1244.2924862990044</v>
      </c>
      <c r="N354" s="618">
        <f xml:space="preserve"> N294 * N$13</f>
        <v>1250.1009027337539</v>
      </c>
      <c r="O354" s="618">
        <f xml:space="preserve"> O294 * O$13</f>
        <v>1275.0338921362722</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497.71699451960177</v>
      </c>
      <c r="N355" s="525">
        <f t="shared" si="278"/>
        <v>500.04036109350159</v>
      </c>
      <c r="O355" s="525">
        <f t="shared" ref="O355" si="279" xml:space="preserve"> O351 * O354</f>
        <v>510.01355685450892</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0.22985</v>
      </c>
      <c r="N359" s="291">
        <f xml:space="preserve"> Inp!N$214</f>
        <v>0.23365000000000002</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1302.6964275637988</v>
      </c>
      <c r="N360" s="618">
        <f t="shared" si="282"/>
        <v>1356.8582803220836</v>
      </c>
      <c r="O360" s="618">
        <f t="shared" si="282"/>
        <v>1505.3474666073928</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299.42477387553913</v>
      </c>
      <c r="N361" s="619">
        <f t="shared" si="283"/>
        <v>317.02993719725487</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1244.2924862990044</v>
      </c>
      <c r="N362" s="274">
        <f t="shared" si="284"/>
        <v>1250.1009027337539</v>
      </c>
      <c r="O362" s="274">
        <f t="shared" si="284"/>
        <v>1275.0338921362722</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286.00062797582615</v>
      </c>
      <c r="N363" s="311">
        <f t="shared" ref="N363" si="289" xml:space="preserve"> N359 * N362</f>
        <v>292.08607592374165</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1303.3301063286576</v>
      </c>
      <c r="N367" s="274">
        <f t="shared" si="293"/>
        <v>1302.5485296054842</v>
      </c>
      <c r="O367" s="274">
        <f t="shared" si="293"/>
        <v>1397.9819541042921</v>
      </c>
      <c r="P367" s="274">
        <f t="shared" si="293"/>
        <v>1554.1197930592405</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13.201317835741975</v>
      </c>
      <c r="N368" s="274">
        <f t="shared" si="294"/>
        <v>80.741385609091367</v>
      </c>
      <c r="O368" s="274">
        <f t="shared" si="294"/>
        <v>123.59840452595859</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1.0101289134438309</v>
      </c>
      <c r="N369" s="267">
        <f t="shared" ref="N369" si="298" xml:space="preserve"> IF( N367 &lt;&gt; 0, 1 + N368 / N367, 0)</f>
        <v>1.0619872379216047</v>
      </c>
      <c r="O369" s="267">
        <f t="shared" ref="O369" si="299" xml:space="preserve"> IF( O367 &lt;&gt; 0, 1 + O368 / O367, 0)</f>
        <v>1.0884120171673817</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1.012891344383096E-2</v>
      </c>
      <c r="N370" s="581">
        <f t="shared" si="302"/>
        <v>6.1987237921604592E-2</v>
      </c>
      <c r="O370" s="581">
        <f t="shared" si="302"/>
        <v>8.8412017167381771E-2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653.0369918456953</v>
      </c>
      <c r="N372" s="274">
        <f t="shared" si="303"/>
        <v>647.43788060581676</v>
      </c>
      <c r="O372" s="274">
        <f t="shared" si="303"/>
        <v>657.52007142620744</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5.6700026156841741</v>
      </c>
      <c r="N373" s="274">
        <f t="shared" si="304"/>
        <v>37.397332536976073</v>
      </c>
      <c r="O373" s="274">
        <f t="shared" si="304"/>
        <v>84.64873144288228</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652.99512665941472</v>
      </c>
      <c r="N374" s="274">
        <f t="shared" si="305"/>
        <v>651.30080337568018</v>
      </c>
      <c r="O374" s="274">
        <f t="shared" si="305"/>
        <v>649.39563286227019</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5.2705854227849436</v>
      </c>
      <c r="N375" s="274">
        <f t="shared" si="306"/>
        <v>24.839493056113351</v>
      </c>
      <c r="O375" s="274">
        <f t="shared" si="306"/>
        <v>62.459032442781364</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0.44128237917984237</v>
      </c>
      <c r="N376" s="274">
        <f t="shared" ref="N376:Q376" si="308" xml:space="preserve"> N372 + N373 - N374 - N375</f>
        <v>8.6949167109992551</v>
      </c>
      <c r="O376" s="274">
        <f t="shared" si="308"/>
        <v>30.314137564038191</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1.0066753111407165</v>
      </c>
      <c r="O377" s="267">
        <f t="shared" si="309"/>
        <v>1.0216842123569907</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3.3858066888586494E-4</v>
      </c>
      <c r="N378" s="581">
        <f t="shared" si="310"/>
        <v>6.6753111407164009E-3</v>
      </c>
      <c r="O378" s="581">
        <f t="shared" si="310"/>
        <v>2.1684212356990626E-2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1.012891344383096E-2</v>
      </c>
      <c r="N380" s="581">
        <f t="shared" si="311"/>
        <v>6.1987237921604592E-2</v>
      </c>
      <c r="O380" s="581">
        <f t="shared" si="311"/>
        <v>8.8412017167381771E-2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3.3858066888586494E-4</v>
      </c>
      <c r="N381" s="581">
        <f t="shared" ref="N381:Q381" si="313" xml:space="preserve"> N378</f>
        <v>6.6753111407164009E-3</v>
      </c>
      <c r="O381" s="581">
        <f t="shared" si="313"/>
        <v>2.1684212356990626E-2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1.0470923567005741E-2</v>
      </c>
      <c r="N382" s="197">
        <f xml:space="preserve"> (1 + N380) * (1 + N381) -1</f>
        <v>6.907633316220152E-2</v>
      </c>
      <c r="O382" s="197">
        <f t="shared" ref="O382" si="318" xml:space="preserve"> (1 + O380) * (1 + O381) -1</f>
        <v>0.11201337447953974</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0.22985</v>
      </c>
      <c r="N539" s="291">
        <f xml:space="preserve"> Inp!N$214</f>
        <v>0.23365000000000002</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0.22985</v>
      </c>
      <c r="N719" s="291">
        <f xml:space="preserve"> Inp!N$214</f>
        <v>0.23365000000000002</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0.22985</v>
      </c>
      <c r="N899" s="291">
        <f xml:space="preserve"> Inp!N$214</f>
        <v>0.23365000000000002</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687.60448501781389</v>
      </c>
      <c r="N930" s="525">
        <f t="shared" si="885"/>
        <v>681.74471040737149</v>
      </c>
      <c r="O930" s="525">
        <f t="shared" si="885"/>
        <v>692.39745328901881</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5.9701353480575783</v>
      </c>
      <c r="N931" s="525">
        <f t="shared" si="885"/>
        <v>39.37896500058428</v>
      </c>
      <c r="O931" s="525">
        <f t="shared" si="885"/>
        <v>89.138824230973398</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28.03922725180923</v>
      </c>
      <c r="N932" s="525">
        <f t="shared" si="885"/>
        <v>29.152920438269692</v>
      </c>
      <c r="O932" s="525">
        <f t="shared" si="885"/>
        <v>31.595186272280145</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686.15992490520705</v>
      </c>
      <c r="M933" s="525">
        <f t="shared" si="885"/>
        <v>665.53539311406223</v>
      </c>
      <c r="N933" s="525">
        <f t="shared" si="885"/>
        <v>691.97075496968603</v>
      </c>
      <c r="O933" s="525">
        <f t="shared" si="885"/>
        <v>749.94109124771194</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687.56040376328758</v>
      </c>
      <c r="N935" s="525">
        <f t="shared" si="886"/>
        <v>685.80490991345232</v>
      </c>
      <c r="O935" s="525">
        <f t="shared" si="886"/>
        <v>683.82370509411214</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5.549575629909743</v>
      </c>
      <c r="N936" s="525">
        <f t="shared" si="886"/>
        <v>26.155420366981442</v>
      </c>
      <c r="O936" s="525">
        <f t="shared" si="886"/>
        <v>65.770332937663341</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22.70613191024804</v>
      </c>
      <c r="N937" s="525">
        <f t="shared" si="886"/>
        <v>23.256028776476189</v>
      </c>
      <c r="O937" s="525">
        <f t="shared" si="886"/>
        <v>24.414122016199897</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686.15992490520728</v>
      </c>
      <c r="M939" s="525">
        <f t="shared" si="886"/>
        <v>670.40384748294946</v>
      </c>
      <c r="N939" s="525">
        <f t="shared" si="886"/>
        <v>688.70430150395771</v>
      </c>
      <c r="O939" s="525">
        <f t="shared" si="886"/>
        <v>725.1799160155756</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47.135158716785519</v>
      </c>
      <c r="O941" s="525">
        <f t="shared" si="887"/>
        <v>109.42443250872056</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1.7976539282250068</v>
      </c>
      <c r="O942" s="525">
        <f t="shared" si="887"/>
        <v>10.52446895888604</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47.017525817266318</v>
      </c>
      <c r="N943" s="525">
        <f t="shared" si="887"/>
        <v>64.432348556931316</v>
      </c>
      <c r="O943" s="525">
        <f t="shared" si="887"/>
        <v>74.789335308990019</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0.94087734380999843</v>
      </c>
      <c r="N944" s="525">
        <f t="shared" si="887"/>
        <v>3.1597430554420578</v>
      </c>
      <c r="O944" s="525">
        <f t="shared" si="887"/>
        <v>5.9792873504202335</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46.076648473456331</v>
      </c>
      <c r="N945" s="525">
        <f t="shared" si="887"/>
        <v>110.2054181464998</v>
      </c>
      <c r="O945" s="525">
        <f t="shared" si="887"/>
        <v>188.75894942617637</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1375.1648887811016</v>
      </c>
      <c r="N947" s="525">
        <f t="shared" si="888"/>
        <v>1414.6847790376094</v>
      </c>
      <c r="O947" s="525">
        <f t="shared" si="888"/>
        <v>1485.6455908918515</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11.519710977967321</v>
      </c>
      <c r="N948" s="525">
        <f t="shared" si="889"/>
        <v>67.332039295790722</v>
      </c>
      <c r="O948" s="525">
        <f t="shared" si="889"/>
        <v>165.43362612752279</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47.017525817266318</v>
      </c>
      <c r="N949" s="525">
        <f t="shared" si="890"/>
        <v>64.432348556931316</v>
      </c>
      <c r="O949" s="525">
        <f t="shared" si="890"/>
        <v>74.789335308990019</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51.686236505867271</v>
      </c>
      <c r="N950" s="525">
        <f t="shared" si="891"/>
        <v>55.568692270187938</v>
      </c>
      <c r="O950" s="525">
        <f t="shared" si="891"/>
        <v>61.988595638900279</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1372.3198498104143</v>
      </c>
      <c r="M952" s="525">
        <f t="shared" si="893"/>
        <v>1382.0158890704679</v>
      </c>
      <c r="N952" s="525">
        <f t="shared" si="893"/>
        <v>1490.8804746201436</v>
      </c>
      <c r="O952" s="525">
        <f t="shared" si="893"/>
        <v>1663.8799566894638</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675.88982856627069</v>
      </c>
      <c r="N954" s="525">
        <f t="shared" si="894"/>
        <v>686.02803283069056</v>
      </c>
      <c r="O954" s="525">
        <f t="shared" si="894"/>
        <v>743.0423025057554</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678.07985928628807</v>
      </c>
      <c r="N955" s="525">
        <f t="shared" si="894"/>
        <v>679.99362345641384</v>
      </c>
      <c r="O955" s="525">
        <f t="shared" si="894"/>
        <v>715.53093557798161</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22.91406709446079</v>
      </c>
      <c r="N956" s="525">
        <f t="shared" si="894"/>
        <v>77.258309898568001</v>
      </c>
      <c r="O956" s="525">
        <f t="shared" si="894"/>
        <v>149.77889781962097</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1376.8837549470195</v>
      </c>
      <c r="N957" s="527">
        <f t="shared" si="895"/>
        <v>1443.2799661856725</v>
      </c>
      <c r="O957" s="527">
        <f t="shared" si="895"/>
        <v>1608.352135903358</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686.15992490520705</v>
      </c>
      <c r="M961" s="274">
        <f t="shared" si="896"/>
        <v>665.53539311406223</v>
      </c>
      <c r="N961" s="274">
        <f t="shared" si="896"/>
        <v>691.97075496968603</v>
      </c>
      <c r="O961" s="274">
        <f t="shared" si="896"/>
        <v>749.94109124771194</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686.15992490520728</v>
      </c>
      <c r="M962" s="274">
        <f t="shared" si="896"/>
        <v>670.40384748294946</v>
      </c>
      <c r="N962" s="274">
        <f t="shared" si="896"/>
        <v>688.70430150395771</v>
      </c>
      <c r="O962" s="274">
        <f t="shared" si="896"/>
        <v>725.1799160155756</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46.076648473456331</v>
      </c>
      <c r="N963" s="274">
        <f t="shared" si="896"/>
        <v>110.2054181464998</v>
      </c>
      <c r="O963" s="274">
        <f t="shared" si="896"/>
        <v>188.75894942617637</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1372.3198498104143</v>
      </c>
      <c r="M964" s="591">
        <f t="shared" si="896"/>
        <v>1382.0158890704681</v>
      </c>
      <c r="N964" s="591">
        <f t="shared" si="896"/>
        <v>1490.8804746201436</v>
      </c>
      <c r="O964" s="591">
        <f t="shared" si="896"/>
        <v>1663.8799566894638</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693.10997939319725</v>
      </c>
      <c r="N966" s="274">
        <f t="shared" si="897"/>
        <v>706.79009387227211</v>
      </c>
      <c r="O966" s="274">
        <f t="shared" si="897"/>
        <v>753.14928523739206</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693.10997939319748</v>
      </c>
      <c r="N967" s="274">
        <f t="shared" si="898"/>
        <v>711.96033028043405</v>
      </c>
      <c r="O967" s="274">
        <f t="shared" si="898"/>
        <v>749.59403803177543</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48.9328126450106</v>
      </c>
      <c r="O968" s="274">
        <f t="shared" si="898"/>
        <v>119.94890146760663</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1386.2199587863947</v>
      </c>
      <c r="N969" s="591">
        <f t="shared" si="899"/>
        <v>1467.683236797717</v>
      </c>
      <c r="O969" s="591">
        <f t="shared" si="899"/>
        <v>1622.6922247367741</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1386.2199587863947</v>
      </c>
      <c r="N971" s="274">
        <f t="shared" si="902"/>
        <v>1467.683236797717</v>
      </c>
      <c r="O971" s="274">
        <f t="shared" si="902"/>
        <v>1622.6922247367741</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1372.3198498104143</v>
      </c>
      <c r="N972" s="274">
        <f t="shared" si="903"/>
        <v>1382.0158890704681</v>
      </c>
      <c r="O972" s="274">
        <f t="shared" si="903"/>
        <v>1490.8804746201436</v>
      </c>
      <c r="P972" s="274">
        <f t="shared" si="903"/>
        <v>1663.8799566894638</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13.900108975980402</v>
      </c>
      <c r="N974" s="610">
        <f t="shared" si="907"/>
        <v>85.667347727248853</v>
      </c>
      <c r="O974" s="610">
        <f t="shared" si="907"/>
        <v>131.81175011663049</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29.674930953288374</v>
      </c>
      <c r="N980" s="618">
        <f t="shared" si="908"/>
        <v>34.568674345435525</v>
      </c>
      <c r="O980" s="618">
        <f t="shared" si="908"/>
        <v>41.201867718386005</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521.07857102551952</v>
      </c>
      <c r="N981" s="618">
        <f t="shared" si="909"/>
        <v>542.74331212883351</v>
      </c>
      <c r="O981" s="618">
        <f t="shared" si="909"/>
        <v>602.13898664295709</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550.75350197880789</v>
      </c>
      <c r="N985" s="591">
        <f t="shared" si="914"/>
        <v>577.31198647426902</v>
      </c>
      <c r="O985" s="591">
        <f t="shared" si="914"/>
        <v>643.34085436134308</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28.344511303889426</v>
      </c>
      <c r="N989" s="618">
        <f t="shared" si="915"/>
        <v>31.848816956241095</v>
      </c>
      <c r="O989" s="618">
        <f t="shared" si="915"/>
        <v>34.898107530385055</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497.71699451960177</v>
      </c>
      <c r="N990" s="618">
        <f t="shared" si="916"/>
        <v>500.04036109350159</v>
      </c>
      <c r="O990" s="618">
        <f t="shared" si="916"/>
        <v>510.01355685450892</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526.06150582349119</v>
      </c>
      <c r="N994" s="621">
        <f t="shared" si="921"/>
        <v>531.88917804974267</v>
      </c>
      <c r="O994" s="621">
        <f t="shared" si="921"/>
        <v>544.91166438489392</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0.22985</v>
      </c>
      <c r="N999" s="305">
        <f xml:space="preserve"> Inp!N$214</f>
        <v>0.23365000000000002</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17.051957199033332</v>
      </c>
      <c r="N1000" s="618">
        <f t="shared" si="922"/>
        <v>20.192426902027528</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299.42477387553913</v>
      </c>
      <c r="N1001" s="618">
        <f t="shared" si="923"/>
        <v>317.02993719725487</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316.47673107457246</v>
      </c>
      <c r="N1005" s="591">
        <f t="shared" si="927"/>
        <v>337.2223640992824</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0.22985</v>
      </c>
      <c r="N1008" s="305">
        <f xml:space="preserve"> Inp!N$214</f>
        <v>0.23365000000000002</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16.287464807997459</v>
      </c>
      <c r="N1009" s="618">
        <f t="shared" si="928"/>
        <v>18.60369020456433</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286.00062797582615</v>
      </c>
      <c r="N1010" s="618">
        <f t="shared" si="929"/>
        <v>292.08607592374165</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302.28809278382363</v>
      </c>
      <c r="N1014" s="621">
        <f t="shared" si="933"/>
        <v>310.68976612830596</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1372.3198498104143</v>
      </c>
      <c r="N1018" s="274">
        <f t="shared" si="934"/>
        <v>1382.0158890704681</v>
      </c>
      <c r="O1018" s="274">
        <f t="shared" si="934"/>
        <v>1490.8804746201436</v>
      </c>
      <c r="P1018" s="274">
        <f t="shared" si="934"/>
        <v>1663.8799566894638</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13.900108975980402</v>
      </c>
      <c r="N1019" s="274">
        <f t="shared" si="935"/>
        <v>85.667347727248853</v>
      </c>
      <c r="O1019" s="274">
        <f t="shared" si="935"/>
        <v>131.81175011663049</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1.0884120171673819</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1.0128913443830677E-2</v>
      </c>
      <c r="N1021" s="581">
        <f t="shared" si="938"/>
        <v>6.1987237921604481E-2</v>
      </c>
      <c r="O1021" s="581">
        <f t="shared" si="938"/>
        <v>8.8412017167381826E-2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687.60448501781389</v>
      </c>
      <c r="N1023" s="274">
        <f t="shared" si="939"/>
        <v>681.74471040737149</v>
      </c>
      <c r="O1023" s="274">
        <f t="shared" si="939"/>
        <v>692.39745328901881</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5.9701353480575783</v>
      </c>
      <c r="N1024" s="274">
        <f t="shared" si="940"/>
        <v>39.37896500058428</v>
      </c>
      <c r="O1024" s="274">
        <f t="shared" si="940"/>
        <v>89.138824230973398</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687.56040376328758</v>
      </c>
      <c r="N1025" s="274">
        <f t="shared" si="941"/>
        <v>685.80490991345232</v>
      </c>
      <c r="O1025" s="274">
        <f t="shared" si="941"/>
        <v>683.82370509411214</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5.549575629909743</v>
      </c>
      <c r="N1026" s="274">
        <f t="shared" si="944"/>
        <v>26.155420366981442</v>
      </c>
      <c r="O1026" s="274">
        <f t="shared" si="944"/>
        <v>65.770332937663341</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0.4646409726741858</v>
      </c>
      <c r="N1027" s="274">
        <f t="shared" ref="N1027" si="948" xml:space="preserve"> N1023 + N1024 - N1025 - N1026</f>
        <v>9.1633451275219535</v>
      </c>
      <c r="O1027" s="274">
        <f t="shared" ref="O1027" si="949" xml:space="preserve"> O1023 + O1024 - O1025 - O1026</f>
        <v>31.942239488216671</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1.0066304195197677</v>
      </c>
      <c r="O1028" s="267">
        <f t="shared" si="952"/>
        <v>1.0214250840573622</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3.3858066888588391E-4</v>
      </c>
      <c r="N1029" s="581">
        <f t="shared" si="953"/>
        <v>6.6304195197677065E-3</v>
      </c>
      <c r="O1029" s="581">
        <f t="shared" si="953"/>
        <v>2.142508405736223E-2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1.0128913443830677E-2</v>
      </c>
      <c r="N1031" s="581">
        <f t="shared" si="954"/>
        <v>6.1987237921604481E-2</v>
      </c>
      <c r="O1031" s="581">
        <f t="shared" si="954"/>
        <v>8.8412017167381826E-2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3.3858066888588391E-4</v>
      </c>
      <c r="N1032" s="581">
        <f t="shared" si="955"/>
        <v>6.6304195197677065E-3</v>
      </c>
      <c r="O1032" s="581">
        <f t="shared" si="955"/>
        <v>2.142508405736223E-2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6.9028658833664158E-2</v>
      </c>
      <c r="O1033" s="197">
        <f t="shared" ref="O1033:Q1033" si="957" xml:space="preserve"> (1 + O1031) * (1 + O1032) -1</f>
        <v>0.11173133612423625</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1375.1648887811016</v>
      </c>
      <c r="N11" s="395">
        <f xml:space="preserve"> Update!N947</f>
        <v>1414.6847790376094</v>
      </c>
      <c r="O11" s="395">
        <f xml:space="preserve"> Update!O947</f>
        <v>1485.6455908918515</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11.519710977967321</v>
      </c>
      <c r="N12" s="395">
        <f xml:space="preserve"> Update!N948</f>
        <v>67.332039295790722</v>
      </c>
      <c r="O12" s="395">
        <f xml:space="preserve"> Update!O948</f>
        <v>165.43362612752279</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47.017525817266318</v>
      </c>
      <c r="N13" s="395">
        <f xml:space="preserve"> Update!N949</f>
        <v>64.432348556931316</v>
      </c>
      <c r="O13" s="395">
        <f xml:space="preserve"> Update!O949</f>
        <v>74.789335308990019</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51.686236505867271</v>
      </c>
      <c r="N14" s="395">
        <f xml:space="preserve"> Update!N950</f>
        <v>55.568692270187938</v>
      </c>
      <c r="O14" s="395">
        <f xml:space="preserve"> Update!O950</f>
        <v>61.988595638900279</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1372.3198498104143</v>
      </c>
      <c r="M16" s="395">
        <f xml:space="preserve"> Update!M952</f>
        <v>1382.0158890704679</v>
      </c>
      <c r="N16" s="395">
        <f xml:space="preserve"> Update!N952</f>
        <v>1490.8804746201436</v>
      </c>
      <c r="O16" s="395">
        <f xml:space="preserve"> Update!O952</f>
        <v>1663.8799566894638</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687.60448501781389</v>
      </c>
      <c r="N21" s="395">
        <f xml:space="preserve"> Update!N930</f>
        <v>681.74471040737149</v>
      </c>
      <c r="O21" s="395">
        <f xml:space="preserve"> Update!O930</f>
        <v>692.39745328901881</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5.9701353480575783</v>
      </c>
      <c r="N22" s="395">
        <f xml:space="preserve"> Update!N931</f>
        <v>39.37896500058428</v>
      </c>
      <c r="O22" s="395">
        <f xml:space="preserve"> Update!O931</f>
        <v>89.138824230973398</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28.03922725180923</v>
      </c>
      <c r="N23" s="395">
        <f xml:space="preserve"> Update!N932</f>
        <v>29.152920438269692</v>
      </c>
      <c r="O23" s="395">
        <f xml:space="preserve"> Update!O932</f>
        <v>31.595186272280145</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686.15992490520705</v>
      </c>
      <c r="M24" s="395">
        <f xml:space="preserve"> Update!M933</f>
        <v>665.53539311406223</v>
      </c>
      <c r="N24" s="395">
        <f xml:space="preserve"> Update!N933</f>
        <v>691.97075496968603</v>
      </c>
      <c r="O24" s="395">
        <f xml:space="preserve"> Update!O933</f>
        <v>749.94109124771194</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687.56040376328758</v>
      </c>
      <c r="N28" s="293">
        <f xml:space="preserve"> Update!N935</f>
        <v>685.80490991345232</v>
      </c>
      <c r="O28" s="293">
        <f xml:space="preserve"> Update!O935</f>
        <v>683.82370509411214</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5.549575629909743</v>
      </c>
      <c r="N29" s="293">
        <f xml:space="preserve"> Update!N936</f>
        <v>26.155420366981442</v>
      </c>
      <c r="O29" s="293">
        <f xml:space="preserve"> Update!O936</f>
        <v>65.770332937663341</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22.70613191024804</v>
      </c>
      <c r="N30" s="293">
        <f xml:space="preserve"> Update!N937</f>
        <v>23.256028776476189</v>
      </c>
      <c r="O30" s="293">
        <f xml:space="preserve"> Update!O937</f>
        <v>24.414122016199897</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686.15992490520728</v>
      </c>
      <c r="M32" s="293">
        <f xml:space="preserve"> Update!M939</f>
        <v>670.40384748294946</v>
      </c>
      <c r="N32" s="293">
        <f xml:space="preserve"> Update!N939</f>
        <v>688.70430150395771</v>
      </c>
      <c r="O32" s="293">
        <f xml:space="preserve"> Update!O939</f>
        <v>725.1799160155756</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47.135158716785519</v>
      </c>
      <c r="O36" s="293">
        <f xml:space="preserve"> Update!O941</f>
        <v>109.42443250872056</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1.7976539282250068</v>
      </c>
      <c r="O37" s="293">
        <f xml:space="preserve"> Update!O942</f>
        <v>10.52446895888604</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47.017525817266318</v>
      </c>
      <c r="N38" s="293">
        <f xml:space="preserve"> Update!N943</f>
        <v>64.432348556931316</v>
      </c>
      <c r="O38" s="293">
        <f xml:space="preserve"> Update!O943</f>
        <v>74.789335308990019</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0.94087734380999843</v>
      </c>
      <c r="N39" s="293">
        <f xml:space="preserve"> Update!N944</f>
        <v>3.1597430554420578</v>
      </c>
      <c r="O39" s="293">
        <f xml:space="preserve"> Update!O944</f>
        <v>5.9792873504202335</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46.076648473456331</v>
      </c>
      <c r="N40" s="293">
        <f xml:space="preserve"> Update!N945</f>
        <v>110.2054181464998</v>
      </c>
      <c r="O40" s="293">
        <f xml:space="preserve"> Update!O945</f>
        <v>188.75894942617637</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675.88982856627069</v>
      </c>
      <c r="N44" s="401">
        <f xml:space="preserve"> Update!N954</f>
        <v>686.02803283069056</v>
      </c>
      <c r="O44" s="401">
        <f xml:space="preserve"> Update!O954</f>
        <v>743.0423025057554</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678.07985928628807</v>
      </c>
      <c r="N45" s="401">
        <f xml:space="preserve"> Update!N955</f>
        <v>679.99362345641384</v>
      </c>
      <c r="O45" s="401">
        <f xml:space="preserve"> Update!O955</f>
        <v>715.53093557798161</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22.91406709446079</v>
      </c>
      <c r="N46" s="401">
        <f xml:space="preserve"> Update!N956</f>
        <v>77.258309898568001</v>
      </c>
      <c r="O46" s="401">
        <f xml:space="preserve"> Update!O956</f>
        <v>149.77889781962097</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1376.8837549470195</v>
      </c>
      <c r="N47" s="401">
        <f xml:space="preserve"> Update!N957</f>
        <v>1443.2799661856725</v>
      </c>
      <c r="O47" s="401">
        <f xml:space="preserve"> Update!O957</f>
        <v>1608.352135903358</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526.06150582349119</v>
      </c>
      <c r="N52" s="401">
        <f xml:space="preserve"> Update!N994</f>
        <v>531.88917804974267</v>
      </c>
      <c r="O52" s="401">
        <f xml:space="preserve"> Update!O994</f>
        <v>544.91166438489392</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0.22985</v>
      </c>
      <c r="N56" s="291">
        <f xml:space="preserve"> Inp!N$214</f>
        <v>0.23365000000000002</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302.28809278382363</v>
      </c>
      <c r="N57" s="401">
        <f xml:space="preserve"> Update!N1014</f>
        <v>310.68976612830596</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6.9028658833664158E-2</v>
      </c>
      <c r="O61" s="291">
        <f xml:space="preserve"> Update!O$1033</f>
        <v>0.11173133612423625</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69.132770275991504</v>
      </c>
      <c r="N68" s="405">
        <f xml:space="preserve"> Update!N140</f>
        <v>81.33924949506104</v>
      </c>
      <c r="O68" s="405">
        <f xml:space="preserve"> Update!O140</f>
        <v>92.508687141807087</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0.57912293949820404</v>
      </c>
      <c r="N69" s="404">
        <f xml:space="preserve"> Update!N141</f>
        <v>3.775368102093501</v>
      </c>
      <c r="O69" s="404">
        <f xml:space="preserve"> Update!O141</f>
        <v>10.033085971268356</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12.623785903853712</v>
      </c>
      <c r="N70" s="404">
        <f xml:space="preserve"> Update!N142</f>
        <v>11.481918740288535</v>
      </c>
      <c r="O70" s="404">
        <f xml:space="preserve"> Update!O142</f>
        <v>11.852436133509162</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2.8683196543595963</v>
      </c>
      <c r="N71" s="404">
        <f xml:space="preserve"> Update!N143</f>
        <v>3.6980158215916887</v>
      </c>
      <c r="O71" s="404">
        <f xml:space="preserve"> Update!O143</f>
        <v>4.6340456163612149</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68.989743481756605</v>
      </c>
      <c r="M73" s="405">
        <f xml:space="preserve"> Update!M145</f>
        <v>79.467359464983844</v>
      </c>
      <c r="N73" s="405">
        <f xml:space="preserve"> Update!N145</f>
        <v>92.898520515851402</v>
      </c>
      <c r="O73" s="405">
        <f xml:space="preserve"> Update!O145</f>
        <v>109.76016363022339</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34.567493172118596</v>
      </c>
      <c r="N78" s="395">
        <f xml:space="preserve"> Update!N123</f>
        <v>34.30682980155467</v>
      </c>
      <c r="O78" s="395">
        <f xml:space="preserve"> Update!O123</f>
        <v>34.877381862811369</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0.30013273237340454</v>
      </c>
      <c r="N79" s="395">
        <f xml:space="preserve"> Update!N124</f>
        <v>1.9816324636082072</v>
      </c>
      <c r="O79" s="395">
        <f xml:space="preserve"> Update!O124</f>
        <v>4.490092788091121</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1.3764830911776358</v>
      </c>
      <c r="N80" s="395">
        <f xml:space="preserve"> Update!N125</f>
        <v>1.4325740114815007</v>
      </c>
      <c r="O80" s="395">
        <f xml:space="preserve"> Update!O125</f>
        <v>1.554125404114489</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34.494871740878288</v>
      </c>
      <c r="M81" s="395">
        <f xml:space="preserve"> Update!M126</f>
        <v>33.491142813314362</v>
      </c>
      <c r="N81" s="395">
        <f xml:space="preserve"> Update!N126</f>
        <v>34.855888253681378</v>
      </c>
      <c r="O81" s="395">
        <f xml:space="preserve"> Update!O126</f>
        <v>37.813349246788</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34.565277103872901</v>
      </c>
      <c r="N85" s="293">
        <f xml:space="preserve"> Update!N128</f>
        <v>34.504106537772117</v>
      </c>
      <c r="O85" s="293">
        <f xml:space="preserve"> Update!O128</f>
        <v>34.428072231841909</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0.27899020712479949</v>
      </c>
      <c r="N86" s="293">
        <f xml:space="preserve"> Update!N129</f>
        <v>1.3159273108680907</v>
      </c>
      <c r="O86" s="293">
        <f xml:space="preserve"> Update!O129</f>
        <v>3.3113004948819826</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1.1150165539519288</v>
      </c>
      <c r="N87" s="293">
        <f xml:space="preserve"> Update!N130</f>
        <v>1.1462410831564911</v>
      </c>
      <c r="O87" s="293">
        <f xml:space="preserve"> Update!O130</f>
        <v>1.20765992725517</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34.494871740878317</v>
      </c>
      <c r="M89" s="293">
        <f xml:space="preserve"> Update!M132</f>
        <v>33.729250757045804</v>
      </c>
      <c r="N89" s="293">
        <f xml:space="preserve"> Update!N132</f>
        <v>34.673792765483718</v>
      </c>
      <c r="O89" s="293">
        <f xml:space="preserve"> Update!O132</f>
        <v>36.531712799468721</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12.528313155734258</v>
      </c>
      <c r="O93" s="293">
        <f xml:space="preserve"> Update!O134</f>
        <v>23.20323304715382</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0.47780832761720321</v>
      </c>
      <c r="O94" s="293">
        <f xml:space="preserve"> Update!O135</f>
        <v>2.2316926882952535</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12.623785903853712</v>
      </c>
      <c r="N95" s="293">
        <f xml:space="preserve"> Update!N136</f>
        <v>11.481918740288535</v>
      </c>
      <c r="O95" s="293">
        <f xml:space="preserve"> Update!O136</f>
        <v>11.852436133509162</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0.376820009230032</v>
      </c>
      <c r="N96" s="293">
        <f xml:space="preserve"> Update!N137</f>
        <v>1.1192007269536972</v>
      </c>
      <c r="O96" s="293">
        <f xml:space="preserve"> Update!O137</f>
        <v>1.8722602849915555</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12.246965894623681</v>
      </c>
      <c r="N97" s="293">
        <f xml:space="preserve"> Update!N138</f>
        <v>23.368839496686302</v>
      </c>
      <c r="O97" s="293">
        <f xml:space="preserve"> Update!O138</f>
        <v>35.415101583966681</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33.99503793764201</v>
      </c>
      <c r="N101" s="401">
        <f xml:space="preserve"> Update!N147</f>
        <v>34.539106364191419</v>
      </c>
      <c r="O101" s="401">
        <f xml:space="preserve"> Update!O147</f>
        <v>37.44659781970951</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34.10183348772766</v>
      </c>
      <c r="N102" s="401">
        <f xml:space="preserve"> Update!N148</f>
        <v>34.22329050286546</v>
      </c>
      <c r="O102" s="401">
        <f xml:space="preserve"> Update!O148</f>
        <v>36.034850742449848</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6.0904559578512556</v>
      </c>
      <c r="N103" s="401">
        <f xml:space="preserve"> Update!N149</f>
        <v>17.659288996531924</v>
      </c>
      <c r="O103" s="401">
        <f xml:space="preserve"> Update!O149</f>
        <v>29.523220733805648</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74.187327383220932</v>
      </c>
      <c r="N104" s="401">
        <f xml:space="preserve"> Update!N150</f>
        <v>86.421685863588806</v>
      </c>
      <c r="O104" s="401">
        <f xml:space="preserve"> Update!O150</f>
        <v>103.004669295965</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0.22985</v>
      </c>
      <c r="N109" s="401">
        <f xml:space="preserve"> Update!N179</f>
        <v>0.23365000000000002</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0.22985</v>
      </c>
      <c r="N113" s="291">
        <f xml:space="preserve"> Inp!N$214</f>
        <v>0.23365000000000002</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16.287464807997459</v>
      </c>
      <c r="N114" s="401">
        <f xml:space="preserve"> Update!N183</f>
        <v>18.60369020456433</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6.8247229490169259E-2</v>
      </c>
      <c r="O118" s="291">
        <f xml:space="preserve"> Update!O$202</f>
        <v>0.10748708628160908</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1306.03211850511</v>
      </c>
      <c r="N125" s="404">
        <f xml:space="preserve"> Update!N320</f>
        <v>1333.3455295425481</v>
      </c>
      <c r="O125" s="404">
        <f xml:space="preserve"> Update!O320</f>
        <v>1393.1369037500444</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10.940588038469118</v>
      </c>
      <c r="N126" s="404">
        <f xml:space="preserve"> Update!N321</f>
        <v>63.556671193697227</v>
      </c>
      <c r="O126" s="404">
        <f xml:space="preserve"> Update!O321</f>
        <v>155.40054015625444</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34.39373991341261</v>
      </c>
      <c r="N127" s="404">
        <f xml:space="preserve"> Update!N322</f>
        <v>52.950429816642789</v>
      </c>
      <c r="O127" s="404">
        <f xml:space="preserve"> Update!O322</f>
        <v>62.936899175480853</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48.817916851507668</v>
      </c>
      <c r="N128" s="404">
        <f xml:space="preserve"> Update!N323</f>
        <v>51.870676448596257</v>
      </c>
      <c r="O128" s="404">
        <f xml:space="preserve"> Update!O323</f>
        <v>57.354550022539058</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1303.3301063286576</v>
      </c>
      <c r="M130" s="405">
        <f xml:space="preserve"> Update!M325</f>
        <v>1302.5485296054842</v>
      </c>
      <c r="N130" s="405">
        <f xml:space="preserve"> Update!N325</f>
        <v>1397.9819541042921</v>
      </c>
      <c r="O130" s="405">
        <f xml:space="preserve"> Update!O325</f>
        <v>1554.1197930592405</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653.0369918456953</v>
      </c>
      <c r="N135" s="395">
        <f xml:space="preserve"> Update!N303</f>
        <v>647.43788060581676</v>
      </c>
      <c r="O135" s="395">
        <f xml:space="preserve"> Update!O303</f>
        <v>657.52007142620744</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5.6700026156841741</v>
      </c>
      <c r="N136" s="395">
        <f xml:space="preserve"> Update!N304</f>
        <v>37.397332536976073</v>
      </c>
      <c r="O136" s="395">
        <f xml:space="preserve"> Update!O304</f>
        <v>84.64873144288228</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26.662744160631593</v>
      </c>
      <c r="N137" s="395">
        <f xml:space="preserve"> Update!N305</f>
        <v>27.720346426788193</v>
      </c>
      <c r="O137" s="395">
        <f xml:space="preserve"> Update!O305</f>
        <v>30.041060868165655</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651.66505316432881</v>
      </c>
      <c r="M138" s="395">
        <f xml:space="preserve"> Update!M306</f>
        <v>632.04425030074788</v>
      </c>
      <c r="N138" s="395">
        <f xml:space="preserve"> Update!N306</f>
        <v>657.1148667160046</v>
      </c>
      <c r="O138" s="395">
        <f xml:space="preserve"> Update!O306</f>
        <v>712.12774200092394</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652.99512665941472</v>
      </c>
      <c r="N142" s="293">
        <f xml:space="preserve"> Update!N308</f>
        <v>651.30080337568018</v>
      </c>
      <c r="O142" s="293">
        <f xml:space="preserve"> Update!O308</f>
        <v>649.39563286227019</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5.2705854227849436</v>
      </c>
      <c r="N143" s="293">
        <f xml:space="preserve"> Update!N309</f>
        <v>24.839493056113351</v>
      </c>
      <c r="O143" s="293">
        <f xml:space="preserve"> Update!O309</f>
        <v>62.459032442781364</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21.591115356296111</v>
      </c>
      <c r="N144" s="293">
        <f xml:space="preserve"> Update!N310</f>
        <v>22.109787693319699</v>
      </c>
      <c r="O144" s="293">
        <f xml:space="preserve"> Update!O310</f>
        <v>23.206462088944729</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651.66505316432892</v>
      </c>
      <c r="M146" s="293">
        <f xml:space="preserve"> Update!M312</f>
        <v>636.67459672590371</v>
      </c>
      <c r="N146" s="293">
        <f xml:space="preserve"> Update!N312</f>
        <v>654.03050873847394</v>
      </c>
      <c r="O146" s="293">
        <f xml:space="preserve"> Update!O312</f>
        <v>688.64820321610682</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34.606845561051259</v>
      </c>
      <c r="O150" s="293">
        <f xml:space="preserve"> Update!O314</f>
        <v>86.221199461566741</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1.3198456006078036</v>
      </c>
      <c r="O151" s="293">
        <f xml:space="preserve"> Update!O315</f>
        <v>8.2927762705907853</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34.39373991341261</v>
      </c>
      <c r="N152" s="293">
        <f xml:space="preserve"> Update!N316</f>
        <v>52.950429816642789</v>
      </c>
      <c r="O152" s="293">
        <f xml:space="preserve"> Update!O316</f>
        <v>62.936899175480853</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0.56405733457996643</v>
      </c>
      <c r="N153" s="293">
        <f xml:space="preserve"> Update!N317</f>
        <v>2.0405423284883604</v>
      </c>
      <c r="O153" s="293">
        <f xml:space="preserve"> Update!O317</f>
        <v>4.107027065428678</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33.829682578832646</v>
      </c>
      <c r="N154" s="293">
        <f xml:space="preserve"> Update!N318</f>
        <v>86.83657864981349</v>
      </c>
      <c r="O154" s="293">
        <f xml:space="preserve"> Update!O318</f>
        <v>153.3438478422097</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641.8947906286287</v>
      </c>
      <c r="N158" s="401">
        <f xml:space="preserve"> Update!N327</f>
        <v>651.48892646649915</v>
      </c>
      <c r="O158" s="401">
        <f xml:space="preserve"> Update!O327</f>
        <v>705.59570468604591</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643.97802579856045</v>
      </c>
      <c r="N159" s="401">
        <f xml:space="preserve"> Update!N328</f>
        <v>645.7703329535484</v>
      </c>
      <c r="O159" s="401">
        <f xml:space="preserve"> Update!O328</f>
        <v>679.49608483553175</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16.823611136609536</v>
      </c>
      <c r="N160" s="401">
        <f xml:space="preserve"> Update!N329</f>
        <v>59.599020902036074</v>
      </c>
      <c r="O160" s="401">
        <f xml:space="preserve"> Update!O329</f>
        <v>120.25567708581532</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1302.6964275637988</v>
      </c>
      <c r="N161" s="401">
        <f xml:space="preserve"> Update!N330</f>
        <v>1356.8582803220836</v>
      </c>
      <c r="O161" s="401">
        <f xml:space="preserve"> Update!O330</f>
        <v>1505.3474666073928</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497.71699451960177</v>
      </c>
      <c r="N166" s="401">
        <f xml:space="preserve"> Update!N355</f>
        <v>500.04036109350159</v>
      </c>
      <c r="O166" s="401">
        <f xml:space="preserve"> Update!O355</f>
        <v>510.01355685450892</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0.22985</v>
      </c>
      <c r="N170" s="291">
        <f xml:space="preserve"> Inp!N$214</f>
        <v>0.23365000000000002</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286.00062797582615</v>
      </c>
      <c r="N171" s="401">
        <f xml:space="preserve"> Update!N363</f>
        <v>292.08607592374165</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1.0470923567005741E-2</v>
      </c>
      <c r="N175" s="291">
        <f xml:space="preserve"> Update!N$382</f>
        <v>6.907633316220152E-2</v>
      </c>
      <c r="O175" s="291">
        <f xml:space="preserve"> Update!O$382</f>
        <v>0.11201337447953974</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0.22985</v>
      </c>
      <c r="N227" s="291">
        <f xml:space="preserve"> Inp!N$214</f>
        <v>0.23365000000000002</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0.22985</v>
      </c>
      <c r="N284" s="291">
        <f xml:space="preserve"> Inp!N$214</f>
        <v>0.23365000000000002</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0.22985</v>
      </c>
      <c r="N341" s="291">
        <f xml:space="preserve"> Inp!N$214</f>
        <v>0.23365000000000002</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East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1375.1648887811016</v>
      </c>
      <c r="N11" s="626">
        <f xml:space="preserve"> Update!N947</f>
        <v>1414.6847790376094</v>
      </c>
      <c r="O11" s="626">
        <f xml:space="preserve"> Update!O947</f>
        <v>1485.6455908918515</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11.519710977967321</v>
      </c>
      <c r="N12" s="626">
        <f xml:space="preserve"> Update!N948</f>
        <v>67.332039295790722</v>
      </c>
      <c r="O12" s="626">
        <f xml:space="preserve"> Update!O948</f>
        <v>165.43362612752279</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47.017525817266318</v>
      </c>
      <c r="N13" s="626">
        <f xml:space="preserve"> Update!N949</f>
        <v>64.432348556931316</v>
      </c>
      <c r="O13" s="626">
        <f xml:space="preserve"> Update!O949</f>
        <v>74.789335308990019</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51.686236505867271</v>
      </c>
      <c r="N14" s="626">
        <f xml:space="preserve"> Update!N950</f>
        <v>55.568692270187938</v>
      </c>
      <c r="O14" s="626">
        <f xml:space="preserve"> Update!O950</f>
        <v>61.988595638900279</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1382.0158890704679</v>
      </c>
      <c r="N16" s="626">
        <f xml:space="preserve"> Update!N952</f>
        <v>1490.8804746201436</v>
      </c>
      <c r="O16" s="626">
        <f xml:space="preserve"> Update!O952</f>
        <v>1663.8799566894638</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687.60448501781389</v>
      </c>
      <c r="N21" s="480">
        <f xml:space="preserve"> Update!N930</f>
        <v>681.74471040737149</v>
      </c>
      <c r="O21" s="480">
        <f xml:space="preserve"> Update!O930</f>
        <v>692.39745328901881</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5.9701353480575783</v>
      </c>
      <c r="N22" s="629">
        <f xml:space="preserve"> Update!N931</f>
        <v>39.37896500058428</v>
      </c>
      <c r="O22" s="629">
        <f xml:space="preserve"> Update!O931</f>
        <v>89.138824230973398</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28.03922725180923</v>
      </c>
      <c r="N23" s="480">
        <f xml:space="preserve"> Update!N932</f>
        <v>29.152920438269692</v>
      </c>
      <c r="O23" s="480">
        <f xml:space="preserve"> Update!O932</f>
        <v>31.595186272280145</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665.53539311406223</v>
      </c>
      <c r="N24" s="480">
        <f xml:space="preserve"> Update!N933</f>
        <v>691.97075496968603</v>
      </c>
      <c r="O24" s="480">
        <f xml:space="preserve"> Update!O933</f>
        <v>749.94109124771194</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687.56040376328758</v>
      </c>
      <c r="N28" s="480">
        <f xml:space="preserve"> Update!N935</f>
        <v>685.80490991345232</v>
      </c>
      <c r="O28" s="480">
        <f xml:space="preserve"> Update!O935</f>
        <v>683.82370509411214</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5.549575629909743</v>
      </c>
      <c r="N29" s="629">
        <f xml:space="preserve"> Update!N936</f>
        <v>26.155420366981442</v>
      </c>
      <c r="O29" s="629">
        <f xml:space="preserve"> Update!O936</f>
        <v>65.770332937663341</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22.70613191024804</v>
      </c>
      <c r="N30" s="480">
        <f xml:space="preserve"> Update!N937</f>
        <v>23.256028776476189</v>
      </c>
      <c r="O30" s="480">
        <f xml:space="preserve"> Update!O937</f>
        <v>24.414122016199897</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670.40384748294946</v>
      </c>
      <c r="N32" s="480">
        <f xml:space="preserve"> Update!N939</f>
        <v>688.70430150395771</v>
      </c>
      <c r="O32" s="480">
        <f xml:space="preserve"> Update!O939</f>
        <v>725.1799160155756</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47.135158716785519</v>
      </c>
      <c r="O36" s="480">
        <f xml:space="preserve"> Update!O941</f>
        <v>109.42443250872056</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1.7976539282250068</v>
      </c>
      <c r="O37" s="629">
        <f xml:space="preserve"> Update!O942</f>
        <v>10.52446895888604</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47.017525817266318</v>
      </c>
      <c r="N38" s="480">
        <f xml:space="preserve"> Update!N943</f>
        <v>64.432348556931316</v>
      </c>
      <c r="O38" s="480">
        <f xml:space="preserve"> Update!O943</f>
        <v>74.789335308990019</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0.94087734380999843</v>
      </c>
      <c r="N39" s="480">
        <f xml:space="preserve"> Update!N944</f>
        <v>3.1597430554420578</v>
      </c>
      <c r="O39" s="480">
        <f xml:space="preserve"> Update!O944</f>
        <v>5.9792873504202335</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46.076648473456331</v>
      </c>
      <c r="N40" s="480">
        <f xml:space="preserve"> Update!N945</f>
        <v>110.2054181464998</v>
      </c>
      <c r="O40" s="480">
        <f xml:space="preserve"> Update!O945</f>
        <v>188.75894942617637</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675.88982856627069</v>
      </c>
      <c r="N44" s="480">
        <f xml:space="preserve"> Update!N954</f>
        <v>686.02803283069056</v>
      </c>
      <c r="O44" s="480">
        <f xml:space="preserve"> Update!O954</f>
        <v>743.0423025057554</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678.07985928628807</v>
      </c>
      <c r="N45" s="480">
        <f xml:space="preserve"> Update!N955</f>
        <v>679.99362345641384</v>
      </c>
      <c r="O45" s="480">
        <f xml:space="preserve"> Update!O955</f>
        <v>715.53093557798161</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22.91406709446079</v>
      </c>
      <c r="N46" s="480">
        <f xml:space="preserve"> Update!N956</f>
        <v>77.258309898568001</v>
      </c>
      <c r="O46" s="480">
        <f xml:space="preserve"> Update!O956</f>
        <v>149.77889781962097</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1376.8837549470195</v>
      </c>
      <c r="N47" s="480">
        <f xml:space="preserve"> Update!N957</f>
        <v>1443.2799661856725</v>
      </c>
      <c r="O47" s="480">
        <f xml:space="preserve"> Update!O957</f>
        <v>1608.352135903358</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526.06150582349119</v>
      </c>
      <c r="N52" s="480">
        <f xml:space="preserve"> Update!N994</f>
        <v>531.88917804974267</v>
      </c>
      <c r="O52" s="480">
        <f xml:space="preserve"> Update!O994</f>
        <v>544.91166438489392</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0.22985</v>
      </c>
      <c r="N56" s="493">
        <f xml:space="preserve"> Inp!N$214</f>
        <v>0.23365000000000002</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302.28809278382363</v>
      </c>
      <c r="N57" s="480">
        <f xml:space="preserve"> Update!N1014</f>
        <v>310.68976612830596</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6.9028658833664158E-2</v>
      </c>
      <c r="O61" s="493">
        <f xml:space="preserve"> Update!O$1033</f>
        <v>0.11173133612423625</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69.132770275991504</v>
      </c>
      <c r="N68" s="488">
        <f xml:space="preserve"> Update!N140</f>
        <v>81.33924949506104</v>
      </c>
      <c r="O68" s="488">
        <f xml:space="preserve"> Update!O140</f>
        <v>92.508687141807087</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0.57912293949820404</v>
      </c>
      <c r="N69" s="626">
        <f xml:space="preserve"> Update!N141</f>
        <v>3.775368102093501</v>
      </c>
      <c r="O69" s="626">
        <f xml:space="preserve"> Update!O141</f>
        <v>10.033085971268356</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12.623785903853712</v>
      </c>
      <c r="N70" s="626">
        <f xml:space="preserve"> Update!N142</f>
        <v>11.481918740288535</v>
      </c>
      <c r="O70" s="626">
        <f xml:space="preserve"> Update!O142</f>
        <v>11.852436133509162</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2.8683196543595963</v>
      </c>
      <c r="N71" s="626">
        <f xml:space="preserve"> Update!N143</f>
        <v>3.6980158215916887</v>
      </c>
      <c r="O71" s="626">
        <f xml:space="preserve"> Update!O143</f>
        <v>4.6340456163612149</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79.467359464983844</v>
      </c>
      <c r="N73" s="488">
        <f xml:space="preserve"> Update!N145</f>
        <v>92.898520515851402</v>
      </c>
      <c r="O73" s="488">
        <f xml:space="preserve"> Update!O145</f>
        <v>109.76016363022339</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34.567493172118596</v>
      </c>
      <c r="N78" s="480">
        <f xml:space="preserve"> Update!N123</f>
        <v>34.30682980155467</v>
      </c>
      <c r="O78" s="480">
        <f xml:space="preserve"> Update!O123</f>
        <v>34.877381862811369</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0.30013273237340454</v>
      </c>
      <c r="N79" s="629">
        <f xml:space="preserve"> Update!N124</f>
        <v>1.9816324636082072</v>
      </c>
      <c r="O79" s="629">
        <f xml:space="preserve"> Update!O124</f>
        <v>4.490092788091121</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1.3764830911776358</v>
      </c>
      <c r="N80" s="480">
        <f xml:space="preserve"> Update!N125</f>
        <v>1.4325740114815007</v>
      </c>
      <c r="O80" s="480">
        <f xml:space="preserve"> Update!O125</f>
        <v>1.554125404114489</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33.491142813314362</v>
      </c>
      <c r="N81" s="480">
        <f xml:space="preserve"> Update!N126</f>
        <v>34.855888253681378</v>
      </c>
      <c r="O81" s="480">
        <f xml:space="preserve"> Update!O126</f>
        <v>37.813349246788</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34.565277103872901</v>
      </c>
      <c r="N85" s="480">
        <f xml:space="preserve"> Update!N128</f>
        <v>34.504106537772117</v>
      </c>
      <c r="O85" s="480">
        <f xml:space="preserve"> Update!O128</f>
        <v>34.428072231841909</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0.27899020712479949</v>
      </c>
      <c r="N86" s="629">
        <f xml:space="preserve"> Update!N129</f>
        <v>1.3159273108680907</v>
      </c>
      <c r="O86" s="629">
        <f xml:space="preserve"> Update!O129</f>
        <v>3.3113004948819826</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1.1150165539519288</v>
      </c>
      <c r="N87" s="480">
        <f xml:space="preserve"> Update!N130</f>
        <v>1.1462410831564911</v>
      </c>
      <c r="O87" s="480">
        <f xml:space="preserve"> Update!O130</f>
        <v>1.20765992725517</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33.729250757045804</v>
      </c>
      <c r="N89" s="480">
        <f xml:space="preserve"> Update!N132</f>
        <v>34.673792765483718</v>
      </c>
      <c r="O89" s="480">
        <f xml:space="preserve"> Update!O132</f>
        <v>36.531712799468721</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12.528313155734258</v>
      </c>
      <c r="O93" s="480">
        <f xml:space="preserve"> Update!O134</f>
        <v>23.20323304715382</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0.47780832761720321</v>
      </c>
      <c r="O94" s="629">
        <f xml:space="preserve"> Update!O135</f>
        <v>2.2316926882952535</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12.623785903853712</v>
      </c>
      <c r="N95" s="480">
        <f xml:space="preserve"> Update!N136</f>
        <v>11.481918740288535</v>
      </c>
      <c r="O95" s="480">
        <f xml:space="preserve"> Update!O136</f>
        <v>11.852436133509162</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0.376820009230032</v>
      </c>
      <c r="N96" s="480">
        <f xml:space="preserve"> Update!N137</f>
        <v>1.1192007269536972</v>
      </c>
      <c r="O96" s="480">
        <f xml:space="preserve"> Update!O137</f>
        <v>1.8722602849915555</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12.246965894623681</v>
      </c>
      <c r="N97" s="480">
        <f xml:space="preserve"> Update!N138</f>
        <v>23.368839496686302</v>
      </c>
      <c r="O97" s="480">
        <f xml:space="preserve"> Update!O138</f>
        <v>35.415101583966681</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33.99503793764201</v>
      </c>
      <c r="N101" s="480">
        <f xml:space="preserve"> Update!N147</f>
        <v>34.539106364191419</v>
      </c>
      <c r="O101" s="480">
        <f xml:space="preserve"> Update!O147</f>
        <v>37.44659781970951</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34.10183348772766</v>
      </c>
      <c r="N102" s="480">
        <f xml:space="preserve"> Update!N148</f>
        <v>34.22329050286546</v>
      </c>
      <c r="O102" s="480">
        <f xml:space="preserve"> Update!O148</f>
        <v>36.034850742449848</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6.0904559578512556</v>
      </c>
      <c r="N103" s="480">
        <f xml:space="preserve"> Update!N149</f>
        <v>17.659288996531924</v>
      </c>
      <c r="O103" s="480">
        <f xml:space="preserve"> Update!O149</f>
        <v>29.523220733805648</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74.187327383220932</v>
      </c>
      <c r="N104" s="480">
        <f xml:space="preserve"> Update!N150</f>
        <v>86.421685863588806</v>
      </c>
      <c r="O104" s="480">
        <f xml:space="preserve"> Update!O150</f>
        <v>103.004669295965</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28.344511303889426</v>
      </c>
      <c r="N109" s="480">
        <f xml:space="preserve"> Update!N175</f>
        <v>31.848816956241095</v>
      </c>
      <c r="O109" s="480">
        <f xml:space="preserve"> Update!O175</f>
        <v>34.898107530385055</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0.22985</v>
      </c>
      <c r="N113" s="493">
        <f xml:space="preserve"> Inp!N$214</f>
        <v>0.23365000000000002</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16.287464807997459</v>
      </c>
      <c r="N114" s="480">
        <f xml:space="preserve"> Update!N183</f>
        <v>18.60369020456433</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6.8247229490169259E-2</v>
      </c>
      <c r="O118" s="493">
        <f xml:space="preserve"> Update!O$202</f>
        <v>0.10748708628160908</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1306.03211850511</v>
      </c>
      <c r="N125" s="626">
        <f xml:space="preserve"> Update!N320</f>
        <v>1333.3455295425481</v>
      </c>
      <c r="O125" s="626">
        <f xml:space="preserve"> Update!O320</f>
        <v>1393.1369037500444</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10.940588038469118</v>
      </c>
      <c r="N126" s="626">
        <f xml:space="preserve"> Update!N321</f>
        <v>63.556671193697227</v>
      </c>
      <c r="O126" s="626">
        <f xml:space="preserve"> Update!O321</f>
        <v>155.40054015625444</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34.39373991341261</v>
      </c>
      <c r="N127" s="626">
        <f xml:space="preserve"> Update!N322</f>
        <v>52.950429816642789</v>
      </c>
      <c r="O127" s="626">
        <f xml:space="preserve"> Update!O322</f>
        <v>62.936899175480853</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48.817916851507668</v>
      </c>
      <c r="N128" s="626">
        <f xml:space="preserve"> Update!N323</f>
        <v>51.870676448596257</v>
      </c>
      <c r="O128" s="626">
        <f xml:space="preserve"> Update!O323</f>
        <v>57.354550022539058</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1302.5485296054842</v>
      </c>
      <c r="N130" s="488">
        <f xml:space="preserve"> Update!N325</f>
        <v>1397.9819541042921</v>
      </c>
      <c r="O130" s="488">
        <f xml:space="preserve"> Update!O325</f>
        <v>1554.1197930592405</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653.0369918456953</v>
      </c>
      <c r="N135" s="480">
        <f xml:space="preserve"> Update!N303</f>
        <v>647.43788060581676</v>
      </c>
      <c r="O135" s="480">
        <f xml:space="preserve"> Update!O303</f>
        <v>657.52007142620744</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5.6700026156841741</v>
      </c>
      <c r="N136" s="629">
        <f xml:space="preserve"> Update!N304</f>
        <v>37.397332536976073</v>
      </c>
      <c r="O136" s="629">
        <f xml:space="preserve"> Update!O304</f>
        <v>84.64873144288228</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26.662744160631593</v>
      </c>
      <c r="N137" s="480">
        <f xml:space="preserve"> Update!N305</f>
        <v>27.720346426788193</v>
      </c>
      <c r="O137" s="480">
        <f xml:space="preserve"> Update!O305</f>
        <v>30.041060868165655</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632.04425030074788</v>
      </c>
      <c r="N138" s="480">
        <f xml:space="preserve"> Update!N306</f>
        <v>657.1148667160046</v>
      </c>
      <c r="O138" s="480">
        <f xml:space="preserve"> Update!O306</f>
        <v>712.12774200092394</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652.99512665941472</v>
      </c>
      <c r="N142" s="629">
        <f xml:space="preserve"> Update!N308</f>
        <v>651.30080337568018</v>
      </c>
      <c r="O142" s="629">
        <f xml:space="preserve"> Update!O308</f>
        <v>649.39563286227019</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5.2705854227849436</v>
      </c>
      <c r="N143" s="629">
        <f xml:space="preserve"> Update!N309</f>
        <v>24.839493056113351</v>
      </c>
      <c r="O143" s="629">
        <f xml:space="preserve"> Update!O309</f>
        <v>62.459032442781364</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21.591115356296111</v>
      </c>
      <c r="N144" s="629">
        <f xml:space="preserve"> Update!N310</f>
        <v>22.109787693319699</v>
      </c>
      <c r="O144" s="629">
        <f xml:space="preserve"> Update!O310</f>
        <v>23.206462088944729</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636.67459672590371</v>
      </c>
      <c r="N146" s="480">
        <f xml:space="preserve"> Update!N312</f>
        <v>654.03050873847394</v>
      </c>
      <c r="O146" s="480">
        <f xml:space="preserve"> Update!O312</f>
        <v>688.64820321610682</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34.606845561051259</v>
      </c>
      <c r="O150" s="480">
        <f xml:space="preserve"> Update!O314</f>
        <v>86.221199461566741</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1.3198456006078036</v>
      </c>
      <c r="O151" s="629">
        <f xml:space="preserve"> Update!O315</f>
        <v>8.2927762705907853</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34.39373991341261</v>
      </c>
      <c r="N152" s="480">
        <f xml:space="preserve"> Update!N316</f>
        <v>52.950429816642789</v>
      </c>
      <c r="O152" s="480">
        <f xml:space="preserve"> Update!O316</f>
        <v>62.936899175480853</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0.56405733457996643</v>
      </c>
      <c r="N153" s="480">
        <f xml:space="preserve"> Update!N317</f>
        <v>2.0405423284883604</v>
      </c>
      <c r="O153" s="480">
        <f xml:space="preserve"> Update!O317</f>
        <v>4.107027065428678</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33.829682578832646</v>
      </c>
      <c r="N154" s="480">
        <f xml:space="preserve"> Update!N318</f>
        <v>86.83657864981349</v>
      </c>
      <c r="O154" s="480">
        <f xml:space="preserve"> Update!O318</f>
        <v>153.3438478422097</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641.8947906286287</v>
      </c>
      <c r="N158" s="480">
        <f xml:space="preserve"> Update!N327</f>
        <v>651.48892646649915</v>
      </c>
      <c r="O158" s="480">
        <f xml:space="preserve"> Update!O327</f>
        <v>705.59570468604591</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643.97802579856045</v>
      </c>
      <c r="N159" s="480">
        <f xml:space="preserve"> Update!N328</f>
        <v>645.7703329535484</v>
      </c>
      <c r="O159" s="480">
        <f xml:space="preserve"> Update!O328</f>
        <v>679.49608483553175</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16.823611136609536</v>
      </c>
      <c r="N160" s="480">
        <f xml:space="preserve"> Update!N329</f>
        <v>59.599020902036074</v>
      </c>
      <c r="O160" s="480">
        <f xml:space="preserve"> Update!O329</f>
        <v>120.25567708581532</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1302.6964275637988</v>
      </c>
      <c r="N161" s="480">
        <f xml:space="preserve"> Update!N330</f>
        <v>1356.8582803220836</v>
      </c>
      <c r="O161" s="480">
        <f xml:space="preserve"> Update!O330</f>
        <v>1505.3474666073928</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497.71699451960177</v>
      </c>
      <c r="N166" s="480">
        <f xml:space="preserve"> Update!N355</f>
        <v>500.04036109350159</v>
      </c>
      <c r="O166" s="480">
        <f xml:space="preserve"> Update!O355</f>
        <v>510.01355685450892</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0.22985</v>
      </c>
      <c r="N170" s="493">
        <f xml:space="preserve"> Inp!N$214</f>
        <v>0.23365000000000002</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286.00062797582615</v>
      </c>
      <c r="N171" s="480">
        <f xml:space="preserve"> Update!N363</f>
        <v>292.08607592374165</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1.0470923567005741E-2</v>
      </c>
      <c r="N175" s="493">
        <f xml:space="preserve"> Update!N$382</f>
        <v>6.907633316220152E-2</v>
      </c>
      <c r="O175" s="493">
        <f xml:space="preserve"> Update!O$382</f>
        <v>0.11201337447953974</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0.22985</v>
      </c>
      <c r="N227" s="493">
        <f xml:space="preserve"> Inp!N$214</f>
        <v>0.23365000000000002</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0.22985</v>
      </c>
      <c r="N284" s="493">
        <f xml:space="preserve"> Inp!N$214</f>
        <v>0.23365000000000002</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0.22985</v>
      </c>
      <c r="N341" s="493">
        <f xml:space="preserve"> Inp!N$214</f>
        <v>0.23365000000000002</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1" activePane="bottomLeft" state="frozen"/>
      <selection pane="bottomLeft" activeCell="R63" sqref="R63"/>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East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1375.1648887811016</v>
      </c>
      <c r="N10" s="626">
        <f xml:space="preserve"> Update!N947</f>
        <v>1414.6847790376094</v>
      </c>
      <c r="O10" s="626">
        <f xml:space="preserve"> Update!O947</f>
        <v>1485.6455908918515</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11.519710977967321</v>
      </c>
      <c r="N11" s="626">
        <f xml:space="preserve"> Update!N948</f>
        <v>67.332039295790722</v>
      </c>
      <c r="O11" s="626">
        <f xml:space="preserve"> Update!O948</f>
        <v>165.43362612752279</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47.017525817266318</v>
      </c>
      <c r="N12" s="626">
        <f xml:space="preserve"> Update!N949</f>
        <v>64.432348556931316</v>
      </c>
      <c r="O12" s="626">
        <f xml:space="preserve"> Update!O949</f>
        <v>74.789335308990019</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51.686236505867271</v>
      </c>
      <c r="N13" s="626">
        <f xml:space="preserve"> Update!N950</f>
        <v>55.568692270187938</v>
      </c>
      <c r="O13" s="626">
        <f xml:space="preserve"> Update!O950</f>
        <v>61.988595638900279</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1382.0158890704679</v>
      </c>
      <c r="N15" s="626">
        <f xml:space="preserve"> Update!N952</f>
        <v>1490.8804746201436</v>
      </c>
      <c r="O15" s="626">
        <f xml:space="preserve"> Update!O952</f>
        <v>1663.8799566894638</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69.132770275991504</v>
      </c>
      <c r="N19" s="488">
        <f xml:space="preserve"> Update!N140</f>
        <v>81.33924949506104</v>
      </c>
      <c r="O19" s="488">
        <f xml:space="preserve"> Update!O140</f>
        <v>92.508687141807087</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0.57912293949820404</v>
      </c>
      <c r="N20" s="626">
        <f xml:space="preserve"> Update!N141</f>
        <v>3.775368102093501</v>
      </c>
      <c r="O20" s="626">
        <f xml:space="preserve"> Update!O141</f>
        <v>10.033085971268356</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12.623785903853712</v>
      </c>
      <c r="N21" s="626">
        <f xml:space="preserve"> Update!N142</f>
        <v>11.481918740288535</v>
      </c>
      <c r="O21" s="626">
        <f xml:space="preserve"> Update!O142</f>
        <v>11.852436133509162</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2.8683196543595963</v>
      </c>
      <c r="N22" s="626">
        <f xml:space="preserve"> Update!N143</f>
        <v>3.6980158215916887</v>
      </c>
      <c r="O22" s="626">
        <f xml:space="preserve"> Update!O143</f>
        <v>4.6340456163612149</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79.467359464983844</v>
      </c>
      <c r="N24" s="488">
        <f xml:space="preserve"> Update!N145</f>
        <v>92.898520515851402</v>
      </c>
      <c r="O24" s="488">
        <f xml:space="preserve"> Update!O145</f>
        <v>109.76016363022339</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1306.03211850511</v>
      </c>
      <c r="N28" s="626">
        <f xml:space="preserve"> Update!N320</f>
        <v>1333.3455295425481</v>
      </c>
      <c r="O28" s="626">
        <f xml:space="preserve"> Update!O320</f>
        <v>1393.1369037500444</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10.940588038469118</v>
      </c>
      <c r="N29" s="626">
        <f xml:space="preserve"> Update!N321</f>
        <v>63.556671193697227</v>
      </c>
      <c r="O29" s="626">
        <f xml:space="preserve"> Update!O321</f>
        <v>155.40054015625444</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34.39373991341261</v>
      </c>
      <c r="N30" s="626">
        <f xml:space="preserve"> Update!N322</f>
        <v>52.950429816642789</v>
      </c>
      <c r="O30" s="626">
        <f xml:space="preserve"> Update!O322</f>
        <v>62.936899175480853</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48.817916851507668</v>
      </c>
      <c r="N31" s="626">
        <f xml:space="preserve"> Update!N323</f>
        <v>51.870676448596257</v>
      </c>
      <c r="O31" s="626">
        <f xml:space="preserve"> Update!O323</f>
        <v>57.354550022539058</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1302.5485296054842</v>
      </c>
      <c r="N33" s="626">
        <f xml:space="preserve"> Update!N325</f>
        <v>1397.9819541042921</v>
      </c>
      <c r="O33" s="626">
        <f xml:space="preserve"> Update!O325</f>
        <v>1554.1197930592405</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675.88982856627069</v>
      </c>
      <c r="N65" s="480">
        <f xml:space="preserve"> Update!N954</f>
        <v>686.02803283069056</v>
      </c>
      <c r="O65" s="480">
        <f xml:space="preserve"> Update!O954</f>
        <v>743.0423025057554</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678.07985928628807</v>
      </c>
      <c r="N66" s="480">
        <f xml:space="preserve"> Update!N955</f>
        <v>679.99362345641384</v>
      </c>
      <c r="O66" s="480">
        <f xml:space="preserve"> Update!O955</f>
        <v>715.53093557798161</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22.91406709446079</v>
      </c>
      <c r="N67" s="480">
        <f xml:space="preserve"> Update!N956</f>
        <v>77.258309898568001</v>
      </c>
      <c r="O67" s="480">
        <f xml:space="preserve"> Update!O956</f>
        <v>149.77889781962097</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1376.8837549470195</v>
      </c>
      <c r="N68" s="480">
        <f xml:space="preserve"> Update!N957</f>
        <v>1443.2799661856725</v>
      </c>
      <c r="O68" s="480">
        <f xml:space="preserve"> Update!O957</f>
        <v>1608.352135903358</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526.06150582349119</v>
      </c>
      <c r="N74" s="480">
        <f xml:space="preserve"> Update!N994</f>
        <v>531.88917804974267</v>
      </c>
      <c r="O74" s="480">
        <f xml:space="preserve"> Update!O994</f>
        <v>544.91166438489392</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0.22985</v>
      </c>
      <c r="N79" s="493">
        <f xml:space="preserve"> Inp!N$214</f>
        <v>0.23365000000000002</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302.28809278382363</v>
      </c>
      <c r="N80" s="480">
        <f xml:space="preserve"> Update!N1014</f>
        <v>310.68976612830596</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6.9028658833664158E-2</v>
      </c>
      <c r="O85" s="493">
        <f xml:space="preserve"> Update!O$1033</f>
        <v>0.11173133612423625</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1464</v>
      </c>
      <c r="C18" s="76" t="s">
        <v>1465</v>
      </c>
      <c r="D18" s="78"/>
      <c r="E18" s="78"/>
      <c r="F18" s="78"/>
    </row>
    <row r="19" spans="1:6">
      <c r="A19" s="78"/>
      <c r="B19" s="76" t="s">
        <v>1466</v>
      </c>
      <c r="C19" s="76" t="s">
        <v>1467</v>
      </c>
      <c r="D19" s="78"/>
      <c r="E19" s="78"/>
      <c r="F19" s="78"/>
    </row>
    <row r="20" spans="1:6">
      <c r="A20" s="78"/>
      <c r="B20" s="76" t="s">
        <v>1468</v>
      </c>
      <c r="C20" s="76" t="s">
        <v>1469</v>
      </c>
      <c r="D20" s="78"/>
      <c r="E20" s="78"/>
      <c r="F20" s="78"/>
    </row>
    <row r="21" spans="1:6">
      <c r="A21" s="78"/>
      <c r="B21" s="76" t="s">
        <v>202</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33.10258333267528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33.246195732281763</v>
      </c>
      <c r="N29" s="181">
        <f xml:space="preserve"> PR19FDPublishedTables!N$28</f>
        <v>32.232561786029734</v>
      </c>
      <c r="O29" s="181">
        <f xml:space="preserve"> PR19FDPublishedTables!O$28</f>
        <v>31.286232989163249</v>
      </c>
      <c r="P29" s="181">
        <f xml:space="preserve"> PR19FDPublishedTables!P$28</f>
        <v>30.374897407312076</v>
      </c>
      <c r="Q29" s="181">
        <f xml:space="preserve"> PR19FDPublishedTables!Q$28</f>
        <v>29.490108087615091</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1.3124732494497791</v>
      </c>
      <c r="N30" s="181">
        <f xml:space="preserve"> PR19FDPublishedTables!N$29</f>
        <v>1.2724576202962101</v>
      </c>
      <c r="O30" s="181">
        <f xml:space="preserve"> PR19FDPublishedTables!O$29</f>
        <v>1.235099023208202</v>
      </c>
      <c r="P30" s="181">
        <f xml:space="preserve"> PR19FDPublishedTables!P$29</f>
        <v>1.1991218671424986</v>
      </c>
      <c r="Q30" s="181">
        <f xml:space="preserve"> PR19FDPublishedTables!Q$29</f>
        <v>1.1641926883921729</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31.933722482831982</v>
      </c>
      <c r="N31" s="181">
        <f xml:space="preserve"> PR19FDPublishedTables!N$30</f>
        <v>30.960104165733526</v>
      </c>
      <c r="O31" s="181">
        <f xml:space="preserve"> PR19FDPublishedTables!O$30</f>
        <v>30.051133965955046</v>
      </c>
      <c r="P31" s="181">
        <f xml:space="preserve"> PR19FDPublishedTables!P$30</f>
        <v>29.175775540169578</v>
      </c>
      <c r="Q31" s="181">
        <f xml:space="preserve"> PR19FDPublishedTables!Q$30</f>
        <v>28.325915399222918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32.589959107556872</v>
      </c>
      <c r="N32" s="181">
        <f xml:space="preserve"> PR19FDPublishedTables!N$34</f>
        <v>31.59633297588163</v>
      </c>
      <c r="O32" s="181">
        <f xml:space="preserve"> PR19FDPublishedTables!O$34</f>
        <v>30.668683477559149</v>
      </c>
      <c r="P32" s="181">
        <f xml:space="preserve"> PR19FDPublishedTables!P$34</f>
        <v>29.775336473740829</v>
      </c>
      <c r="Q32" s="181">
        <f xml:space="preserve"> PR19FDPublishedTables!Q$34</f>
        <v>28.908011743419003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33.10258333267528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33.102583332675287</v>
      </c>
      <c r="N35" s="181">
        <f xml:space="preserve"> PR19FDPublishedTables!N$72</f>
        <v>32.043300666029644</v>
      </c>
      <c r="O35" s="181">
        <f xml:space="preserve"> PR19FDPublishedTables!O$72</f>
        <v>31.017915044716677</v>
      </c>
      <c r="P35" s="181">
        <f xml:space="preserve"> PR19FDPublishedTables!P$72</f>
        <v>30.025341763285777</v>
      </c>
      <c r="Q35" s="181">
        <f xml:space="preserve"> PR19FDPublishedTables!Q$72</f>
        <v>29.064530826860651</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1.0592826666456105</v>
      </c>
      <c r="N36" s="181">
        <f xml:space="preserve"> PR19FDPublishedTables!N$73</f>
        <v>1.0253856213129524</v>
      </c>
      <c r="O36" s="181">
        <f xml:space="preserve"> PR19FDPublishedTables!O$73</f>
        <v>0.99257328143093815</v>
      </c>
      <c r="P36" s="181">
        <f xml:space="preserve"> PR19FDPublishedTables!P$73</f>
        <v>0.96081093642514115</v>
      </c>
      <c r="Q36" s="181">
        <f xml:space="preserve"> PR19FDPublishedTables!Q$73</f>
        <v>0.93006498645954161</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32.04330066602968</v>
      </c>
      <c r="N38" s="181">
        <f xml:space="preserve"> PR19FDPublishedTables!N$75</f>
        <v>31.017915044716691</v>
      </c>
      <c r="O38" s="181">
        <f xml:space="preserve"> PR19FDPublishedTables!O$75</f>
        <v>30.025341763285738</v>
      </c>
      <c r="P38" s="181">
        <f xml:space="preserve"> PR19FDPublishedTables!P$75</f>
        <v>29.064530826860636</v>
      </c>
      <c r="Q38" s="181">
        <f xml:space="preserve"> PR19FDPublishedTables!Q$75</f>
        <v>28.134465840401109</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32.57294199935248</v>
      </c>
      <c r="N39" s="181">
        <f xml:space="preserve"> PR19FDPublishedTables!N$79</f>
        <v>31.530607855373169</v>
      </c>
      <c r="O39" s="181">
        <f xml:space="preserve"> PR19FDPublishedTables!O$79</f>
        <v>30.521628404001206</v>
      </c>
      <c r="P39" s="181">
        <f xml:space="preserve"> PR19FDPublishedTables!P$79</f>
        <v>29.544936295073207</v>
      </c>
      <c r="Q39" s="181">
        <f xml:space="preserve"> PR19FDPublishedTables!Q$79</f>
        <v>28.59949833363088</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11.634803667438725</v>
      </c>
      <c r="O42" s="181">
        <f xml:space="preserve"> PR19FDPublishedTables!O$110</f>
        <v>20.904914645605029</v>
      </c>
      <c r="P42" s="181">
        <f xml:space="preserve"> PR19FDPublishedTables!P$110</f>
        <v>29.107601236138755</v>
      </c>
      <c r="Q42" s="181">
        <f xml:space="preserve"> PR19FDPublishedTables!Q$110</f>
        <v>34.840990004301418</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11.992788401215018</v>
      </c>
      <c r="N43" s="181">
        <f xml:space="preserve"> PR19FDPublishedTables!N$111</f>
        <v>10.271307279402604</v>
      </c>
      <c r="O43" s="181">
        <f xml:space="preserve"> PR19FDPublishedTables!O$111</f>
        <v>9.741493578185171</v>
      </c>
      <c r="P43" s="181">
        <f xml:space="preserve"> PR19FDPublishedTables!P$111</f>
        <v>7.7009870246458725</v>
      </c>
      <c r="Q43" s="181">
        <f xml:space="preserve"> PR19FDPublishedTables!Q$111</f>
        <v>7.5797912565648486</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0.35798473377626705</v>
      </c>
      <c r="N44" s="181">
        <f xml:space="preserve"> PR19FDPublishedTables!N$112</f>
        <v>1.0011963012362615</v>
      </c>
      <c r="O44" s="181">
        <f xml:space="preserve"> PR19FDPublishedTables!O$112</f>
        <v>1.5388069876514454</v>
      </c>
      <c r="P44" s="181">
        <f xml:space="preserve"> PR19FDPublishedTables!P$112</f>
        <v>1.9675982564831613</v>
      </c>
      <c r="Q44" s="181">
        <f xml:space="preserve"> PR19FDPublishedTables!Q$112</f>
        <v>2.3062638722652573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11.634803667438751</v>
      </c>
      <c r="N45" s="181">
        <f xml:space="preserve"> PR19FDPublishedTables!N$113</f>
        <v>20.904914645605068</v>
      </c>
      <c r="O45" s="181">
        <f xml:space="preserve"> PR19FDPublishedTables!O$113</f>
        <v>29.107601236138755</v>
      </c>
      <c r="P45" s="181">
        <f xml:space="preserve"> PR19FDPublishedTables!P$113</f>
        <v>34.840990004301467</v>
      </c>
      <c r="Q45" s="181">
        <f xml:space="preserve"> PR19FDPublishedTables!Q$113</f>
        <v>40.114517388601008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5.8174018337193756</v>
      </c>
      <c r="N46" s="181">
        <f xml:space="preserve"> PR19FDPublishedTables!N$117</f>
        <v>16.269859156521896</v>
      </c>
      <c r="O46" s="181">
        <f xml:space="preserve"> PR19FDPublishedTables!O$117</f>
        <v>25.00625794087189</v>
      </c>
      <c r="P46" s="181">
        <f xml:space="preserve"> PR19FDPublishedTables!P$117</f>
        <v>31.974295620220111</v>
      </c>
      <c r="Q46" s="181">
        <f xml:space="preserve"> PR19FDPublishedTables!Q$117</f>
        <v>37.477753696451217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32.589959107556872</v>
      </c>
      <c r="N48" s="196">
        <f t="shared" si="4"/>
        <v>31.59633297588163</v>
      </c>
      <c r="O48" s="196">
        <f t="shared" si="4"/>
        <v>30.668683477559149</v>
      </c>
      <c r="P48" s="196">
        <f t="shared" si="4"/>
        <v>29.775336473740829</v>
      </c>
      <c r="Q48" s="196">
        <f t="shared" si="4"/>
        <v>28.908011743419003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32.57294199935248</v>
      </c>
      <c r="N49" s="196">
        <f t="shared" si="5"/>
        <v>31.530607855373169</v>
      </c>
      <c r="O49" s="196">
        <f t="shared" si="5"/>
        <v>30.521628404001206</v>
      </c>
      <c r="P49" s="196">
        <f t="shared" si="5"/>
        <v>29.544936295073207</v>
      </c>
      <c r="Q49" s="196">
        <f t="shared" si="5"/>
        <v>28.59949833363088</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5.8174018337193756</v>
      </c>
      <c r="N50" s="196">
        <f t="shared" si="6"/>
        <v>16.269859156521896</v>
      </c>
      <c r="O50" s="196">
        <f t="shared" si="6"/>
        <v>25.00625794087189</v>
      </c>
      <c r="P50" s="196">
        <f t="shared" si="6"/>
        <v>31.974295620220111</v>
      </c>
      <c r="Q50" s="196">
        <f t="shared" si="6"/>
        <v>37.477753696451217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70.980302940628718</v>
      </c>
      <c r="N51" s="320">
        <f t="shared" si="7"/>
        <v>79.396799987776689</v>
      </c>
      <c r="O51" s="320">
        <f xml:space="preserve"> SUM(O48:O50)</f>
        <v>86.196569822432252</v>
      </c>
      <c r="P51" s="320">
        <f t="shared" si="7"/>
        <v>91.29456838903414</v>
      </c>
      <c r="Q51" s="320">
        <f t="shared" si="7"/>
        <v>94.985263773501103</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34.995435840377198</v>
      </c>
      <c r="N60" s="196">
        <f t="shared" si="10"/>
        <v>36.031601932568023</v>
      </c>
      <c r="O60" s="196">
        <f t="shared" si="10"/>
        <v>38.065834092684156</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1.3815286946871017</v>
      </c>
      <c r="N61" s="196">
        <f t="shared" si="11"/>
        <v>1.4224338342988181</v>
      </c>
      <c r="O61" s="196">
        <f t="shared" si="11"/>
        <v>1.5027400237594757</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34.494871740878317</v>
      </c>
      <c r="M62" s="196">
        <f t="shared" si="12"/>
        <v>33.613907145690092</v>
      </c>
      <c r="N62" s="196">
        <f t="shared" si="12"/>
        <v>34.609168098269208</v>
      </c>
      <c r="O62" s="196">
        <f t="shared" si="12"/>
        <v>36.563094068924677</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34.844267310997729</v>
      </c>
      <c r="N64" s="196">
        <f t="shared" si="13"/>
        <v>35.820033848640207</v>
      </c>
      <c r="O64" s="196">
        <f t="shared" si="13"/>
        <v>37.739372726723893</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1.1150165539519288</v>
      </c>
      <c r="N65" s="196">
        <f t="shared" si="14"/>
        <v>1.1462410831564911</v>
      </c>
      <c r="O65" s="196">
        <f t="shared" si="14"/>
        <v>1.20765992725517</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34.494871740878317</v>
      </c>
      <c r="M67" s="196">
        <f t="shared" si="16"/>
        <v>33.729250757045804</v>
      </c>
      <c r="N67" s="196">
        <f t="shared" si="16"/>
        <v>34.673792765483718</v>
      </c>
      <c r="O67" s="196">
        <f t="shared" si="16"/>
        <v>36.531712799468721</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13.006121483351462</v>
      </c>
      <c r="O69" s="196">
        <f t="shared" si="17"/>
        <v>25.434925735449074</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12.623785903853712</v>
      </c>
      <c r="N70" s="196">
        <f t="shared" si="18"/>
        <v>11.481918740288535</v>
      </c>
      <c r="O70" s="196">
        <f t="shared" si="18"/>
        <v>11.852436133509162</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0.376820009230032</v>
      </c>
      <c r="N71" s="196">
        <f t="shared" si="19"/>
        <v>1.1192007269536972</v>
      </c>
      <c r="O71" s="196">
        <f t="shared" si="19"/>
        <v>1.8722602849915555</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12.246965894623681</v>
      </c>
      <c r="N72" s="196">
        <f t="shared" si="20"/>
        <v>23.368839496686302</v>
      </c>
      <c r="O72" s="196">
        <f t="shared" si="20"/>
        <v>35.415101583966681</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34.119649335938128</v>
      </c>
      <c r="N74" s="196">
        <f t="shared" si="21"/>
        <v>34.294628483497306</v>
      </c>
      <c r="O74" s="196">
        <f t="shared" si="21"/>
        <v>36.208468858640721</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34.10183348772766</v>
      </c>
      <c r="N75" s="196">
        <f t="shared" si="22"/>
        <v>34.22329050286546</v>
      </c>
      <c r="O75" s="196">
        <f t="shared" si="22"/>
        <v>36.034850742449848</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6.0904559578512556</v>
      </c>
      <c r="N76" s="196">
        <f t="shared" si="23"/>
        <v>17.659288996531924</v>
      </c>
      <c r="O76" s="196">
        <f t="shared" si="23"/>
        <v>29.523220733805648</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74.311938781517043</v>
      </c>
      <c r="N77" s="243">
        <f t="shared" si="24"/>
        <v>86.177207982894686</v>
      </c>
      <c r="O77" s="243">
        <f t="shared" si="24"/>
        <v>101.76654033489622</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34.494871740878317</v>
      </c>
      <c r="M81" s="318">
        <f t="shared" si="25"/>
        <v>33.613907145690092</v>
      </c>
      <c r="N81" s="318">
        <f t="shared" si="25"/>
        <v>34.609168098269208</v>
      </c>
      <c r="O81" s="318">
        <f t="shared" si="25"/>
        <v>36.563094068924677</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34.494871740878317</v>
      </c>
      <c r="M82" s="318">
        <f t="shared" si="26"/>
        <v>33.729250757045804</v>
      </c>
      <c r="N82" s="318">
        <f t="shared" si="26"/>
        <v>34.673792765483718</v>
      </c>
      <c r="O82" s="318">
        <f t="shared" si="26"/>
        <v>36.531712799468721</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12.246965894623681</v>
      </c>
      <c r="N83" s="318">
        <f t="shared" si="27"/>
        <v>23.368839496686302</v>
      </c>
      <c r="O83" s="318">
        <f t="shared" si="27"/>
        <v>35.415101583966681</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68.989743481756634</v>
      </c>
      <c r="M84" s="319">
        <f t="shared" si="28"/>
        <v>79.590123797359581</v>
      </c>
      <c r="N84" s="319">
        <f t="shared" si="28"/>
        <v>92.651800360439225</v>
      </c>
      <c r="O84" s="319">
        <f t="shared" si="28"/>
        <v>108.50990845236007</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34.844267310997715</v>
      </c>
      <c r="N86" s="318">
        <f xml:space="preserve"> M81 * N$21</f>
        <v>35.697540405404702</v>
      </c>
      <c r="O86" s="318">
        <f t="shared" ref="O86:Q86" si="30" xml:space="preserve"> N81 * O$21</f>
        <v>37.669034462322195</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34.844267310997715</v>
      </c>
      <c r="N87" s="318">
        <f t="shared" si="29"/>
        <v>35.820033848640257</v>
      </c>
      <c r="O87" s="318">
        <f t="shared" si="29"/>
        <v>37.739372726723907</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13.006121483351494</v>
      </c>
      <c r="O88" s="318">
        <f t="shared" si="29"/>
        <v>25.434925735449124</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69.68853462199543</v>
      </c>
      <c r="N89" s="319">
        <f t="shared" ref="N89" si="36" xml:space="preserve"> SUM(N86:N88)</f>
        <v>84.523695737396451</v>
      </c>
      <c r="O89" s="319">
        <f t="shared" ref="O89" si="37" xml:space="preserve"> SUM(O86:O88)</f>
        <v>100.84333292449523</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69.68853462199543</v>
      </c>
      <c r="N91" s="196">
        <f t="shared" si="40"/>
        <v>84.523695737396451</v>
      </c>
      <c r="O91" s="196">
        <f t="shared" si="40"/>
        <v>100.84333292449523</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68.989743481756634</v>
      </c>
      <c r="N92" s="196">
        <f t="shared" si="41"/>
        <v>79.590123797359581</v>
      </c>
      <c r="O92" s="196">
        <f t="shared" si="41"/>
        <v>92.651800360439225</v>
      </c>
      <c r="P92" s="196">
        <f t="shared" si="41"/>
        <v>108.50990845236007</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0.69879114023879652</v>
      </c>
      <c r="N94" s="320">
        <f t="shared" si="43"/>
        <v>4.9335719400368703</v>
      </c>
      <c r="O94" s="320">
        <f t="shared" si="43"/>
        <v>8.1915325640560042</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74.311938781517043</v>
      </c>
      <c r="N99" s="195">
        <f t="shared" si="44"/>
        <v>86.177207982894686</v>
      </c>
      <c r="O99" s="195">
        <f t="shared" si="44"/>
        <v>101.76654033489622</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29.724775512606818</v>
      </c>
      <c r="N100" s="195">
        <f t="shared" si="45"/>
        <v>34.470883193157874</v>
      </c>
      <c r="O100" s="195">
        <f t="shared" si="45"/>
        <v>40.706616133958491</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70.980302940628718</v>
      </c>
      <c r="N101" s="196">
        <f t="shared" si="46"/>
        <v>79.396799987776689</v>
      </c>
      <c r="O101" s="196">
        <f t="shared" si="46"/>
        <v>86.196569822432252</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28.392121176251489</v>
      </c>
      <c r="N102" s="196">
        <f xml:space="preserve"> N98 * N101</f>
        <v>31.758719995110678</v>
      </c>
      <c r="O102" s="196">
        <f t="shared" si="47"/>
        <v>34.478627928972905</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0.22985</v>
      </c>
      <c r="N106" s="291">
        <f xml:space="preserve"> Inp!N$214</f>
        <v>0.23365000000000002</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74.311938781517043</v>
      </c>
      <c r="N107" s="195">
        <f t="shared" si="48"/>
        <v>86.177207982894686</v>
      </c>
      <c r="O107" s="195">
        <f t="shared" si="48"/>
        <v>101.76654033489622</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17.080599128931691</v>
      </c>
      <c r="N108" s="195">
        <f t="shared" si="49"/>
        <v>20.135304645203345</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70.980302940628718</v>
      </c>
      <c r="N109" s="196">
        <f t="shared" si="50"/>
        <v>79.396799987776689</v>
      </c>
      <c r="O109" s="196">
        <f t="shared" si="50"/>
        <v>86.196569822432252</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16.31482263090351</v>
      </c>
      <c r="N110" s="196">
        <f t="shared" si="51"/>
        <v>18.551062317144027</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625.36242747645008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628.07550270478043</v>
      </c>
      <c r="N118" s="181">
        <f xml:space="preserve"> PR19FDPublishedTables!N$203</f>
        <v>608.29233158399984</v>
      </c>
      <c r="O118" s="181">
        <f xml:space="preserve"> PR19FDPublishedTables!O$203</f>
        <v>589.81853140834971</v>
      </c>
      <c r="P118" s="181">
        <f xml:space="preserve"> PR19FDPublishedTables!P$203</f>
        <v>572.04155503406753</v>
      </c>
      <c r="Q118" s="181">
        <f xml:space="preserve"> PR19FDPublishedTables!Q$203</f>
        <v>554.80037208129181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25.422861124878342</v>
      </c>
      <c r="N119" s="181">
        <f xml:space="preserve"> PR19FDPublishedTables!N$204</f>
        <v>24.62208986434127</v>
      </c>
      <c r="O119" s="181">
        <f xml:space="preserve"> PR19FDPublishedTables!O$204</f>
        <v>23.87431853065338</v>
      </c>
      <c r="P119" s="181">
        <f xml:space="preserve"> PR19FDPublishedTables!P$204</f>
        <v>23.154752810230651</v>
      </c>
      <c r="Q119" s="181">
        <f xml:space="preserve"> PR19FDPublishedTables!Q$204</f>
        <v>22.456874612546713</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602.65264157990214</v>
      </c>
      <c r="N120" s="181">
        <f xml:space="preserve"> PR19FDPublishedTables!N$205</f>
        <v>583.67024171965852</v>
      </c>
      <c r="O120" s="181">
        <f xml:space="preserve"> PR19FDPublishedTables!O$205</f>
        <v>565.94421287769637</v>
      </c>
      <c r="P120" s="181">
        <f xml:space="preserve"> PR19FDPublishedTables!P$205</f>
        <v>548.88680222383687</v>
      </c>
      <c r="Q120" s="181">
        <f xml:space="preserve"> PR19FDPublishedTables!Q$205</f>
        <v>532.34349746874511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615.36407214234123</v>
      </c>
      <c r="N121" s="181">
        <f xml:space="preserve"> PR19FDPublishedTables!N$209</f>
        <v>595.98128665182912</v>
      </c>
      <c r="O121" s="181">
        <f xml:space="preserve"> PR19FDPublishedTables!O$209</f>
        <v>577.8813721430231</v>
      </c>
      <c r="P121" s="181">
        <f xml:space="preserve"> PR19FDPublishedTables!P$209</f>
        <v>560.46417862895214</v>
      </c>
      <c r="Q121" s="181">
        <f xml:space="preserve"> PR19FDPublishedTables!Q$209</f>
        <v>543.57193477501846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625.36242747645008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625.36242747645008</v>
      </c>
      <c r="N124" s="181">
        <f xml:space="preserve"> PR19FDPublishedTables!N$247</f>
        <v>604.85053985522245</v>
      </c>
      <c r="O124" s="181">
        <f xml:space="preserve"> PR19FDPublishedTables!O$247</f>
        <v>585.07192720195678</v>
      </c>
      <c r="P124" s="181">
        <f xml:space="preserve"> PR19FDPublishedTables!P$247</f>
        <v>565.99858237517299</v>
      </c>
      <c r="Q124" s="181">
        <f xml:space="preserve"> PR19FDPublishedTables!Q$247</f>
        <v>547.49042873150495</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20.511887621227523</v>
      </c>
      <c r="N125" s="181">
        <f xml:space="preserve"> PR19FDPublishedTables!N$248</f>
        <v>19.778612653265817</v>
      </c>
      <c r="O125" s="181">
        <f xml:space="preserve"> PR19FDPublishedTables!O$248</f>
        <v>19.073344826783831</v>
      </c>
      <c r="P125" s="181">
        <f xml:space="preserve"> PR19FDPublishedTables!P$248</f>
        <v>18.508153643668201</v>
      </c>
      <c r="Q125" s="181">
        <f xml:space="preserve"> PR19FDPublishedTables!Q$248</f>
        <v>17.902937019520206</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604.85053985522256</v>
      </c>
      <c r="N127" s="181">
        <f xml:space="preserve"> PR19FDPublishedTables!N$250</f>
        <v>585.07192720195667</v>
      </c>
      <c r="O127" s="181">
        <f xml:space="preserve"> PR19FDPublishedTables!O$250</f>
        <v>565.99858237517299</v>
      </c>
      <c r="P127" s="181">
        <f xml:space="preserve"> PR19FDPublishedTables!P$250</f>
        <v>547.49042873150484</v>
      </c>
      <c r="Q127" s="181">
        <f xml:space="preserve"> PR19FDPublishedTables!Q$250</f>
        <v>529.58749171198474</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615.10648366583632</v>
      </c>
      <c r="N128" s="181">
        <f xml:space="preserve"> PR19FDPublishedTables!N$254</f>
        <v>594.96123352858956</v>
      </c>
      <c r="O128" s="181">
        <f xml:space="preserve"> PR19FDPublishedTables!O$254</f>
        <v>575.53525478856488</v>
      </c>
      <c r="P128" s="181">
        <f xml:space="preserve"> PR19FDPublishedTables!P$254</f>
        <v>556.74450555333897</v>
      </c>
      <c r="Q128" s="181">
        <f xml:space="preserve"> PR19FDPublishedTables!Q$254</f>
        <v>538.5389602217449</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32.138712422582842</v>
      </c>
      <c r="O131" s="181">
        <f xml:space="preserve"> PR19FDPublishedTables!O$285</f>
        <v>77.68084782507637</v>
      </c>
      <c r="P131" s="181">
        <f xml:space="preserve"> PR19FDPublishedTables!P$285</f>
        <v>126.0330021763064</v>
      </c>
      <c r="Q131" s="181">
        <f xml:space="preserve"> PR19FDPublishedTables!Q$285</f>
        <v>161.1895357821208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32.674575460128992</v>
      </c>
      <c r="N132" s="181">
        <f xml:space="preserve"> PR19FDPublishedTables!N$286</f>
        <v>47.367530421096902</v>
      </c>
      <c r="O132" s="181">
        <f xml:space="preserve"> PR19FDPublishedTables!O$286</f>
        <v>51.727711690888768</v>
      </c>
      <c r="P132" s="181">
        <f xml:space="preserve"> PR19FDPublishedTables!P$286</f>
        <v>39.93067938492338</v>
      </c>
      <c r="Q132" s="181">
        <f xml:space="preserve"> PR19FDPublishedTables!Q$286</f>
        <v>43.475638531967753</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0.53586303754611508</v>
      </c>
      <c r="N133" s="181">
        <f xml:space="preserve"> PR19FDPublishedTables!N$287</f>
        <v>1.8253950186033927</v>
      </c>
      <c r="O133" s="181">
        <f xml:space="preserve"> PR19FDPublishedTables!O$287</f>
        <v>3.3755573396589802</v>
      </c>
      <c r="P133" s="181">
        <f xml:space="preserve"> PR19FDPublishedTables!P$287</f>
        <v>4.7741457791087116</v>
      </c>
      <c r="Q133" s="181">
        <f xml:space="preserve"> PR19FDPublishedTables!Q$287</f>
        <v>5.9817245100730254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32.138712422582877</v>
      </c>
      <c r="N134" s="181">
        <f xml:space="preserve"> PR19FDPublishedTables!N$288</f>
        <v>77.680847825076356</v>
      </c>
      <c r="O134" s="181">
        <f xml:space="preserve"> PR19FDPublishedTables!O$288</f>
        <v>126.03300217630614</v>
      </c>
      <c r="P134" s="181">
        <f xml:space="preserve"> PR19FDPublishedTables!P$288</f>
        <v>161.18953578212106</v>
      </c>
      <c r="Q134" s="181">
        <f xml:space="preserve"> PR19FDPublishedTables!Q$288</f>
        <v>198.68344980401551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16.069356211291439</v>
      </c>
      <c r="N135" s="181">
        <f xml:space="preserve"> PR19FDPublishedTables!N$292</f>
        <v>54.909780123829599</v>
      </c>
      <c r="O135" s="181">
        <f xml:space="preserve"> PR19FDPublishedTables!O$292</f>
        <v>101.85692500069126</v>
      </c>
      <c r="P135" s="181">
        <f xml:space="preserve"> PR19FDPublishedTables!P$292</f>
        <v>143.61126897921372</v>
      </c>
      <c r="Q135" s="181">
        <f xml:space="preserve"> PR19FDPublishedTables!Q$292</f>
        <v>179.93649279306817</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615.36407214234123</v>
      </c>
      <c r="N137" s="196">
        <f t="shared" si="52"/>
        <v>595.98128665182912</v>
      </c>
      <c r="O137" s="196">
        <f t="shared" si="52"/>
        <v>577.8813721430231</v>
      </c>
      <c r="P137" s="196">
        <f t="shared" si="52"/>
        <v>560.46417862895214</v>
      </c>
      <c r="Q137" s="196">
        <f t="shared" si="52"/>
        <v>543.57193477501846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615.10648366583632</v>
      </c>
      <c r="N138" s="196">
        <f t="shared" si="53"/>
        <v>594.96123352858956</v>
      </c>
      <c r="O138" s="196">
        <f t="shared" si="53"/>
        <v>575.53525478856488</v>
      </c>
      <c r="P138" s="196">
        <f t="shared" si="53"/>
        <v>556.74450555333897</v>
      </c>
      <c r="Q138" s="196">
        <f t="shared" si="53"/>
        <v>538.5389602217449</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16.069356211291439</v>
      </c>
      <c r="N139" s="196">
        <f t="shared" si="54"/>
        <v>54.909780123829599</v>
      </c>
      <c r="O139" s="196">
        <f t="shared" si="54"/>
        <v>101.85692500069126</v>
      </c>
      <c r="P139" s="196">
        <f t="shared" si="54"/>
        <v>143.61126897921372</v>
      </c>
      <c r="Q139" s="196">
        <f t="shared" si="54"/>
        <v>179.93649279306817</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1246.5399120194691</v>
      </c>
      <c r="N140" s="320">
        <f t="shared" si="55"/>
        <v>1245.8523003042485</v>
      </c>
      <c r="O140" s="320">
        <f xml:space="preserve"> SUM(O137:O139)</f>
        <v>1255.2735519322791</v>
      </c>
      <c r="P140" s="320">
        <f t="shared" si="55"/>
        <v>1260.8199531615048</v>
      </c>
      <c r="Q140" s="320">
        <f t="shared" si="55"/>
        <v>1262.0473877898316</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661.12153507162418</v>
      </c>
      <c r="N149" s="196">
        <f t="shared" si="58"/>
        <v>679.98774952377403</v>
      </c>
      <c r="O149" s="196">
        <f t="shared" si="58"/>
        <v>717.62983958975292</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26.760478478162366</v>
      </c>
      <c r="N150" s="196">
        <f t="shared" si="59"/>
        <v>27.524133720093634</v>
      </c>
      <c r="O150" s="196">
        <f t="shared" si="59"/>
        <v>29.047787522982716</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651.66505316432892</v>
      </c>
      <c r="M151" s="196">
        <f t="shared" si="60"/>
        <v>634.36105659346185</v>
      </c>
      <c r="N151" s="196">
        <f t="shared" si="60"/>
        <v>652.46361580368034</v>
      </c>
      <c r="O151" s="196">
        <f t="shared" si="60"/>
        <v>688.58205206677019</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658.2657120821998</v>
      </c>
      <c r="N153" s="196">
        <f t="shared" si="61"/>
        <v>676.14029643179356</v>
      </c>
      <c r="O153" s="196">
        <f t="shared" si="61"/>
        <v>711.85466530505153</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21.591115356296111</v>
      </c>
      <c r="N154" s="196">
        <f t="shared" si="62"/>
        <v>22.109787693319699</v>
      </c>
      <c r="O154" s="196">
        <f t="shared" si="62"/>
        <v>23.206462088944729</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651.66505316432892</v>
      </c>
      <c r="M156" s="196">
        <f t="shared" si="64"/>
        <v>636.67459672590371</v>
      </c>
      <c r="N156" s="196">
        <f t="shared" si="64"/>
        <v>654.03050873847394</v>
      </c>
      <c r="O156" s="196">
        <f t="shared" si="64"/>
        <v>688.64820321610682</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35.926691161659058</v>
      </c>
      <c r="O158" s="196">
        <f t="shared" si="65"/>
        <v>94.513975732157533</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34.39373991341261</v>
      </c>
      <c r="N159" s="196">
        <f t="shared" si="66"/>
        <v>52.950429816642789</v>
      </c>
      <c r="O159" s="196">
        <f t="shared" si="66"/>
        <v>62.936899175480853</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0.56405733457996643</v>
      </c>
      <c r="N160" s="196">
        <f t="shared" si="67"/>
        <v>2.0405423284883604</v>
      </c>
      <c r="O160" s="196">
        <f t="shared" si="67"/>
        <v>4.107027065428678</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33.829682578832646</v>
      </c>
      <c r="N161" s="196">
        <f t="shared" si="68"/>
        <v>86.83657864981349</v>
      </c>
      <c r="O161" s="196">
        <f t="shared" si="68"/>
        <v>153.3438478422097</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644.24770482645738</v>
      </c>
      <c r="N163" s="196">
        <f t="shared" si="69"/>
        <v>646.87749760210534</v>
      </c>
      <c r="O163" s="196">
        <f t="shared" si="69"/>
        <v>682.26598910057055</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643.97802579856045</v>
      </c>
      <c r="N164" s="196">
        <f t="shared" si="70"/>
        <v>645.7703329535484</v>
      </c>
      <c r="O164" s="196">
        <f t="shared" si="70"/>
        <v>679.49608483553175</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16.823611136609536</v>
      </c>
      <c r="N165" s="196">
        <f t="shared" si="71"/>
        <v>59.599020902036074</v>
      </c>
      <c r="O165" s="196">
        <f t="shared" si="71"/>
        <v>120.25567708581532</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1305.0493417616274</v>
      </c>
      <c r="N166" s="243">
        <f t="shared" si="72"/>
        <v>1352.2468514576899</v>
      </c>
      <c r="O166" s="243">
        <f t="shared" si="72"/>
        <v>1482.0177510219175</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651.66505316432892</v>
      </c>
      <c r="M170" s="318">
        <f t="shared" si="73"/>
        <v>634.36105659346185</v>
      </c>
      <c r="N170" s="318">
        <f t="shared" si="73"/>
        <v>652.46361580368034</v>
      </c>
      <c r="O170" s="318">
        <f t="shared" si="73"/>
        <v>688.58205206677019</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651.66505316432892</v>
      </c>
      <c r="M171" s="318">
        <f t="shared" si="74"/>
        <v>636.67459672590371</v>
      </c>
      <c r="N171" s="318">
        <f t="shared" si="74"/>
        <v>654.03050873847394</v>
      </c>
      <c r="O171" s="318">
        <f t="shared" si="74"/>
        <v>688.64820321610682</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33.829682578832646</v>
      </c>
      <c r="N172" s="318">
        <f t="shared" si="75"/>
        <v>86.83657864981349</v>
      </c>
      <c r="O172" s="318">
        <f t="shared" si="75"/>
        <v>153.3438478422097</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1303.3301063286578</v>
      </c>
      <c r="M173" s="319">
        <f t="shared" si="76"/>
        <v>1304.8653358981983</v>
      </c>
      <c r="N173" s="319">
        <f t="shared" si="76"/>
        <v>1393.3307031919676</v>
      </c>
      <c r="O173" s="319">
        <f t="shared" si="76"/>
        <v>1530.5741031250866</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658.2657120821998</v>
      </c>
      <c r="N175" s="318">
        <f xml:space="preserve"> M170 * N$21</f>
        <v>673.68334633672112</v>
      </c>
      <c r="O175" s="318">
        <f t="shared" ref="O175:Q175" si="78" xml:space="preserve"> N170 * O$21</f>
        <v>710.14924020520743</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658.2657120821998</v>
      </c>
      <c r="N176" s="318">
        <f t="shared" si="77"/>
        <v>676.1402964317939</v>
      </c>
      <c r="O176" s="318">
        <f t="shared" si="77"/>
        <v>711.85466530505141</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35.9266911616591</v>
      </c>
      <c r="O177" s="318">
        <f t="shared" si="77"/>
        <v>94.513975732157505</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1316.5314241643996</v>
      </c>
      <c r="N178" s="319">
        <f t="shared" si="79"/>
        <v>1385.7503339301743</v>
      </c>
      <c r="O178" s="319">
        <f t="shared" si="79"/>
        <v>1516.5178812424163</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1316.5314241643996</v>
      </c>
      <c r="N180" s="196">
        <f t="shared" si="80"/>
        <v>1385.7503339301743</v>
      </c>
      <c r="O180" s="196">
        <f t="shared" si="80"/>
        <v>1516.5178812424163</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1303.3301063286578</v>
      </c>
      <c r="N181" s="196">
        <f t="shared" si="81"/>
        <v>1304.8653358981983</v>
      </c>
      <c r="O181" s="196">
        <f t="shared" si="81"/>
        <v>1393.3307031919676</v>
      </c>
      <c r="P181" s="196">
        <f t="shared" si="81"/>
        <v>1530.5741031250866</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13.201317835741747</v>
      </c>
      <c r="N183" s="320">
        <f t="shared" si="83"/>
        <v>80.884998031976011</v>
      </c>
      <c r="O183" s="320">
        <f t="shared" si="83"/>
        <v>123.18717805044867</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1305.0493417616274</v>
      </c>
      <c r="N188" s="195">
        <f t="shared" si="84"/>
        <v>1352.2468514576899</v>
      </c>
      <c r="O188" s="195">
        <f t="shared" si="84"/>
        <v>1482.0177510219175</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522.019736704651</v>
      </c>
      <c r="N189" s="195">
        <f t="shared" si="85"/>
        <v>540.89874058307601</v>
      </c>
      <c r="O189" s="195">
        <f t="shared" si="85"/>
        <v>592.80710040876704</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1246.5399120194691</v>
      </c>
      <c r="N190" s="196">
        <f t="shared" si="86"/>
        <v>1245.8523003042485</v>
      </c>
      <c r="O190" s="196">
        <f t="shared" si="86"/>
        <v>1255.2735519322791</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498.61596480778763</v>
      </c>
      <c r="N191" s="196">
        <f xml:space="preserve"> N187 * N190</f>
        <v>498.34092012169941</v>
      </c>
      <c r="O191" s="196">
        <f t="shared" si="87"/>
        <v>502.10942077291168</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0.22985</v>
      </c>
      <c r="N195" s="291">
        <f xml:space="preserve"> Inp!N$214</f>
        <v>0.23365000000000002</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1305.0493417616274</v>
      </c>
      <c r="N196" s="195">
        <f t="shared" si="88"/>
        <v>1352.2468514576899</v>
      </c>
      <c r="O196" s="195">
        <f t="shared" si="88"/>
        <v>1482.0177510219175</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299.96559120391004</v>
      </c>
      <c r="N197" s="195">
        <f t="shared" si="89"/>
        <v>315.9524768430893</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1246.5399120194691</v>
      </c>
      <c r="N198" s="196">
        <f t="shared" si="90"/>
        <v>1245.8523003042485</v>
      </c>
      <c r="O198" s="196">
        <f t="shared" si="90"/>
        <v>1255.2735519322791</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286.51719877767493</v>
      </c>
      <c r="N199" s="196">
        <f t="shared" si="91"/>
        <v>291.09338996608767</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0.22985</v>
      </c>
      <c r="N284" s="291">
        <f xml:space="preserve"> Inp!N$214</f>
        <v>0.23365000000000002</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0.22985</v>
      </c>
      <c r="N373" s="291">
        <f xml:space="preserve"> Inp!N$214</f>
        <v>0.23365000000000002</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0.22985</v>
      </c>
      <c r="N462" s="291">
        <f xml:space="preserve"> Inp!N$214</f>
        <v>0.23365000000000002</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696.11697091200142</v>
      </c>
      <c r="N473" s="196">
        <f t="shared" si="293"/>
        <v>716.01935145634206</v>
      </c>
      <c r="O473" s="196">
        <f t="shared" si="293"/>
        <v>755.69567368243702</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28.142007172849468</v>
      </c>
      <c r="N474" s="196">
        <f t="shared" si="294"/>
        <v>28.946567554392452</v>
      </c>
      <c r="O474" s="196">
        <f t="shared" si="294"/>
        <v>30.550527546742192</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686.15992490520728</v>
      </c>
      <c r="M475" s="196">
        <f t="shared" si="295"/>
        <v>667.97496373915192</v>
      </c>
      <c r="N475" s="196">
        <f t="shared" si="295"/>
        <v>687.07278390194961</v>
      </c>
      <c r="O475" s="196">
        <f t="shared" si="295"/>
        <v>725.14514613569486</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693.10997939319748</v>
      </c>
      <c r="N477" s="196">
        <f t="shared" si="296"/>
        <v>711.96033028043371</v>
      </c>
      <c r="O477" s="196">
        <f t="shared" si="296"/>
        <v>749.59403803177543</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22.70613191024804</v>
      </c>
      <c r="N478" s="196">
        <f t="shared" si="297"/>
        <v>23.256028776476189</v>
      </c>
      <c r="O478" s="196">
        <f t="shared" si="297"/>
        <v>24.414122016199897</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686.15992490520728</v>
      </c>
      <c r="M480" s="196">
        <f t="shared" si="299"/>
        <v>670.40384748294946</v>
      </c>
      <c r="N480" s="196">
        <f t="shared" si="299"/>
        <v>688.70430150395771</v>
      </c>
      <c r="O480" s="196">
        <f t="shared" si="299"/>
        <v>725.1799160155756</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48.932812645010522</v>
      </c>
      <c r="O482" s="196">
        <f t="shared" si="300"/>
        <v>119.9489014676066</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47.017525817266318</v>
      </c>
      <c r="N483" s="196">
        <f t="shared" si="301"/>
        <v>64.432348556931316</v>
      </c>
      <c r="O483" s="196">
        <f t="shared" si="301"/>
        <v>74.789335308990019</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0.94087734380999843</v>
      </c>
      <c r="N484" s="196">
        <f t="shared" si="302"/>
        <v>3.1597430554420578</v>
      </c>
      <c r="O484" s="196">
        <f t="shared" si="302"/>
        <v>5.9792873504202335</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46.076648473456331</v>
      </c>
      <c r="N485" s="196">
        <f t="shared" si="303"/>
        <v>110.2054181464998</v>
      </c>
      <c r="O485" s="196">
        <f t="shared" si="303"/>
        <v>188.75894942617637</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678.36735416239549</v>
      </c>
      <c r="N487" s="196">
        <f t="shared" si="304"/>
        <v>681.1721260856026</v>
      </c>
      <c r="O487" s="196">
        <f t="shared" si="304"/>
        <v>718.47445795921124</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678.07985928628807</v>
      </c>
      <c r="N488" s="196">
        <f t="shared" si="305"/>
        <v>679.99362345641384</v>
      </c>
      <c r="O488" s="196">
        <f t="shared" si="305"/>
        <v>715.53093557798161</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22.91406709446079</v>
      </c>
      <c r="N489" s="196">
        <f t="shared" si="306"/>
        <v>77.258309898568001</v>
      </c>
      <c r="O489" s="196">
        <f t="shared" si="306"/>
        <v>149.77889781962097</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1379.3612805431444</v>
      </c>
      <c r="N490" s="320">
        <f t="shared" si="307"/>
        <v>1438.4240594405844</v>
      </c>
      <c r="O490" s="320">
        <f t="shared" si="307"/>
        <v>1583.7842913568138</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0.69879114023879652</v>
      </c>
      <c r="N495" s="84">
        <f t="shared" si="309"/>
        <v>4.9335719400368703</v>
      </c>
      <c r="O495" s="84">
        <f t="shared" si="309"/>
        <v>8.1915325640560042</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13.201317835741747</v>
      </c>
      <c r="N496" s="195">
        <f t="shared" si="310"/>
        <v>80.884998031976011</v>
      </c>
      <c r="O496" s="195">
        <f t="shared" si="310"/>
        <v>123.18717805044867</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13.900108975980544</v>
      </c>
      <c r="N500" s="312">
        <f t="shared" si="314"/>
        <v>85.818569972012881</v>
      </c>
      <c r="O500" s="312">
        <f t="shared" si="314"/>
        <v>131.37871061450466</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29.724775512606818</v>
      </c>
      <c r="N507" s="84">
        <f t="shared" si="315"/>
        <v>34.470883193157874</v>
      </c>
      <c r="O507" s="84">
        <f t="shared" si="315"/>
        <v>40.706616133958491</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522.019736704651</v>
      </c>
      <c r="N508" s="195">
        <f t="shared" si="316"/>
        <v>540.89874058307601</v>
      </c>
      <c r="O508" s="195">
        <f t="shared" si="316"/>
        <v>592.80710040876704</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551.74451221725781</v>
      </c>
      <c r="N512" s="211">
        <f t="shared" si="321"/>
        <v>575.36962377623388</v>
      </c>
      <c r="O512" s="211">
        <f t="shared" si="321"/>
        <v>633.51371654272555</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28.392121176251489</v>
      </c>
      <c r="N516" s="195">
        <f t="shared" si="322"/>
        <v>31.758719995110678</v>
      </c>
      <c r="O516" s="195">
        <f t="shared" si="322"/>
        <v>34.478627928972905</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498.61596480778763</v>
      </c>
      <c r="N517" s="195">
        <f t="shared" si="323"/>
        <v>498.34092012169941</v>
      </c>
      <c r="O517" s="195">
        <f t="shared" si="323"/>
        <v>502.10942077291168</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527.0080859840391</v>
      </c>
      <c r="N521" s="320">
        <f t="shared" si="327"/>
        <v>530.09964011681006</v>
      </c>
      <c r="O521" s="320">
        <f t="shared" si="327"/>
        <v>536.58804870188453</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0.22985</v>
      </c>
      <c r="N527" s="305">
        <f xml:space="preserve"> Inp!N$214</f>
        <v>0.23365000000000002</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17.080599128931691</v>
      </c>
      <c r="N528" s="84">
        <f t="shared" si="328"/>
        <v>20.135304645203345</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299.96559120391004</v>
      </c>
      <c r="N529" s="195">
        <f t="shared" si="329"/>
        <v>315.9524768430893</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317.04619033284172</v>
      </c>
      <c r="N533" s="211">
        <f t="shared" si="333"/>
        <v>336.08778148829265</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0.22985</v>
      </c>
      <c r="N536" s="305">
        <f xml:space="preserve"> Inp!N$214</f>
        <v>0.23365000000000002</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16.31482263090351</v>
      </c>
      <c r="N537" s="195">
        <f t="shared" si="334"/>
        <v>18.551062317144027</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286.51719877767493</v>
      </c>
      <c r="N538" s="195">
        <f t="shared" si="335"/>
        <v>291.09338996608767</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302.83202140857844</v>
      </c>
      <c r="N542" s="320">
        <f t="shared" si="339"/>
        <v>309.64445228323171</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election activeCell="C8" sqref="C8"/>
    </sheetView>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34.479747463860299</v>
      </c>
      <c r="J28" s="499">
        <v>33.921970270564103</v>
      </c>
      <c r="K28" s="499">
        <v>33.546868209482</v>
      </c>
      <c r="L28" s="499">
        <v>33.237653421326002</v>
      </c>
      <c r="M28" s="499">
        <v>32.947133956874801</v>
      </c>
    </row>
    <row r="29" spans="1:13">
      <c r="A29" t="s">
        <v>202</v>
      </c>
      <c r="B29" t="s">
        <v>256</v>
      </c>
      <c r="C29" t="s">
        <v>257</v>
      </c>
      <c r="D29" t="s">
        <v>255</v>
      </c>
      <c r="E29" t="s">
        <v>206</v>
      </c>
      <c r="F29" s="499"/>
      <c r="G29" s="499"/>
      <c r="H29" s="499"/>
      <c r="I29" s="499">
        <v>0.83641286934630399</v>
      </c>
      <c r="J29" s="499">
        <v>1.00367133908864</v>
      </c>
      <c r="K29" s="499">
        <v>1.0568499107974501</v>
      </c>
      <c r="L29" s="499">
        <v>1.06360490948246</v>
      </c>
      <c r="M29" s="499">
        <v>1.05430828662002</v>
      </c>
    </row>
    <row r="30" spans="1:13">
      <c r="A30" t="s">
        <v>202</v>
      </c>
      <c r="B30" t="s">
        <v>258</v>
      </c>
      <c r="C30" t="s">
        <v>259</v>
      </c>
      <c r="D30" t="s">
        <v>255</v>
      </c>
      <c r="E30" t="s">
        <v>206</v>
      </c>
      <c r="F30" s="499"/>
      <c r="G30" s="499"/>
      <c r="H30" s="499"/>
      <c r="I30" s="499">
        <v>1.3941900626424499</v>
      </c>
      <c r="J30" s="499">
        <v>1.3787734001707199</v>
      </c>
      <c r="K30" s="499">
        <v>1.3660646989534599</v>
      </c>
      <c r="L30" s="499">
        <v>1.3541243739336799</v>
      </c>
      <c r="M30" s="499">
        <v>1.34228841539206</v>
      </c>
    </row>
    <row r="31" spans="1:13">
      <c r="A31" t="s">
        <v>202</v>
      </c>
      <c r="B31" t="s">
        <v>260</v>
      </c>
      <c r="C31" t="s">
        <v>261</v>
      </c>
      <c r="D31" t="s">
        <v>255</v>
      </c>
      <c r="E31" t="s">
        <v>206</v>
      </c>
      <c r="F31" s="499"/>
      <c r="G31" s="499"/>
      <c r="H31" s="499"/>
      <c r="I31" s="499">
        <v>31.9337224828319</v>
      </c>
      <c r="J31" s="499">
        <v>30.960104165733501</v>
      </c>
      <c r="K31" s="499">
        <v>30.051133965955099</v>
      </c>
      <c r="L31" s="499">
        <v>29.1757755401696</v>
      </c>
      <c r="M31" s="499">
        <v>28.3259153992229</v>
      </c>
    </row>
    <row r="32" spans="1:13">
      <c r="A32" t="s">
        <v>202</v>
      </c>
      <c r="B32" t="s">
        <v>262</v>
      </c>
      <c r="C32" t="s">
        <v>263</v>
      </c>
      <c r="D32" t="s">
        <v>255</v>
      </c>
      <c r="E32" t="s">
        <v>206</v>
      </c>
      <c r="F32" s="499"/>
      <c r="G32" s="499"/>
      <c r="H32" s="499"/>
      <c r="I32" s="499">
        <v>34.479747463860299</v>
      </c>
      <c r="J32" s="499">
        <v>34.038370977520003</v>
      </c>
      <c r="K32" s="499">
        <v>33.609509275802097</v>
      </c>
      <c r="L32" s="499">
        <v>33.209126301708302</v>
      </c>
      <c r="M32" s="499">
        <v>32.821509379514801</v>
      </c>
    </row>
    <row r="33" spans="1:13">
      <c r="A33" t="s">
        <v>202</v>
      </c>
      <c r="B33" t="s">
        <v>264</v>
      </c>
      <c r="C33" t="s">
        <v>265</v>
      </c>
      <c r="D33" t="s">
        <v>255</v>
      </c>
      <c r="E33" t="s">
        <v>206</v>
      </c>
      <c r="F33" s="499"/>
      <c r="G33" s="499"/>
      <c r="H33" s="499"/>
      <c r="I33" s="499">
        <v>0.68385891787527497</v>
      </c>
      <c r="J33" s="499">
        <v>0.68219645615987701</v>
      </c>
      <c r="K33" s="499">
        <v>0.69743938298743702</v>
      </c>
      <c r="L33" s="499">
        <v>0.69739165233589295</v>
      </c>
      <c r="M33" s="499">
        <v>0.689251696969859</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1.1252354042155399</v>
      </c>
      <c r="J36" s="499">
        <v>1.1110581578777601</v>
      </c>
      <c r="K36" s="499">
        <v>1.09782235708127</v>
      </c>
      <c r="L36" s="499">
        <v>1.08500857452941</v>
      </c>
      <c r="M36" s="499">
        <v>1.07234435444751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32.043300666029602</v>
      </c>
      <c r="J38" s="499">
        <v>31.017915044716698</v>
      </c>
      <c r="K38" s="499">
        <v>30.025341763285802</v>
      </c>
      <c r="L38" s="499">
        <v>29.064530826860601</v>
      </c>
      <c r="M38" s="499">
        <v>28.134465840401099</v>
      </c>
    </row>
    <row r="39" spans="1:13">
      <c r="A39" t="s">
        <v>202</v>
      </c>
      <c r="B39" t="s">
        <v>276</v>
      </c>
      <c r="C39" t="s">
        <v>277</v>
      </c>
      <c r="D39" t="s">
        <v>255</v>
      </c>
      <c r="E39" t="s">
        <v>206</v>
      </c>
      <c r="F39" s="499"/>
      <c r="G39" s="499"/>
      <c r="H39" s="499"/>
      <c r="I39" s="499">
        <v>0</v>
      </c>
      <c r="J39" s="499">
        <v>12.3592063005774</v>
      </c>
      <c r="K39" s="499">
        <v>22.651552229684398</v>
      </c>
      <c r="L39" s="499">
        <v>32.194071708208597</v>
      </c>
      <c r="M39" s="499">
        <v>39.3446530078145</v>
      </c>
    </row>
    <row r="40" spans="1:13">
      <c r="A40" t="s">
        <v>202</v>
      </c>
      <c r="B40" t="s">
        <v>278</v>
      </c>
      <c r="C40" t="s">
        <v>279</v>
      </c>
      <c r="D40" t="s">
        <v>255</v>
      </c>
      <c r="E40" t="s">
        <v>206</v>
      </c>
      <c r="F40" s="499"/>
      <c r="G40" s="499"/>
      <c r="H40" s="499"/>
      <c r="I40" s="499">
        <v>0</v>
      </c>
      <c r="J40" s="499">
        <v>0.24770300390612299</v>
      </c>
      <c r="K40" s="499">
        <v>0.47004805934947003</v>
      </c>
      <c r="L40" s="499">
        <v>0.67607550587239795</v>
      </c>
      <c r="M40" s="499">
        <v>0.82623771316416295</v>
      </c>
    </row>
    <row r="41" spans="1:13">
      <c r="A41" t="s">
        <v>202</v>
      </c>
      <c r="B41" t="s">
        <v>280</v>
      </c>
      <c r="C41" t="s">
        <v>281</v>
      </c>
      <c r="D41" t="s">
        <v>255</v>
      </c>
      <c r="E41" t="s">
        <v>206</v>
      </c>
      <c r="F41" s="499"/>
      <c r="G41" s="499"/>
      <c r="H41" s="499"/>
      <c r="I41" s="499">
        <v>12.7394797717646</v>
      </c>
      <c r="J41" s="499">
        <v>11.129490708322001</v>
      </c>
      <c r="K41" s="499">
        <v>10.774448236283099</v>
      </c>
      <c r="L41" s="499">
        <v>8.6964423876866501</v>
      </c>
      <c r="M41" s="499">
        <v>8.7393316383290092</v>
      </c>
    </row>
    <row r="42" spans="1:13">
      <c r="A42" t="s">
        <v>202</v>
      </c>
      <c r="B42" t="s">
        <v>282</v>
      </c>
      <c r="C42" t="s">
        <v>283</v>
      </c>
      <c r="D42" t="s">
        <v>255</v>
      </c>
      <c r="E42" t="s">
        <v>206</v>
      </c>
      <c r="F42" s="499"/>
      <c r="G42" s="499"/>
      <c r="H42" s="499"/>
      <c r="I42" s="499">
        <v>0.38027347118717197</v>
      </c>
      <c r="J42" s="499">
        <v>1.0848477831210801</v>
      </c>
      <c r="K42" s="499">
        <v>1.70197681710837</v>
      </c>
      <c r="L42" s="499">
        <v>2.22193659395308</v>
      </c>
      <c r="M42" s="499">
        <v>2.6590712254465498</v>
      </c>
    </row>
    <row r="43" spans="1:13">
      <c r="A43" t="s">
        <v>202</v>
      </c>
      <c r="B43" t="s">
        <v>284</v>
      </c>
      <c r="C43" t="s">
        <v>285</v>
      </c>
      <c r="D43" t="s">
        <v>255</v>
      </c>
      <c r="E43" t="s">
        <v>206</v>
      </c>
      <c r="F43" s="499"/>
      <c r="G43" s="499"/>
      <c r="H43" s="499"/>
      <c r="I43" s="499">
        <v>11.6348036674387</v>
      </c>
      <c r="J43" s="499">
        <v>20.904914645605</v>
      </c>
      <c r="K43" s="499">
        <v>29.107601236138699</v>
      </c>
      <c r="L43" s="499">
        <v>34.840990004301403</v>
      </c>
      <c r="M43" s="499">
        <v>40.114517388601001</v>
      </c>
    </row>
    <row r="44" spans="1:13">
      <c r="A44" t="s">
        <v>202</v>
      </c>
      <c r="B44" t="s">
        <v>286</v>
      </c>
      <c r="C44" t="s">
        <v>287</v>
      </c>
      <c r="D44" t="s">
        <v>255</v>
      </c>
      <c r="E44" t="s">
        <v>206</v>
      </c>
      <c r="F44" s="499"/>
      <c r="G44" s="499"/>
      <c r="H44" s="499"/>
      <c r="I44" s="499">
        <v>68.959494927720499</v>
      </c>
      <c r="J44" s="499">
        <v>80.319547548661504</v>
      </c>
      <c r="K44" s="499">
        <v>89.807929714968594</v>
      </c>
      <c r="L44" s="499">
        <v>98.640851431242893</v>
      </c>
      <c r="M44" s="499">
        <v>105.113296344204</v>
      </c>
    </row>
    <row r="45" spans="1:13">
      <c r="A45" t="s">
        <v>202</v>
      </c>
      <c r="B45" t="s">
        <v>288</v>
      </c>
      <c r="C45" t="s">
        <v>289</v>
      </c>
      <c r="D45" t="s">
        <v>255</v>
      </c>
      <c r="E45" t="s">
        <v>206</v>
      </c>
      <c r="F45" s="499"/>
      <c r="G45" s="499"/>
      <c r="H45" s="499"/>
      <c r="I45" s="499">
        <v>1.5202717872215801</v>
      </c>
      <c r="J45" s="499">
        <v>1.93357079915464</v>
      </c>
      <c r="K45" s="499">
        <v>2.2243373531343602</v>
      </c>
      <c r="L45" s="499">
        <v>2.43707206769075</v>
      </c>
      <c r="M45" s="499">
        <v>2.5697976967540401</v>
      </c>
    </row>
    <row r="46" spans="1:13">
      <c r="A46" t="s">
        <v>202</v>
      </c>
      <c r="B46" t="s">
        <v>290</v>
      </c>
      <c r="C46" t="s">
        <v>291</v>
      </c>
      <c r="D46" t="s">
        <v>255</v>
      </c>
      <c r="E46" t="s">
        <v>206</v>
      </c>
      <c r="F46" s="499"/>
      <c r="G46" s="499"/>
      <c r="H46" s="499"/>
      <c r="I46" s="499">
        <v>75.611826816300294</v>
      </c>
      <c r="J46" s="499">
        <v>82.882933856055303</v>
      </c>
      <c r="K46" s="499">
        <v>89.184076965379603</v>
      </c>
      <c r="L46" s="499">
        <v>93.081296371331703</v>
      </c>
      <c r="M46" s="499">
        <v>96.574898628225</v>
      </c>
    </row>
    <row r="47" spans="1:13">
      <c r="A47" t="s">
        <v>202</v>
      </c>
      <c r="B47" t="s">
        <v>292</v>
      </c>
      <c r="C47" t="s">
        <v>293</v>
      </c>
      <c r="D47" t="s">
        <v>255</v>
      </c>
      <c r="E47" t="s">
        <v>206</v>
      </c>
      <c r="F47" s="499"/>
      <c r="G47" s="499"/>
      <c r="H47" s="499"/>
      <c r="I47" s="499">
        <v>651.37933061226204</v>
      </c>
      <c r="J47" s="499">
        <v>640.174818395849</v>
      </c>
      <c r="K47" s="499">
        <v>632.43678289807804</v>
      </c>
      <c r="L47" s="499">
        <v>625.95500139011801</v>
      </c>
      <c r="M47" s="499">
        <v>619.83774776203495</v>
      </c>
    </row>
    <row r="48" spans="1:13">
      <c r="A48" t="s">
        <v>202</v>
      </c>
      <c r="B48" t="s">
        <v>294</v>
      </c>
      <c r="C48" t="s">
        <v>295</v>
      </c>
      <c r="D48" t="s">
        <v>255</v>
      </c>
      <c r="E48" t="s">
        <v>206</v>
      </c>
      <c r="F48" s="499"/>
      <c r="G48" s="499"/>
      <c r="H48" s="499"/>
      <c r="I48" s="499">
        <v>15.8012194121006</v>
      </c>
      <c r="J48" s="499">
        <v>18.941267624060799</v>
      </c>
      <c r="K48" s="499">
        <v>19.924088097199501</v>
      </c>
      <c r="L48" s="499">
        <v>20.030560044484201</v>
      </c>
      <c r="M48" s="499">
        <v>19.834807928385501</v>
      </c>
    </row>
    <row r="49" spans="1:13">
      <c r="A49" t="s">
        <v>202</v>
      </c>
      <c r="B49" t="s">
        <v>296</v>
      </c>
      <c r="C49" t="s">
        <v>297</v>
      </c>
      <c r="D49" t="s">
        <v>255</v>
      </c>
      <c r="E49" t="s">
        <v>206</v>
      </c>
      <c r="F49" s="499"/>
      <c r="G49" s="499"/>
      <c r="H49" s="499"/>
      <c r="I49" s="499">
        <v>27.005731628513999</v>
      </c>
      <c r="J49" s="499">
        <v>26.679303121831399</v>
      </c>
      <c r="K49" s="499">
        <v>26.405869605159801</v>
      </c>
      <c r="L49" s="499">
        <v>26.147813672567001</v>
      </c>
      <c r="M49" s="499">
        <v>25.892279636254901</v>
      </c>
    </row>
    <row r="50" spans="1:13">
      <c r="A50" t="s">
        <v>202</v>
      </c>
      <c r="B50" t="s">
        <v>298</v>
      </c>
      <c r="C50" t="s">
        <v>299</v>
      </c>
      <c r="D50" t="s">
        <v>255</v>
      </c>
      <c r="E50" t="s">
        <v>206</v>
      </c>
      <c r="F50" s="499"/>
      <c r="G50" s="499"/>
      <c r="H50" s="499"/>
      <c r="I50" s="499">
        <v>602.65264157990202</v>
      </c>
      <c r="J50" s="499">
        <v>583.67024171965795</v>
      </c>
      <c r="K50" s="499">
        <v>565.94421287769603</v>
      </c>
      <c r="L50" s="499">
        <v>548.88680222383698</v>
      </c>
      <c r="M50" s="499">
        <v>532.343497468745</v>
      </c>
    </row>
    <row r="51" spans="1:13">
      <c r="A51" t="s">
        <v>202</v>
      </c>
      <c r="B51" t="s">
        <v>300</v>
      </c>
      <c r="C51" t="s">
        <v>301</v>
      </c>
      <c r="D51" t="s">
        <v>255</v>
      </c>
      <c r="E51" t="s">
        <v>206</v>
      </c>
      <c r="F51" s="499"/>
      <c r="G51" s="499"/>
      <c r="H51" s="499"/>
      <c r="I51" s="499">
        <v>651.37933061226204</v>
      </c>
      <c r="J51" s="499">
        <v>642.50956154999301</v>
      </c>
      <c r="K51" s="499">
        <v>633.95558134572195</v>
      </c>
      <c r="L51" s="499">
        <v>626.01513604313504</v>
      </c>
      <c r="M51" s="499">
        <v>618.26087435751003</v>
      </c>
    </row>
    <row r="52" spans="1:13">
      <c r="A52" t="s">
        <v>202</v>
      </c>
      <c r="B52" t="s">
        <v>302</v>
      </c>
      <c r="C52" t="s">
        <v>303</v>
      </c>
      <c r="D52" t="s">
        <v>255</v>
      </c>
      <c r="E52" t="s">
        <v>206</v>
      </c>
      <c r="F52" s="499"/>
      <c r="G52" s="499"/>
      <c r="H52" s="499"/>
      <c r="I52" s="499">
        <v>12.9192235130411</v>
      </c>
      <c r="J52" s="499">
        <v>12.8771657794</v>
      </c>
      <c r="K52" s="499">
        <v>13.1553717689515</v>
      </c>
      <c r="L52" s="499">
        <v>13.146317856906199</v>
      </c>
      <c r="M52" s="499">
        <v>12.983478361508601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21.788992575309901</v>
      </c>
      <c r="J55" s="499">
        <v>21.4311459836712</v>
      </c>
      <c r="K55" s="499">
        <v>21.095817071538399</v>
      </c>
      <c r="L55" s="499">
        <v>20.9005795425314</v>
      </c>
      <c r="M55" s="499">
        <v>20.6416903339119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604.850539855222</v>
      </c>
      <c r="J57" s="499">
        <v>585.07192720195701</v>
      </c>
      <c r="K57" s="499">
        <v>565.99858237517299</v>
      </c>
      <c r="L57" s="499">
        <v>547.49042873150495</v>
      </c>
      <c r="M57" s="499">
        <v>529.58749171198497</v>
      </c>
    </row>
    <row r="58" spans="1:13">
      <c r="A58" t="s">
        <v>202</v>
      </c>
      <c r="B58" t="s">
        <v>314</v>
      </c>
      <c r="C58" t="s">
        <v>315</v>
      </c>
      <c r="D58" t="s">
        <v>255</v>
      </c>
      <c r="E58" t="s">
        <v>206</v>
      </c>
      <c r="F58" s="499"/>
      <c r="G58" s="499"/>
      <c r="H58" s="499"/>
      <c r="I58" s="499">
        <v>0</v>
      </c>
      <c r="J58" s="499">
        <v>34.139723232052802</v>
      </c>
      <c r="K58" s="499">
        <v>84.1712014416578</v>
      </c>
      <c r="L58" s="499">
        <v>139.397110629205</v>
      </c>
      <c r="M58" s="499">
        <v>182.02543478400801</v>
      </c>
    </row>
    <row r="59" spans="1:13">
      <c r="A59" t="s">
        <v>202</v>
      </c>
      <c r="B59" t="s">
        <v>316</v>
      </c>
      <c r="C59" t="s">
        <v>317</v>
      </c>
      <c r="D59" t="s">
        <v>255</v>
      </c>
      <c r="E59" t="s">
        <v>206</v>
      </c>
      <c r="F59" s="499"/>
      <c r="G59" s="499"/>
      <c r="H59" s="499"/>
      <c r="I59" s="499">
        <v>0</v>
      </c>
      <c r="J59" s="499">
        <v>0.68422775633319399</v>
      </c>
      <c r="K59" s="499">
        <v>1.74665777822131</v>
      </c>
      <c r="L59" s="499">
        <v>2.92733932321338</v>
      </c>
      <c r="M59" s="499">
        <v>3.8225341304644398</v>
      </c>
    </row>
    <row r="60" spans="1:13">
      <c r="A60" t="s">
        <v>202</v>
      </c>
      <c r="B60" t="s">
        <v>318</v>
      </c>
      <c r="C60" t="s">
        <v>319</v>
      </c>
      <c r="D60" t="s">
        <v>255</v>
      </c>
      <c r="E60" t="s">
        <v>206</v>
      </c>
      <c r="F60" s="499"/>
      <c r="G60" s="499"/>
      <c r="H60" s="499"/>
      <c r="I60" s="499">
        <v>34.708950012253801</v>
      </c>
      <c r="J60" s="499">
        <v>51.325160016867798</v>
      </c>
      <c r="K60" s="499">
        <v>57.212741303134798</v>
      </c>
      <c r="L60" s="499">
        <v>45.092252676291402</v>
      </c>
      <c r="M60" s="499">
        <v>50.126449457286697</v>
      </c>
    </row>
    <row r="61" spans="1:13">
      <c r="A61" t="s">
        <v>202</v>
      </c>
      <c r="B61" t="s">
        <v>320</v>
      </c>
      <c r="C61" t="s">
        <v>321</v>
      </c>
      <c r="D61" t="s">
        <v>255</v>
      </c>
      <c r="E61" t="s">
        <v>206</v>
      </c>
      <c r="F61" s="499"/>
      <c r="G61" s="499"/>
      <c r="H61" s="499"/>
      <c r="I61" s="499">
        <v>0.56922678020096196</v>
      </c>
      <c r="J61" s="499">
        <v>1.97790956359601</v>
      </c>
      <c r="K61" s="499">
        <v>3.7334898938091601</v>
      </c>
      <c r="L61" s="499">
        <v>5.3912678447014404</v>
      </c>
      <c r="M61" s="499">
        <v>6.89679603212989</v>
      </c>
    </row>
    <row r="62" spans="1:13">
      <c r="A62" t="s">
        <v>202</v>
      </c>
      <c r="B62" t="s">
        <v>322</v>
      </c>
      <c r="C62" t="s">
        <v>323</v>
      </c>
      <c r="D62" t="s">
        <v>255</v>
      </c>
      <c r="E62" t="s">
        <v>206</v>
      </c>
      <c r="F62" s="499"/>
      <c r="G62" s="499"/>
      <c r="H62" s="499"/>
      <c r="I62" s="499">
        <v>32.138712422582799</v>
      </c>
      <c r="J62" s="499">
        <v>77.680847825076398</v>
      </c>
      <c r="K62" s="499">
        <v>126.033002176306</v>
      </c>
      <c r="L62" s="499">
        <v>161.189535782121</v>
      </c>
      <c r="M62" s="499">
        <v>198.68344980401599</v>
      </c>
    </row>
    <row r="63" spans="1:13">
      <c r="A63" t="s">
        <v>202</v>
      </c>
      <c r="B63" t="s">
        <v>324</v>
      </c>
      <c r="C63" t="s">
        <v>325</v>
      </c>
      <c r="D63" t="s">
        <v>255</v>
      </c>
      <c r="E63" t="s">
        <v>206</v>
      </c>
      <c r="F63" s="499"/>
      <c r="G63" s="499"/>
      <c r="H63" s="499"/>
      <c r="I63" s="499">
        <v>1302.75866122452</v>
      </c>
      <c r="J63" s="499">
        <v>1316.82410317789</v>
      </c>
      <c r="K63" s="499">
        <v>1350.5635656854599</v>
      </c>
      <c r="L63" s="499">
        <v>1391.36724806246</v>
      </c>
      <c r="M63" s="499">
        <v>1420.1240569035499</v>
      </c>
    </row>
    <row r="64" spans="1:13">
      <c r="A64" t="s">
        <v>202</v>
      </c>
      <c r="B64" t="s">
        <v>326</v>
      </c>
      <c r="C64" t="s">
        <v>327</v>
      </c>
      <c r="D64" t="s">
        <v>255</v>
      </c>
      <c r="E64" t="s">
        <v>206</v>
      </c>
      <c r="F64" s="499"/>
      <c r="G64" s="499"/>
      <c r="H64" s="499"/>
      <c r="I64" s="499">
        <v>28.7204429251417</v>
      </c>
      <c r="J64" s="499">
        <v>32.502661159794002</v>
      </c>
      <c r="K64" s="499">
        <v>34.826117644372303</v>
      </c>
      <c r="L64" s="499">
        <v>36.104217224603801</v>
      </c>
      <c r="M64" s="499">
        <v>36.640820420358601</v>
      </c>
    </row>
    <row r="65" spans="1:13">
      <c r="A65" t="s">
        <v>202</v>
      </c>
      <c r="B65" t="s">
        <v>328</v>
      </c>
      <c r="C65" t="s">
        <v>329</v>
      </c>
      <c r="D65" t="s">
        <v>255</v>
      </c>
      <c r="E65" t="s">
        <v>206</v>
      </c>
      <c r="F65" s="499"/>
      <c r="G65" s="499"/>
      <c r="H65" s="499"/>
      <c r="I65" s="499">
        <v>1239.6418938577101</v>
      </c>
      <c r="J65" s="499">
        <v>1246.4230167466901</v>
      </c>
      <c r="K65" s="499">
        <v>1257.9757974291799</v>
      </c>
      <c r="L65" s="499">
        <v>1257.5667667374601</v>
      </c>
      <c r="M65" s="499">
        <v>1260.61443898475</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3.94773964521715E-2</v>
      </c>
      <c r="J123" s="500">
        <v>3.94773964521715E-2</v>
      </c>
      <c r="K123" s="500">
        <v>3.94773964521715E-2</v>
      </c>
      <c r="L123" s="500">
        <v>3.94773964521715E-2</v>
      </c>
      <c r="M123" s="500">
        <v>3.94773964521715E-2</v>
      </c>
    </row>
    <row r="124" spans="1:13">
      <c r="A124" t="s">
        <v>202</v>
      </c>
      <c r="B124" t="s">
        <v>447</v>
      </c>
      <c r="C124" t="s">
        <v>448</v>
      </c>
      <c r="D124" t="s">
        <v>446</v>
      </c>
      <c r="E124" t="s">
        <v>206</v>
      </c>
      <c r="F124" s="500"/>
      <c r="G124" s="500"/>
      <c r="H124" s="500"/>
      <c r="I124" s="500">
        <v>3.2000000000000001E-2</v>
      </c>
      <c r="J124" s="500">
        <v>3.2000000000000001E-2</v>
      </c>
      <c r="K124" s="500">
        <v>3.2000000000000001E-2</v>
      </c>
      <c r="L124" s="500">
        <v>3.2000000000000001E-2</v>
      </c>
      <c r="M124" s="500">
        <v>3.2000000000000001E-2</v>
      </c>
    </row>
    <row r="125" spans="1:13">
      <c r="A125" t="s">
        <v>202</v>
      </c>
      <c r="B125" t="s">
        <v>449</v>
      </c>
      <c r="C125" t="s">
        <v>450</v>
      </c>
      <c r="D125" t="s">
        <v>446</v>
      </c>
      <c r="E125" t="s">
        <v>206</v>
      </c>
      <c r="F125" s="500"/>
      <c r="G125" s="500"/>
      <c r="H125" s="500"/>
      <c r="I125" s="500">
        <v>5.9700000000000003E-2</v>
      </c>
      <c r="J125" s="500">
        <v>5.9700000000000003E-2</v>
      </c>
      <c r="K125" s="500">
        <v>5.9700000000000003E-2</v>
      </c>
      <c r="L125" s="500">
        <v>5.9700000000000003E-2</v>
      </c>
      <c r="M125" s="500">
        <v>5.9700000000000003E-2</v>
      </c>
    </row>
    <row r="126" spans="1:13">
      <c r="A126" t="s">
        <v>202</v>
      </c>
      <c r="B126" t="s">
        <v>451</v>
      </c>
      <c r="C126" t="s">
        <v>452</v>
      </c>
      <c r="D126" t="s">
        <v>446</v>
      </c>
      <c r="E126" t="s">
        <v>206</v>
      </c>
      <c r="F126" s="500"/>
      <c r="G126" s="500"/>
      <c r="H126" s="500"/>
      <c r="I126" s="500">
        <v>4.04773964521715E-2</v>
      </c>
      <c r="J126" s="500">
        <v>4.04773964521715E-2</v>
      </c>
      <c r="K126" s="500">
        <v>4.04773964521715E-2</v>
      </c>
      <c r="L126" s="500">
        <v>4.04773964521715E-2</v>
      </c>
      <c r="M126" s="500">
        <v>4.04773964521715E-2</v>
      </c>
    </row>
    <row r="127" spans="1:13">
      <c r="A127" t="s">
        <v>202</v>
      </c>
      <c r="B127" t="s">
        <v>453</v>
      </c>
      <c r="C127" t="s">
        <v>454</v>
      </c>
      <c r="D127" t="s">
        <v>446</v>
      </c>
      <c r="E127" t="s">
        <v>206</v>
      </c>
      <c r="F127" s="500"/>
      <c r="G127" s="500"/>
      <c r="H127" s="500"/>
      <c r="I127" s="500">
        <v>3.2800000000000003E-2</v>
      </c>
      <c r="J127" s="500">
        <v>3.27E-2</v>
      </c>
      <c r="K127" s="500">
        <v>3.2599999999999997E-2</v>
      </c>
      <c r="L127" s="500">
        <v>3.27E-2</v>
      </c>
      <c r="M127" s="500">
        <v>3.27E-2</v>
      </c>
    </row>
    <row r="128" spans="1:13">
      <c r="A128" t="s">
        <v>202</v>
      </c>
      <c r="B128" t="s">
        <v>455</v>
      </c>
      <c r="C128" t="s">
        <v>456</v>
      </c>
      <c r="D128" t="s">
        <v>446</v>
      </c>
      <c r="E128" t="s">
        <v>206</v>
      </c>
      <c r="F128" s="500"/>
      <c r="G128" s="500"/>
      <c r="H128" s="500"/>
      <c r="I128" s="500">
        <v>3.2800000000000003E-2</v>
      </c>
      <c r="J128" s="500">
        <v>3.27E-2</v>
      </c>
      <c r="K128" s="500">
        <v>3.2599999999999997E-2</v>
      </c>
      <c r="L128" s="500">
        <v>3.27E-2</v>
      </c>
      <c r="M128" s="500">
        <v>3.27E-2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66.205166665350504</v>
      </c>
      <c r="I138" s="499"/>
      <c r="J138" s="499"/>
      <c r="K138" s="499"/>
      <c r="L138" s="499"/>
      <c r="M138" s="499"/>
    </row>
    <row r="139" spans="1:13">
      <c r="A139" t="s">
        <v>202</v>
      </c>
      <c r="B139" t="s">
        <v>477</v>
      </c>
      <c r="C139" t="s">
        <v>478</v>
      </c>
      <c r="D139" t="s">
        <v>255</v>
      </c>
      <c r="E139" t="s">
        <v>206</v>
      </c>
      <c r="F139" s="499"/>
      <c r="G139" s="499"/>
      <c r="H139" s="499">
        <v>1250.7248549528999</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H190" activePane="bottomLeft" state="frozen"/>
      <selection pane="bottomLeft" activeCell="Q77" sqref="Q77"/>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 East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SEW</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 East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66.205166665350504</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34.479747463860299</v>
      </c>
      <c r="N91" s="210">
        <f xml:space="preserve"> INDEX(F_Inputs!$A:$W,MATCH($C91,F_Inputs!$B:$B,0),MATCH(N$87,F_Inputs!$2:$2,0))</f>
        <v>33.921970270564103</v>
      </c>
      <c r="O91" s="210">
        <f xml:space="preserve"> INDEX(F_Inputs!$A:$W,MATCH($C91,F_Inputs!$B:$B,0),MATCH(O$87,F_Inputs!$2:$2,0))</f>
        <v>33.546868209482</v>
      </c>
      <c r="P91" s="210">
        <f xml:space="preserve"> INDEX(F_Inputs!$A:$W,MATCH($C91,F_Inputs!$B:$B,0),MATCH(P$87,F_Inputs!$2:$2,0))</f>
        <v>33.237653421326002</v>
      </c>
      <c r="Q91" s="210">
        <f xml:space="preserve"> INDEX(F_Inputs!$A:$W,MATCH($C91,F_Inputs!$B:$B,0),MATCH(Q$87,F_Inputs!$2:$2,0))</f>
        <v>32.947133956874801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0.83641286934630399</v>
      </c>
      <c r="N92" s="210">
        <f xml:space="preserve"> INDEX(F_Inputs!$A:$W,MATCH($C92,F_Inputs!$B:$B,0),MATCH(N$87,F_Inputs!$2:$2,0))</f>
        <v>1.00367133908864</v>
      </c>
      <c r="O92" s="210">
        <f xml:space="preserve"> INDEX(F_Inputs!$A:$W,MATCH($C92,F_Inputs!$B:$B,0),MATCH(O$87,F_Inputs!$2:$2,0))</f>
        <v>1.0568499107974501</v>
      </c>
      <c r="P92" s="210">
        <f xml:space="preserve"> INDEX(F_Inputs!$A:$W,MATCH($C92,F_Inputs!$B:$B,0),MATCH(P$87,F_Inputs!$2:$2,0))</f>
        <v>1.06360490948246</v>
      </c>
      <c r="Q92" s="210">
        <f xml:space="preserve"> INDEX(F_Inputs!$A:$W,MATCH($C92,F_Inputs!$B:$B,0),MATCH(Q$87,F_Inputs!$2:$2,0))</f>
        <v>1.05430828662002</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1.3941900626424499</v>
      </c>
      <c r="N93" s="210">
        <f xml:space="preserve"> INDEX(F_Inputs!$A:$W,MATCH($C93,F_Inputs!$B:$B,0),MATCH(N$87,F_Inputs!$2:$2,0))</f>
        <v>1.3787734001707199</v>
      </c>
      <c r="O93" s="210">
        <f xml:space="preserve"> INDEX(F_Inputs!$A:$W,MATCH($C93,F_Inputs!$B:$B,0),MATCH(O$87,F_Inputs!$2:$2,0))</f>
        <v>1.3660646989534599</v>
      </c>
      <c r="P93" s="210">
        <f xml:space="preserve"> INDEX(F_Inputs!$A:$W,MATCH($C93,F_Inputs!$B:$B,0),MATCH(P$87,F_Inputs!$2:$2,0))</f>
        <v>1.3541243739336799</v>
      </c>
      <c r="Q93" s="210">
        <f xml:space="preserve"> INDEX(F_Inputs!$A:$W,MATCH($C93,F_Inputs!$B:$B,0),MATCH(Q$87,F_Inputs!$2:$2,0))</f>
        <v>1.34228841539206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31.9337224828319</v>
      </c>
      <c r="N94" s="210">
        <f xml:space="preserve"> INDEX(F_Inputs!$A:$W,MATCH($C94,F_Inputs!$B:$B,0),MATCH(N$87,F_Inputs!$2:$2,0))</f>
        <v>30.960104165733501</v>
      </c>
      <c r="O94" s="210">
        <f xml:space="preserve"> INDEX(F_Inputs!$A:$W,MATCH($C94,F_Inputs!$B:$B,0),MATCH(O$87,F_Inputs!$2:$2,0))</f>
        <v>30.051133965955099</v>
      </c>
      <c r="P94" s="210">
        <f xml:space="preserve"> INDEX(F_Inputs!$A:$W,MATCH($C94,F_Inputs!$B:$B,0),MATCH(P$87,F_Inputs!$2:$2,0))</f>
        <v>29.1757755401696</v>
      </c>
      <c r="Q94" s="210">
        <f xml:space="preserve"> INDEX(F_Inputs!$A:$W,MATCH($C94,F_Inputs!$B:$B,0),MATCH(Q$87,F_Inputs!$2:$2,0))</f>
        <v>28.3259153992229</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34.479747463860299</v>
      </c>
      <c r="N95" s="210">
        <f xml:space="preserve"> INDEX(F_Inputs!$A:$W,MATCH($C95,F_Inputs!$B:$B,0),MATCH(N$87,F_Inputs!$2:$2,0))</f>
        <v>34.038370977520003</v>
      </c>
      <c r="O95" s="210">
        <f xml:space="preserve"> INDEX(F_Inputs!$A:$W,MATCH($C95,F_Inputs!$B:$B,0),MATCH(O$87,F_Inputs!$2:$2,0))</f>
        <v>33.609509275802097</v>
      </c>
      <c r="P95" s="210">
        <f xml:space="preserve"> INDEX(F_Inputs!$A:$W,MATCH($C95,F_Inputs!$B:$B,0),MATCH(P$87,F_Inputs!$2:$2,0))</f>
        <v>33.209126301708302</v>
      </c>
      <c r="Q95" s="210">
        <f xml:space="preserve"> INDEX(F_Inputs!$A:$W,MATCH($C95,F_Inputs!$B:$B,0),MATCH(Q$87,F_Inputs!$2:$2,0))</f>
        <v>32.821509379514801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0.68385891787527497</v>
      </c>
      <c r="N96" s="210">
        <f xml:space="preserve"> INDEX(F_Inputs!$A:$W,MATCH($C96,F_Inputs!$B:$B,0),MATCH(N$87,F_Inputs!$2:$2,0))</f>
        <v>0.68219645615987701</v>
      </c>
      <c r="O96" s="210">
        <f xml:space="preserve"> INDEX(F_Inputs!$A:$W,MATCH($C96,F_Inputs!$B:$B,0),MATCH(O$87,F_Inputs!$2:$2,0))</f>
        <v>0.69743938298743702</v>
      </c>
      <c r="P96" s="210">
        <f xml:space="preserve"> INDEX(F_Inputs!$A:$W,MATCH($C96,F_Inputs!$B:$B,0),MATCH(P$87,F_Inputs!$2:$2,0))</f>
        <v>0.69739165233589295</v>
      </c>
      <c r="Q96" s="210">
        <f xml:space="preserve"> INDEX(F_Inputs!$A:$W,MATCH($C96,F_Inputs!$B:$B,0),MATCH(Q$87,F_Inputs!$2:$2,0))</f>
        <v>0.689251696969859</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1.1252354042155399</v>
      </c>
      <c r="N99" s="210">
        <f xml:space="preserve"> INDEX(F_Inputs!$A:$W,MATCH($C99,F_Inputs!$B:$B,0),MATCH(N$87,F_Inputs!$2:$2,0))</f>
        <v>1.1110581578777601</v>
      </c>
      <c r="O99" s="210">
        <f xml:space="preserve"> INDEX(F_Inputs!$A:$W,MATCH($C99,F_Inputs!$B:$B,0),MATCH(O$87,F_Inputs!$2:$2,0))</f>
        <v>1.09782235708127</v>
      </c>
      <c r="P99" s="210">
        <f xml:space="preserve"> INDEX(F_Inputs!$A:$W,MATCH($C99,F_Inputs!$B:$B,0),MATCH(P$87,F_Inputs!$2:$2,0))</f>
        <v>1.08500857452941</v>
      </c>
      <c r="Q99" s="210">
        <f xml:space="preserve"> INDEX(F_Inputs!$A:$W,MATCH($C99,F_Inputs!$B:$B,0),MATCH(Q$87,F_Inputs!$2:$2,0))</f>
        <v>1.07234435444751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32.043300666029602</v>
      </c>
      <c r="N101" s="210">
        <f xml:space="preserve"> INDEX(F_Inputs!$A:$W,MATCH($C101,F_Inputs!$B:$B,0),MATCH(N$87,F_Inputs!$2:$2,0))</f>
        <v>31.017915044716698</v>
      </c>
      <c r="O101" s="210">
        <f xml:space="preserve"> INDEX(F_Inputs!$A:$W,MATCH($C101,F_Inputs!$B:$B,0),MATCH(O$87,F_Inputs!$2:$2,0))</f>
        <v>30.025341763285802</v>
      </c>
      <c r="P101" s="210">
        <f xml:space="preserve"> INDEX(F_Inputs!$A:$W,MATCH($C101,F_Inputs!$B:$B,0),MATCH(P$87,F_Inputs!$2:$2,0))</f>
        <v>29.064530826860601</v>
      </c>
      <c r="Q101" s="210">
        <f xml:space="preserve"> INDEX(F_Inputs!$A:$W,MATCH($C101,F_Inputs!$B:$B,0),MATCH(Q$87,F_Inputs!$2:$2,0))</f>
        <v>28.134465840401099</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12.3592063005774</v>
      </c>
      <c r="O102" s="210">
        <f xml:space="preserve"> INDEX(F_Inputs!$A:$W,MATCH($C102,F_Inputs!$B:$B,0),MATCH(O$87,F_Inputs!$2:$2,0))</f>
        <v>22.651552229684398</v>
      </c>
      <c r="P102" s="210">
        <f xml:space="preserve"> INDEX(F_Inputs!$A:$W,MATCH($C102,F_Inputs!$B:$B,0),MATCH(P$87,F_Inputs!$2:$2,0))</f>
        <v>32.194071708208597</v>
      </c>
      <c r="Q102" s="210">
        <f xml:space="preserve"> INDEX(F_Inputs!$A:$W,MATCH($C102,F_Inputs!$B:$B,0),MATCH(Q$87,F_Inputs!$2:$2,0))</f>
        <v>39.3446530078145</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0.24770300390612299</v>
      </c>
      <c r="O103" s="210">
        <f xml:space="preserve"> INDEX(F_Inputs!$A:$W,MATCH($C103,F_Inputs!$B:$B,0),MATCH(O$87,F_Inputs!$2:$2,0))</f>
        <v>0.47004805934947003</v>
      </c>
      <c r="P103" s="210">
        <f xml:space="preserve"> INDEX(F_Inputs!$A:$W,MATCH($C103,F_Inputs!$B:$B,0),MATCH(P$87,F_Inputs!$2:$2,0))</f>
        <v>0.67607550587239795</v>
      </c>
      <c r="Q103" s="210">
        <f xml:space="preserve"> INDEX(F_Inputs!$A:$W,MATCH($C103,F_Inputs!$B:$B,0),MATCH(Q$87,F_Inputs!$2:$2,0))</f>
        <v>0.82623771316416295</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12.7394797717646</v>
      </c>
      <c r="N104" s="210">
        <f xml:space="preserve"> INDEX(F_Inputs!$A:$W,MATCH($C104,F_Inputs!$B:$B,0),MATCH(N$87,F_Inputs!$2:$2,0))</f>
        <v>11.129490708322001</v>
      </c>
      <c r="O104" s="210">
        <f xml:space="preserve"> INDEX(F_Inputs!$A:$W,MATCH($C104,F_Inputs!$B:$B,0),MATCH(O$87,F_Inputs!$2:$2,0))</f>
        <v>10.774448236283099</v>
      </c>
      <c r="P104" s="210">
        <f xml:space="preserve"> INDEX(F_Inputs!$A:$W,MATCH($C104,F_Inputs!$B:$B,0),MATCH(P$87,F_Inputs!$2:$2,0))</f>
        <v>8.6964423876866501</v>
      </c>
      <c r="Q104" s="210">
        <f xml:space="preserve"> INDEX(F_Inputs!$A:$W,MATCH($C104,F_Inputs!$B:$B,0),MATCH(Q$87,F_Inputs!$2:$2,0))</f>
        <v>8.7393316383290092</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0.38027347118717197</v>
      </c>
      <c r="N105" s="210">
        <f xml:space="preserve"> INDEX(F_Inputs!$A:$W,MATCH($C105,F_Inputs!$B:$B,0),MATCH(N$87,F_Inputs!$2:$2,0))</f>
        <v>1.0848477831210801</v>
      </c>
      <c r="O105" s="210">
        <f xml:space="preserve"> INDEX(F_Inputs!$A:$W,MATCH($C105,F_Inputs!$B:$B,0),MATCH(O$87,F_Inputs!$2:$2,0))</f>
        <v>1.70197681710837</v>
      </c>
      <c r="P105" s="210">
        <f xml:space="preserve"> INDEX(F_Inputs!$A:$W,MATCH($C105,F_Inputs!$B:$B,0),MATCH(P$87,F_Inputs!$2:$2,0))</f>
        <v>2.22193659395308</v>
      </c>
      <c r="Q105" s="210">
        <f xml:space="preserve"> INDEX(F_Inputs!$A:$W,MATCH($C105,F_Inputs!$B:$B,0),MATCH(Q$87,F_Inputs!$2:$2,0))</f>
        <v>2.6590712254465498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11.6348036674387</v>
      </c>
      <c r="N106" s="210">
        <f xml:space="preserve"> INDEX(F_Inputs!$A:$W,MATCH($C106,F_Inputs!$B:$B,0),MATCH(N$87,F_Inputs!$2:$2,0))</f>
        <v>20.904914645605</v>
      </c>
      <c r="O106" s="210">
        <f xml:space="preserve"> INDEX(F_Inputs!$A:$W,MATCH($C106,F_Inputs!$B:$B,0),MATCH(O$87,F_Inputs!$2:$2,0))</f>
        <v>29.107601236138699</v>
      </c>
      <c r="P106" s="210">
        <f xml:space="preserve"> INDEX(F_Inputs!$A:$W,MATCH($C106,F_Inputs!$B:$B,0),MATCH(P$87,F_Inputs!$2:$2,0))</f>
        <v>34.840990004301403</v>
      </c>
      <c r="Q106" s="210">
        <f xml:space="preserve"> INDEX(F_Inputs!$A:$W,MATCH($C106,F_Inputs!$B:$B,0),MATCH(Q$87,F_Inputs!$2:$2,0))</f>
        <v>40.114517388601001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68.959494927720499</v>
      </c>
      <c r="N107" s="210">
        <f xml:space="preserve"> INDEX(F_Inputs!$A:$W,MATCH($C107,F_Inputs!$B:$B,0),MATCH(N$87,F_Inputs!$2:$2,0))</f>
        <v>80.319547548661504</v>
      </c>
      <c r="O107" s="210">
        <f xml:space="preserve"> INDEX(F_Inputs!$A:$W,MATCH($C107,F_Inputs!$B:$B,0),MATCH(O$87,F_Inputs!$2:$2,0))</f>
        <v>89.807929714968594</v>
      </c>
      <c r="P107" s="210">
        <f xml:space="preserve"> INDEX(F_Inputs!$A:$W,MATCH($C107,F_Inputs!$B:$B,0),MATCH(P$87,F_Inputs!$2:$2,0))</f>
        <v>98.640851431242893</v>
      </c>
      <c r="Q107" s="210">
        <f xml:space="preserve"> INDEX(F_Inputs!$A:$W,MATCH($C107,F_Inputs!$B:$B,0),MATCH(Q$87,F_Inputs!$2:$2,0))</f>
        <v>105.113296344204</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1.5202717872215801</v>
      </c>
      <c r="N108" s="210">
        <f xml:space="preserve"> INDEX(F_Inputs!$A:$W,MATCH($C108,F_Inputs!$B:$B,0),MATCH(N$87,F_Inputs!$2:$2,0))</f>
        <v>1.93357079915464</v>
      </c>
      <c r="O108" s="210">
        <f xml:space="preserve"> INDEX(F_Inputs!$A:$W,MATCH($C108,F_Inputs!$B:$B,0),MATCH(O$87,F_Inputs!$2:$2,0))</f>
        <v>2.2243373531343602</v>
      </c>
      <c r="P108" s="210">
        <f xml:space="preserve"> INDEX(F_Inputs!$A:$W,MATCH($C108,F_Inputs!$B:$B,0),MATCH(P$87,F_Inputs!$2:$2,0))</f>
        <v>2.43707206769075</v>
      </c>
      <c r="Q108" s="210">
        <f xml:space="preserve"> INDEX(F_Inputs!$A:$W,MATCH($C108,F_Inputs!$B:$B,0),MATCH(Q$87,F_Inputs!$2:$2,0))</f>
        <v>2.5697976967540401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75.611826816300294</v>
      </c>
      <c r="N109" s="210">
        <f xml:space="preserve"> INDEX(F_Inputs!$A:$W,MATCH($C109,F_Inputs!$B:$B,0),MATCH(N$87,F_Inputs!$2:$2,0))</f>
        <v>82.882933856055303</v>
      </c>
      <c r="O109" s="210">
        <f xml:space="preserve"> INDEX(F_Inputs!$A:$W,MATCH($C109,F_Inputs!$B:$B,0),MATCH(O$87,F_Inputs!$2:$2,0))</f>
        <v>89.184076965379603</v>
      </c>
      <c r="P109" s="210">
        <f xml:space="preserve"> INDEX(F_Inputs!$A:$W,MATCH($C109,F_Inputs!$B:$B,0),MATCH(P$87,F_Inputs!$2:$2,0))</f>
        <v>93.081296371331703</v>
      </c>
      <c r="Q109" s="210">
        <f xml:space="preserve"> INDEX(F_Inputs!$A:$W,MATCH($C109,F_Inputs!$B:$B,0),MATCH(Q$87,F_Inputs!$2:$2,0))</f>
        <v>96.574898628225</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3.94773964521715E-2</v>
      </c>
      <c r="N110" s="286">
        <f xml:space="preserve"> INDEX(F_Inputs!$A:$W,MATCH($C110,F_Inputs!$B:$B,0),MATCH(N$87,F_Inputs!$2:$2,0))</f>
        <v>3.94773964521715E-2</v>
      </c>
      <c r="O110" s="286">
        <f xml:space="preserve"> INDEX(F_Inputs!$A:$W,MATCH($C110,F_Inputs!$B:$B,0),MATCH(O$87,F_Inputs!$2:$2,0))</f>
        <v>3.94773964521715E-2</v>
      </c>
      <c r="P110" s="286">
        <f xml:space="preserve"> INDEX(F_Inputs!$A:$W,MATCH($C110,F_Inputs!$B:$B,0),MATCH(P$87,F_Inputs!$2:$2,0))</f>
        <v>3.94773964521715E-2</v>
      </c>
      <c r="Q110" s="286">
        <f xml:space="preserve"> INDEX(F_Inputs!$A:$W,MATCH($C110,F_Inputs!$B:$B,0),MATCH(Q$87,F_Inputs!$2:$2,0))</f>
        <v>3.94773964521715E-2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1250.7248549528999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651.37933061226204</v>
      </c>
      <c r="N114" s="210">
        <f xml:space="preserve"> INDEX(F_Inputs!$A:$W,MATCH($C114,F_Inputs!$B:$B,0),MATCH(N$87,F_Inputs!$2:$2,0))</f>
        <v>640.174818395849</v>
      </c>
      <c r="O114" s="210">
        <f xml:space="preserve"> INDEX(F_Inputs!$A:$W,MATCH($C114,F_Inputs!$B:$B,0),MATCH(O$87,F_Inputs!$2:$2,0))</f>
        <v>632.43678289807804</v>
      </c>
      <c r="P114" s="210">
        <f xml:space="preserve"> INDEX(F_Inputs!$A:$W,MATCH($C114,F_Inputs!$B:$B,0),MATCH(P$87,F_Inputs!$2:$2,0))</f>
        <v>625.95500139011801</v>
      </c>
      <c r="Q114" s="210">
        <f xml:space="preserve"> INDEX(F_Inputs!$A:$W,MATCH($C114,F_Inputs!$B:$B,0),MATCH(Q$87,F_Inputs!$2:$2,0))</f>
        <v>619.83774776203495</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15.8012194121006</v>
      </c>
      <c r="N115" s="210">
        <f xml:space="preserve"> INDEX(F_Inputs!$A:$W,MATCH($C115,F_Inputs!$B:$B,0),MATCH(N$87,F_Inputs!$2:$2,0))</f>
        <v>18.941267624060799</v>
      </c>
      <c r="O115" s="210">
        <f xml:space="preserve"> INDEX(F_Inputs!$A:$W,MATCH($C115,F_Inputs!$B:$B,0),MATCH(O$87,F_Inputs!$2:$2,0))</f>
        <v>19.924088097199501</v>
      </c>
      <c r="P115" s="210">
        <f xml:space="preserve"> INDEX(F_Inputs!$A:$W,MATCH($C115,F_Inputs!$B:$B,0),MATCH(P$87,F_Inputs!$2:$2,0))</f>
        <v>20.030560044484201</v>
      </c>
      <c r="Q115" s="210">
        <f xml:space="preserve"> INDEX(F_Inputs!$A:$W,MATCH($C115,F_Inputs!$B:$B,0),MATCH(Q$87,F_Inputs!$2:$2,0))</f>
        <v>19.834807928385501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27.005731628513999</v>
      </c>
      <c r="N116" s="210">
        <f xml:space="preserve"> INDEX(F_Inputs!$A:$W,MATCH($C116,F_Inputs!$B:$B,0),MATCH(N$87,F_Inputs!$2:$2,0))</f>
        <v>26.679303121831399</v>
      </c>
      <c r="O116" s="210">
        <f xml:space="preserve"> INDEX(F_Inputs!$A:$W,MATCH($C116,F_Inputs!$B:$B,0),MATCH(O$87,F_Inputs!$2:$2,0))</f>
        <v>26.405869605159801</v>
      </c>
      <c r="P116" s="210">
        <f xml:space="preserve"> INDEX(F_Inputs!$A:$W,MATCH($C116,F_Inputs!$B:$B,0),MATCH(P$87,F_Inputs!$2:$2,0))</f>
        <v>26.147813672567001</v>
      </c>
      <c r="Q116" s="210">
        <f xml:space="preserve"> INDEX(F_Inputs!$A:$W,MATCH($C116,F_Inputs!$B:$B,0),MATCH(Q$87,F_Inputs!$2:$2,0))</f>
        <v>25.892279636254901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602.65264157990202</v>
      </c>
      <c r="N117" s="210">
        <f xml:space="preserve"> INDEX(F_Inputs!$A:$W,MATCH($C117,F_Inputs!$B:$B,0),MATCH(N$87,F_Inputs!$2:$2,0))</f>
        <v>583.67024171965795</v>
      </c>
      <c r="O117" s="210">
        <f xml:space="preserve"> INDEX(F_Inputs!$A:$W,MATCH($C117,F_Inputs!$B:$B,0),MATCH(O$87,F_Inputs!$2:$2,0))</f>
        <v>565.94421287769603</v>
      </c>
      <c r="P117" s="210">
        <f xml:space="preserve"> INDEX(F_Inputs!$A:$W,MATCH($C117,F_Inputs!$B:$B,0),MATCH(P$87,F_Inputs!$2:$2,0))</f>
        <v>548.88680222383698</v>
      </c>
      <c r="Q117" s="210">
        <f xml:space="preserve"> INDEX(F_Inputs!$A:$W,MATCH($C117,F_Inputs!$B:$B,0),MATCH(Q$87,F_Inputs!$2:$2,0))</f>
        <v>532.343497468745</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651.37933061226204</v>
      </c>
      <c r="N118" s="210">
        <f xml:space="preserve"> INDEX(F_Inputs!$A:$W,MATCH($C118,F_Inputs!$B:$B,0),MATCH(N$87,F_Inputs!$2:$2,0))</f>
        <v>642.50956154999301</v>
      </c>
      <c r="O118" s="210">
        <f xml:space="preserve"> INDEX(F_Inputs!$A:$W,MATCH($C118,F_Inputs!$B:$B,0),MATCH(O$87,F_Inputs!$2:$2,0))</f>
        <v>633.95558134572195</v>
      </c>
      <c r="P118" s="210">
        <f xml:space="preserve"> INDEX(F_Inputs!$A:$W,MATCH($C118,F_Inputs!$B:$B,0),MATCH(P$87,F_Inputs!$2:$2,0))</f>
        <v>626.01513604313504</v>
      </c>
      <c r="Q118" s="210">
        <f xml:space="preserve"> INDEX(F_Inputs!$A:$W,MATCH($C118,F_Inputs!$B:$B,0),MATCH(Q$87,F_Inputs!$2:$2,0))</f>
        <v>618.26087435751003</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12.9192235130411</v>
      </c>
      <c r="N119" s="210">
        <f xml:space="preserve"> INDEX(F_Inputs!$A:$W,MATCH($C119,F_Inputs!$B:$B,0),MATCH(N$87,F_Inputs!$2:$2,0))</f>
        <v>12.8771657794</v>
      </c>
      <c r="O119" s="210">
        <f xml:space="preserve"> INDEX(F_Inputs!$A:$W,MATCH($C119,F_Inputs!$B:$B,0),MATCH(O$87,F_Inputs!$2:$2,0))</f>
        <v>13.1553717689515</v>
      </c>
      <c r="P119" s="210">
        <f xml:space="preserve"> INDEX(F_Inputs!$A:$W,MATCH($C119,F_Inputs!$B:$B,0),MATCH(P$87,F_Inputs!$2:$2,0))</f>
        <v>13.146317856906199</v>
      </c>
      <c r="Q119" s="210">
        <f xml:space="preserve"> INDEX(F_Inputs!$A:$W,MATCH($C119,F_Inputs!$B:$B,0),MATCH(Q$87,F_Inputs!$2:$2,0))</f>
        <v>12.983478361508601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21.788992575309901</v>
      </c>
      <c r="N122" s="210">
        <f xml:space="preserve"> INDEX(F_Inputs!$A:$W,MATCH($C122,F_Inputs!$B:$B,0),MATCH(N$87,F_Inputs!$2:$2,0))</f>
        <v>21.4311459836712</v>
      </c>
      <c r="O122" s="210">
        <f xml:space="preserve"> INDEX(F_Inputs!$A:$W,MATCH($C122,F_Inputs!$B:$B,0),MATCH(O$87,F_Inputs!$2:$2,0))</f>
        <v>21.095817071538399</v>
      </c>
      <c r="P122" s="210">
        <f xml:space="preserve"> INDEX(F_Inputs!$A:$W,MATCH($C122,F_Inputs!$B:$B,0),MATCH(P$87,F_Inputs!$2:$2,0))</f>
        <v>20.9005795425314</v>
      </c>
      <c r="Q122" s="210">
        <f xml:space="preserve"> INDEX(F_Inputs!$A:$W,MATCH($C122,F_Inputs!$B:$B,0),MATCH(Q$87,F_Inputs!$2:$2,0))</f>
        <v>20.6416903339119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604.850539855222</v>
      </c>
      <c r="N124" s="210">
        <f xml:space="preserve"> INDEX(F_Inputs!$A:$W,MATCH($C124,F_Inputs!$B:$B,0),MATCH(N$87,F_Inputs!$2:$2,0))</f>
        <v>585.07192720195701</v>
      </c>
      <c r="O124" s="210">
        <f xml:space="preserve"> INDEX(F_Inputs!$A:$W,MATCH($C124,F_Inputs!$B:$B,0),MATCH(O$87,F_Inputs!$2:$2,0))</f>
        <v>565.99858237517299</v>
      </c>
      <c r="P124" s="210">
        <f xml:space="preserve"> INDEX(F_Inputs!$A:$W,MATCH($C124,F_Inputs!$B:$B,0),MATCH(P$87,F_Inputs!$2:$2,0))</f>
        <v>547.49042873150495</v>
      </c>
      <c r="Q124" s="210">
        <f xml:space="preserve"> INDEX(F_Inputs!$A:$W,MATCH($C124,F_Inputs!$B:$B,0),MATCH(Q$87,F_Inputs!$2:$2,0))</f>
        <v>529.58749171198497</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34.139723232052802</v>
      </c>
      <c r="O125" s="210">
        <f xml:space="preserve"> INDEX(F_Inputs!$A:$W,MATCH($C125,F_Inputs!$B:$B,0),MATCH(O$87,F_Inputs!$2:$2,0))</f>
        <v>84.1712014416578</v>
      </c>
      <c r="P125" s="210">
        <f xml:space="preserve"> INDEX(F_Inputs!$A:$W,MATCH($C125,F_Inputs!$B:$B,0),MATCH(P$87,F_Inputs!$2:$2,0))</f>
        <v>139.397110629205</v>
      </c>
      <c r="Q125" s="210">
        <f xml:space="preserve"> INDEX(F_Inputs!$A:$W,MATCH($C125,F_Inputs!$B:$B,0),MATCH(Q$87,F_Inputs!$2:$2,0))</f>
        <v>182.02543478400801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0.68422775633319399</v>
      </c>
      <c r="O126" s="210">
        <f xml:space="preserve"> INDEX(F_Inputs!$A:$W,MATCH($C126,F_Inputs!$B:$B,0),MATCH(O$87,F_Inputs!$2:$2,0))</f>
        <v>1.74665777822131</v>
      </c>
      <c r="P126" s="210">
        <f xml:space="preserve"> INDEX(F_Inputs!$A:$W,MATCH($C126,F_Inputs!$B:$B,0),MATCH(P$87,F_Inputs!$2:$2,0))</f>
        <v>2.92733932321338</v>
      </c>
      <c r="Q126" s="210">
        <f xml:space="preserve"> INDEX(F_Inputs!$A:$W,MATCH($C126,F_Inputs!$B:$B,0),MATCH(Q$87,F_Inputs!$2:$2,0))</f>
        <v>3.8225341304644398</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34.708950012253801</v>
      </c>
      <c r="N127" s="210">
        <f xml:space="preserve"> INDEX(F_Inputs!$A:$W,MATCH($C127,F_Inputs!$B:$B,0),MATCH(N$87,F_Inputs!$2:$2,0))</f>
        <v>51.325160016867798</v>
      </c>
      <c r="O127" s="210">
        <f xml:space="preserve"> INDEX(F_Inputs!$A:$W,MATCH($C127,F_Inputs!$B:$B,0),MATCH(O$87,F_Inputs!$2:$2,0))</f>
        <v>57.212741303134798</v>
      </c>
      <c r="P127" s="210">
        <f xml:space="preserve"> INDEX(F_Inputs!$A:$W,MATCH($C127,F_Inputs!$B:$B,0),MATCH(P$87,F_Inputs!$2:$2,0))</f>
        <v>45.092252676291402</v>
      </c>
      <c r="Q127" s="210">
        <f xml:space="preserve"> INDEX(F_Inputs!$A:$W,MATCH($C127,F_Inputs!$B:$B,0),MATCH(Q$87,F_Inputs!$2:$2,0))</f>
        <v>50.126449457286697</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0.56922678020096196</v>
      </c>
      <c r="N128" s="210">
        <f xml:space="preserve"> INDEX(F_Inputs!$A:$W,MATCH($C128,F_Inputs!$B:$B,0),MATCH(N$87,F_Inputs!$2:$2,0))</f>
        <v>1.97790956359601</v>
      </c>
      <c r="O128" s="210">
        <f xml:space="preserve"> INDEX(F_Inputs!$A:$W,MATCH($C128,F_Inputs!$B:$B,0),MATCH(O$87,F_Inputs!$2:$2,0))</f>
        <v>3.7334898938091601</v>
      </c>
      <c r="P128" s="210">
        <f xml:space="preserve"> INDEX(F_Inputs!$A:$W,MATCH($C128,F_Inputs!$B:$B,0),MATCH(P$87,F_Inputs!$2:$2,0))</f>
        <v>5.3912678447014404</v>
      </c>
      <c r="Q128" s="210">
        <f xml:space="preserve"> INDEX(F_Inputs!$A:$W,MATCH($C128,F_Inputs!$B:$B,0),MATCH(Q$87,F_Inputs!$2:$2,0))</f>
        <v>6.89679603212989</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32.138712422582799</v>
      </c>
      <c r="N129" s="210">
        <f xml:space="preserve"> INDEX(F_Inputs!$A:$W,MATCH($C129,F_Inputs!$B:$B,0),MATCH(N$87,F_Inputs!$2:$2,0))</f>
        <v>77.680847825076398</v>
      </c>
      <c r="O129" s="210">
        <f xml:space="preserve"> INDEX(F_Inputs!$A:$W,MATCH($C129,F_Inputs!$B:$B,0),MATCH(O$87,F_Inputs!$2:$2,0))</f>
        <v>126.033002176306</v>
      </c>
      <c r="P129" s="210">
        <f xml:space="preserve"> INDEX(F_Inputs!$A:$W,MATCH($C129,F_Inputs!$B:$B,0),MATCH(P$87,F_Inputs!$2:$2,0))</f>
        <v>161.189535782121</v>
      </c>
      <c r="Q129" s="210">
        <f xml:space="preserve"> INDEX(F_Inputs!$A:$W,MATCH($C129,F_Inputs!$B:$B,0),MATCH(Q$87,F_Inputs!$2:$2,0))</f>
        <v>198.68344980401599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1302.75866122452</v>
      </c>
      <c r="N130" s="210">
        <f xml:space="preserve"> INDEX(F_Inputs!$A:$W,MATCH($C130,F_Inputs!$B:$B,0),MATCH(N$87,F_Inputs!$2:$2,0))</f>
        <v>1316.82410317789</v>
      </c>
      <c r="O130" s="210">
        <f xml:space="preserve"> INDEX(F_Inputs!$A:$W,MATCH($C130,F_Inputs!$B:$B,0),MATCH(O$87,F_Inputs!$2:$2,0))</f>
        <v>1350.5635656854599</v>
      </c>
      <c r="P130" s="210">
        <f xml:space="preserve"> INDEX(F_Inputs!$A:$W,MATCH($C130,F_Inputs!$B:$B,0),MATCH(P$87,F_Inputs!$2:$2,0))</f>
        <v>1391.36724806246</v>
      </c>
      <c r="Q130" s="210">
        <f xml:space="preserve"> INDEX(F_Inputs!$A:$W,MATCH($C130,F_Inputs!$B:$B,0),MATCH(Q$87,F_Inputs!$2:$2,0))</f>
        <v>1420.1240569035499</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28.7204429251417</v>
      </c>
      <c r="N131" s="210">
        <f xml:space="preserve"> INDEX(F_Inputs!$A:$W,MATCH($C131,F_Inputs!$B:$B,0),MATCH(N$87,F_Inputs!$2:$2,0))</f>
        <v>32.502661159794002</v>
      </c>
      <c r="O131" s="210">
        <f xml:space="preserve"> INDEX(F_Inputs!$A:$W,MATCH($C131,F_Inputs!$B:$B,0),MATCH(O$87,F_Inputs!$2:$2,0))</f>
        <v>34.826117644372303</v>
      </c>
      <c r="P131" s="210">
        <f xml:space="preserve"> INDEX(F_Inputs!$A:$W,MATCH($C131,F_Inputs!$B:$B,0),MATCH(P$87,F_Inputs!$2:$2,0))</f>
        <v>36.104217224603801</v>
      </c>
      <c r="Q131" s="210">
        <f xml:space="preserve"> INDEX(F_Inputs!$A:$W,MATCH($C131,F_Inputs!$B:$B,0),MATCH(Q$87,F_Inputs!$2:$2,0))</f>
        <v>36.640820420358601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1239.6418938577101</v>
      </c>
      <c r="N132" s="210">
        <f xml:space="preserve"> INDEX(F_Inputs!$A:$W,MATCH($C132,F_Inputs!$B:$B,0),MATCH(N$87,F_Inputs!$2:$2,0))</f>
        <v>1246.4230167466901</v>
      </c>
      <c r="O132" s="210">
        <f xml:space="preserve"> INDEX(F_Inputs!$A:$W,MATCH($C132,F_Inputs!$B:$B,0),MATCH(O$87,F_Inputs!$2:$2,0))</f>
        <v>1257.9757974291799</v>
      </c>
      <c r="P132" s="210">
        <f xml:space="preserve"> INDEX(F_Inputs!$A:$W,MATCH($C132,F_Inputs!$B:$B,0),MATCH(P$87,F_Inputs!$2:$2,0))</f>
        <v>1257.5667667374601</v>
      </c>
      <c r="Q132" s="210">
        <f xml:space="preserve"> INDEX(F_Inputs!$A:$W,MATCH($C132,F_Inputs!$B:$B,0),MATCH(Q$87,F_Inputs!$2:$2,0))</f>
        <v>1260.61443898475</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4.04773964521715E-2</v>
      </c>
      <c r="N133" s="286">
        <f xml:space="preserve"> INDEX(F_Inputs!$A:$W,MATCH($C133,F_Inputs!$B:$B,0),MATCH(N$87,F_Inputs!$2:$2,0))</f>
        <v>4.04773964521715E-2</v>
      </c>
      <c r="O133" s="286">
        <f xml:space="preserve"> INDEX(F_Inputs!$A:$W,MATCH($C133,F_Inputs!$B:$B,0),MATCH(O$87,F_Inputs!$2:$2,0))</f>
        <v>4.04773964521715E-2</v>
      </c>
      <c r="P133" s="286">
        <f xml:space="preserve"> INDEX(F_Inputs!$A:$W,MATCH($C133,F_Inputs!$B:$B,0),MATCH(P$87,F_Inputs!$2:$2,0))</f>
        <v>4.04773964521715E-2</v>
      </c>
      <c r="Q133" s="286">
        <f xml:space="preserve"> INDEX(F_Inputs!$A:$W,MATCH($C133,F_Inputs!$B:$B,0),MATCH(Q$87,F_Inputs!$2:$2,0))</f>
        <v>4.04773964521715E-2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0.75600000000000001</v>
      </c>
      <c r="N210" s="384">
        <f xml:space="preserve"> M211</f>
        <v>0.7843</v>
      </c>
      <c r="O210" s="384">
        <f t="shared" ref="O210:Q210" si="0" xml:space="preserve"> N211</f>
        <v>0.74839999999999995</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0.7843</v>
      </c>
      <c r="N211" s="299">
        <v>0.74839999999999995</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0.77015</v>
      </c>
      <c r="N213" s="302">
        <f t="shared" ref="N213:Q213" si="1" xml:space="preserve"> IF( AND(N210 &lt;&gt; 0, N211 &lt;&gt; 0), SUM(N210:N211) / 2, 0)</f>
        <v>0.76634999999999998</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0.22985</v>
      </c>
      <c r="N214" s="302">
        <f t="shared" si="2"/>
        <v>0.23365000000000002</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 East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867784-49BF-4239-9263-C42E37521AE4}"/>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87EAB395-9366-4211-A1AD-E3A64153D2DC}"/>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Victoria Aweh</cp:lastModifiedBy>
  <cp:revision/>
  <dcterms:created xsi:type="dcterms:W3CDTF">2019-03-11T14:22:05Z</dcterms:created>
  <dcterms:modified xsi:type="dcterms:W3CDTF">2023-05-09T06:19:59Z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_SourceUrl">
    <vt:lpwstr/>
  </property>
  <property fmtid="{D5CDD505-2E9C-101B-9397-08002B2CF9AE}" pid="218" name="ComplianceAssetId">
    <vt:lpwstr/>
  </property>
  <property fmtid="{D5CDD505-2E9C-101B-9397-08002B2CF9AE}" pid="219" name="xd_Signature">
    <vt:bool>false</vt:bool>
  </property>
  <property fmtid="{D5CDD505-2E9C-101B-9397-08002B2CF9AE}" pid="220" name="TriggerFlowInfo">
    <vt:lpwstr/>
  </property>
  <property fmtid="{D5CDD505-2E9C-101B-9397-08002B2CF9AE}" pid="221" name="xd_ProgID">
    <vt:lpwstr/>
  </property>
  <property fmtid="{D5CDD505-2E9C-101B-9397-08002B2CF9AE}" pid="222" name="_SharedFileIndex">
    <vt:lpwstr/>
  </property>
  <property fmtid="{D5CDD505-2E9C-101B-9397-08002B2CF9AE}" pid="223" name="TemplateUrl">
    <vt:lpwstr/>
  </property>
  <property fmtid="{D5CDD505-2E9C-101B-9397-08002B2CF9AE}" pid="224" name="_ExtendedDescription">
    <vt:lpwstr/>
  </property>
  <property fmtid="{D5CDD505-2E9C-101B-9397-08002B2CF9AE}" pid="225" name="GUID">
    <vt:lpwstr>1d6b3968-0acc-4431-a040-49743c28e420</vt:lpwstr>
  </property>
</Properties>
</file>