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ofwat.sharepoint.com/sites/ofw-po-financialresilience/Financial Resilience EDRMS/APR related work/PR19RCV/PR19RCV_2023Update/"/>
    </mc:Choice>
  </mc:AlternateContent>
  <xr:revisionPtr revIDLastSave="10" documentId="8_{017028AF-4368-444B-A484-CFE0DE26C4EA}" xr6:coauthVersionLast="47" xr6:coauthVersionMax="47" xr10:uidLastSave="{48A45591-5ADC-4344-814D-399A0B134C56}"/>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738" i="232" s="1"/>
  <c r="P741" i="232" s="1"/>
  <c r="P373" i="232"/>
  <c r="P376" i="232" s="1"/>
  <c r="P377" i="232" s="1"/>
  <c r="P368" i="232"/>
  <c r="P370" i="232" s="1"/>
  <c r="P380" i="232" s="1"/>
  <c r="P369" i="232"/>
  <c r="P547" i="232"/>
  <c r="P729" i="232"/>
  <c r="P728" i="232"/>
  <c r="P730" i="232" s="1"/>
  <c r="P740" i="232" s="1"/>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737" i="232" l="1"/>
  <c r="P378" i="232"/>
  <c r="P381" i="232" s="1"/>
  <c r="P382" i="232" s="1"/>
  <c r="P922" i="232"/>
  <c r="N1033" i="232"/>
  <c r="N61" i="223" s="1"/>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0" i="232" s="1"/>
  <c r="P560" i="232" s="1"/>
  <c r="P558" i="232"/>
  <c r="P561" i="232" s="1"/>
  <c r="P557" i="232"/>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80" i="245" l="1"/>
  <c r="O932" i="232"/>
  <c r="O143" i="232"/>
  <c r="O80" i="223"/>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71" i="245" l="1"/>
  <c r="O22" i="250"/>
  <c r="O71" i="223"/>
  <c r="O23" i="245"/>
  <c r="O950" i="232"/>
  <c r="O23" i="223"/>
  <c r="O141" i="232"/>
  <c r="O79" i="245"/>
  <c r="O931" i="232"/>
  <c r="O193" i="232"/>
  <c r="O196" i="232" s="1"/>
  <c r="O79" i="223"/>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69" i="245" l="1"/>
  <c r="O69" i="223"/>
  <c r="O20" i="250"/>
  <c r="O75" i="232"/>
  <c r="O83" i="232" s="1"/>
  <c r="O82" i="232"/>
  <c r="O126" i="232" s="1"/>
  <c r="O948" i="232"/>
  <c r="O22" i="223"/>
  <c r="O1024" i="232"/>
  <c r="O1027" i="232" s="1"/>
  <c r="O1029" i="232" s="1"/>
  <c r="O1032" i="232" s="1"/>
  <c r="O22" i="245"/>
  <c r="O14" i="223"/>
  <c r="O14" i="245"/>
  <c r="O13" i="250"/>
  <c r="N118" i="223"/>
  <c r="O167" i="232"/>
  <c r="O188" i="232" s="1"/>
  <c r="O189" i="232" s="1"/>
  <c r="O974" i="232"/>
  <c r="O1019" i="232" s="1"/>
  <c r="O1020"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028" i="232" l="1"/>
  <c r="O12" i="223"/>
  <c r="O11" i="250"/>
  <c r="O12" i="245"/>
  <c r="O145" i="232"/>
  <c r="O154" i="232"/>
  <c r="O81" i="245"/>
  <c r="O81" i="223"/>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157" i="232" l="1"/>
  <c r="P159" i="232"/>
  <c r="P162" i="232" s="1"/>
  <c r="P164" i="232" s="1"/>
  <c r="O961" i="232"/>
  <c r="P966" i="232" s="1"/>
  <c r="P969" i="232" s="1"/>
  <c r="P971" i="232" s="1"/>
  <c r="O24" i="223"/>
  <c r="O24" i="245"/>
  <c r="O952" i="232"/>
  <c r="O73" i="223"/>
  <c r="O73" i="245"/>
  <c r="O24" i="250"/>
  <c r="Q562" i="232"/>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16" i="245" l="1"/>
  <c r="O16" i="223"/>
  <c r="O15" i="250"/>
  <c r="P165" i="232"/>
  <c r="P187" i="232" s="1"/>
  <c r="O964" i="232"/>
  <c r="P972" i="232" s="1"/>
  <c r="P1018" i="232" s="1"/>
  <c r="O61" i="223"/>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029" i="232" l="1"/>
  <c r="P1032" i="232" s="1"/>
  <c r="P1028" i="232"/>
  <c r="P198" i="232"/>
  <c r="P201" i="232" s="1"/>
  <c r="P197" i="232"/>
  <c r="P190" i="232"/>
  <c r="P200" i="232" s="1"/>
  <c r="P202" i="232" s="1"/>
  <c r="P167" i="232"/>
  <c r="P188" i="232" s="1"/>
  <c r="P189" i="232" s="1"/>
  <c r="P974" i="232"/>
  <c r="P1019" i="232" s="1"/>
  <c r="P1021" i="232" s="1"/>
  <c r="P1031" i="232" s="1"/>
  <c r="O57" i="223"/>
  <c r="O80" i="250"/>
  <c r="O57" i="245"/>
  <c r="O47" i="245"/>
  <c r="O68" i="250"/>
  <c r="O47" i="223"/>
  <c r="O74" i="250"/>
  <c r="O52" i="245"/>
  <c r="O52" i="223"/>
  <c r="Q85" i="250"/>
  <c r="Q61" i="232"/>
  <c r="Q56" i="232"/>
  <c r="Q58" i="232" s="1"/>
  <c r="Q71" i="232"/>
  <c r="Q61" i="245"/>
  <c r="Q61" i="223"/>
  <c r="P1020" i="232" l="1"/>
  <c r="P118" i="223"/>
  <c r="P118" i="245"/>
  <c r="P1033" i="232"/>
  <c r="P111" i="232"/>
  <c r="P114" i="232" s="1"/>
  <c r="P147" i="232"/>
  <c r="Q62" i="232"/>
  <c r="Q63" i="232" s="1"/>
  <c r="Q67" i="232" s="1"/>
  <c r="Q73" i="232" s="1"/>
  <c r="Q66" i="232"/>
  <c r="M43" i="232"/>
  <c r="P61" i="223" l="1"/>
  <c r="P85" i="250"/>
  <c r="P61" i="245"/>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<sst xmlns="http://schemas.openxmlformats.org/spreadsheetml/2006/main" count="20568" uniqueCount="1561">
  <si>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</si>
  <si>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</si>
  <si>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</si>
  <si>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</si>
  <si>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</si>
  <si>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</si>
  <si>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</si>
  <si>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</si>
  <si>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</si>
  <si>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</si>
  <si>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</si>
  <si>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</si>
  <si>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</si>
  <si>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</si>
  <si>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</si>
  <si>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</si>
  <si>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</si>
  <si>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</si>
  <si>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</si>
  <si>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</si>
  <si>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</si>
  <si>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</si>
  <si>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</si>
  <si>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</si>
  <si>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</si>
  <si>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</si>
  <si>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</si>
  <si>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</si>
  <si>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</si>
  <si>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</si>
  <si>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</si>
  <si>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</si>
  <si>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</si>
  <si>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</si>
  <si>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</si>
  <si>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</si>
  <si>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</si>
  <si>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</si>
  <si>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</si>
  <si>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</si>
  <si>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</si>
  <si>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</si>
  <si>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</si>
  <si>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</si>
  <si>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</si>
  <si>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</si>
  <si>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</si>
  <si>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</si>
  <si>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</si>
  <si>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</si>
  <si>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</si>
  <si>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</si>
  <si>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</si>
  <si>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</si>
  <si>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</si>
  <si>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</si>
  <si>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</si>
  <si>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</si>
  <si>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</si>
  <si>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</si>
  <si>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</si>
  <si>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</si>
  <si>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</si>
  <si>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</si>
  <si>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</si>
  <si>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</si>
  <si>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</si>
  <si>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</si>
  <si>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</si>
  <si>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</si>
  <si>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</si>
  <si>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</si>
  <si>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</si>
  <si>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</si>
  <si>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</si>
  <si>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</si>
  <si>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</si>
  <si>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</si>
  <si>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</si>
  <si>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</si>
  <si>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</si>
  <si>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</si>
  <si>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</si>
  <si>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</si>
  <si>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</si>
  <si>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</si>
  <si>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</si>
  <si>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</si>
  <si>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</si>
  <si>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</si>
  <si>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</si>
  <si>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</si>
  <si>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</si>
  <si>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</si>
  <si>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</si>
  <si>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</si>
  <si>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</si>
  <si>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</si>
  <si>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</si>
  <si>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</si>
  <si>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</si>
  <si>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</si>
  <si>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</si>
  <si>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</si>
  <si>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</si>
  <si>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</si>
  <si>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</si>
  <si>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</si>
  <si>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</si>
  <si>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</si>
  <si>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</si>
  <si>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</si>
  <si>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</si>
  <si>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</si>
  <si>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</si>
  <si>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</si>
  <si>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</si>
  <si>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</si>
  <si>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</si>
  <si>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</si>
  <si>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</si>
  <si>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</si>
  <si>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</si>
  <si>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</si>
  <si>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</si>
  <si>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</si>
  <si>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</si>
  <si>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</si>
  <si>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</si>
  <si>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</si>
  <si>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</si>
  <si>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</si>
  <si>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</si>
  <si>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</si>
  <si>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</si>
  <si>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</si>
  <si>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</si>
  <si>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</si>
  <si>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</si>
  <si>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</si>
  <si>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</si>
  <si>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</si>
  <si>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</si>
  <si>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</si>
  <si>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</si>
  <si>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</si>
  <si>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</si>
  <si>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</si>
  <si>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</si>
  <si>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</si>
  <si>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</si>
  <si>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</si>
  <si>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</si>
  <si>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</si>
  <si>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</si>
  <si>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</si>
  <si>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</si>
  <si>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</si>
  <si>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</si>
  <si>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</si>
  <si>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</si>
  <si>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</si>
  <si>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</si>
  <si>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</si>
  <si>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</si>
  <si>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</si>
  <si>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</si>
  <si>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</si>
  <si>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</si>
  <si>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</si>
  <si>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</si>
  <si>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</si>
  <si>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</si>
  <si>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</si>
  <si>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</si>
  <si>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</si>
  <si>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</si>
  <si>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</si>
  <si>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</si>
  <si>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</si>
  <si>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</si>
  <si>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</si>
  <si>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</si>
  <si>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</si>
  <si>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</si>
  <si>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</si>
  <si>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</si>
  <si>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</si>
  <si>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</si>
  <si>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</si>
  <si>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</si>
  <si>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</si>
  <si>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</si>
  <si>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</si>
  <si>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</si>
  <si>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</si>
  <si>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</si>
  <si>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</si>
  <si>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</si>
  <si>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</si>
  <si>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</si>
  <si>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</si>
  <si>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SVE</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</si>
  <si>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</si>
  <si>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</si>
  <si>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</si>
  <si>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</si>
  <si>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</si>
  <si>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</si>
  <si>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</si>
  <si>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</si>
  <si>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</si>
  <si>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</si>
  <si>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</si>
  <si>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</si>
  <si>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</si>
  <si>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</si>
  <si>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</si>
  <si>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</si>
  <si>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</si>
  <si>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</si>
  <si>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</si>
  <si>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</si>
  <si>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</si>
  <si>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</si>
  <si>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</si>
  <si>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</si>
  <si>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</si>
  <si>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</si>
  <si>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</si>
  <si>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</si>
  <si>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</si>
  <si>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</si>
  <si>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</si>
  <si>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</si>
  <si>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</si>
  <si>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</si>
  <si>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</si>
  <si>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</si>
  <si>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</si>
  <si>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</si>
  <si>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</si>
  <si>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</si>
  <si>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</si>
  <si>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</si>
  <si>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</si>
  <si>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</si>
  <si>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</si>
  <si>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</si>
  <si>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</si>
  <si>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</si>
  <si>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</si>
  <si>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</si>
  <si>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</si>
  <si>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</si>
  <si>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</si>
  <si>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</si>
  <si>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</si>
  <si>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</si>
  <si>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</si>
  <si>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</si>
  <si>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</si>
  <si>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</si>
  <si>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</si>
  <si>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</si>
  <si>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</si>
  <si>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</si>
  <si>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</si>
  <si>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</si>
  <si>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</si>
  <si>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</si>
  <si>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</si>
  <si>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</si>
  <si>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</si>
  <si>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</si>
  <si>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</si>
  <si>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</si>
  <si>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</si>
  <si>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</si>
  <si>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</si>
  <si>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</si>
  <si>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</si>
  <si>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</si>
  <si>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</si>
  <si>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</si>
  <si>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</si>
  <si>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</si>
  <si>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</si>
  <si>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</si>
  <si>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</si>
  <si>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</si>
  <si>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</si>
  <si>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</si>
  <si>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</si>
  <si>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</si>
  <si>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</si>
  <si>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</si>
  <si>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</si>
  <si>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</si>
  <si>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</si>
  <si>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</si>
  <si>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</si>
  <si>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</si>
  <si>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</si>
  <si>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</si>
  <si>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</si>
  <si>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</si>
  <si>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</si>
  <si>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</si>
  <si>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</si>
  <si>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</si>
  <si>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</si>
  <si>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</si>
  <si>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</si>
  <si>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</si>
  <si>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</si>
  <si>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</si>
  <si>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</si>
  <si>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</si>
  <si>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</si>
  <si>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</si>
  <si>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</si>
  <si>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</si>
  <si>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</si>
  <si>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</si>
  <si>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</si>
  <si>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</si>
  <si>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</si>
  <si>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</si>
  <si>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</si>
  <si>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</si>
  <si>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</si>
  <si>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</si>
  <si>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</si>
  <si>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</si>
  <si>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</si>
  <si>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</si>
  <si>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</si>
  <si>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</si>
  <si>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</si>
  <si>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</si>
  <si>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</si>
  <si>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</si>
  <si>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</si>
  <si>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</si>
  <si>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</si>
  <si>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</si>
  <si>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</si>
  <si>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</si>
  <si>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</si>
  <si>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</si>
  <si>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</si>
  <si>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</si>
  <si>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</si>
  <si>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</si>
  <si>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</si>
  <si>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</si>
  <si>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</si>
  <si>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</si>
  <si>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</si>
  <si>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</si>
  <si>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</si>
  <si>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</si>
  <si>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</si>
  <si>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</si>
  <si>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</si>
  <si>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</si>
  <si>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</si>
  <si>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</si>
  <si>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</si>
  <si>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</si>
  <si>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</si>
  <si>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</si>
  <si>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</si>
  <si>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</si>
  <si>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</si>
  <si>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</si>
  <si>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</si>
  <si>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</si>
  <si>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</si>
  <si>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</si>
  <si>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</si>
  <si>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</si>
  <si>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</si>
  <si>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</si>
  <si>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</si>
  <si>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</si>
  <si>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</si>
  <si>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</si>
  <si>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</si>
  <si>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</si>
  <si>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</si>
  <si>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</si>
  <si>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</si>
  <si>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</si>
  <si>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</si>
  <si>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</si>
  <si>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</si>
  <si>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</si>
  <si>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</si>
  <si>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</si>
  <si>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</si>
  <si>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</si>
  <si>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</si>
  <si>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</si>
  <si>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</si>
  <si>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</si>
  <si>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</si>
  <si>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</si>
  <si>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</si>
  <si>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</si>
  <si>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</si>
  <si>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</si>
  <si>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</si>
  <si>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</si>
  <si>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</si>
  <si>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</si>
  <si>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</si>
  <si>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</si>
  <si>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</si>
  <si>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</si>
  <si>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</si>
  <si>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</si>
  <si>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</si>
  <si>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</si>
  <si>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</si>
  <si>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</si>
  <si>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</si>
  <si>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</si>
  <si>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</si>
  <si>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</si>
  <si>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</si>
  <si>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</si>
  <si>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</si>
  <si>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</si>
  <si>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</si>
  <si>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</si>
  <si>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</si>
  <si>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</si>
  <si>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</si>
  <si>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</si>
  <si>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</si>
  <si>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</si>
  <si>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</si>
  <si>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</si>
  <si>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</si>
  <si>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</si>
  <si>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</si>
  <si>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</si>
  <si>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</si>
  <si>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</si>
  <si>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</si>
  <si>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</si>
  <si>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</si>
  <si>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</si>
  <si>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</si>
  <si>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</si>
  <si>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</si>
  <si>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</si>
  <si>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</si>
  <si>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</si>
  <si>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</si>
  <si>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</si>
  <si>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</si>
  <si>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</si>
  <si>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</si>
  <si>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</si>
  <si>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</si>
  <si>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</si>
  <si>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</si>
  <si>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</si>
  <si>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</si>
  <si>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</si>
  <si>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</si>
  <si>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</si>
  <si>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</si>
  <si>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</si>
  <si>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</si>
  <si>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</si>
  <si>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</si>
  <si>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</si>
  <si>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</si>
  <si>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</si>
  <si>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</si>
  <si>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</si>
  <si>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</si>
  <si>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</si>
  <si>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</si>
  <si>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103_XLSPF</t>
  </si>
  <si>
    <t>companyName</t>
  </si>
  <si>
    <t>Severn Trent England Ltd_XLSPF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</si>
  <si>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</si>
  <si>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</si>
  <si>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</si>
  <si>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</si>
  <si>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</si>
  <si>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</si>
  <si>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</si>
  <si>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</si>
  <si>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</si>
  <si>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</si>
  <si>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</si>
  <si>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</si>
  <si>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</si>
  <si>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</si>
  <si>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</si>
  <si>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</si>
  <si>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</si>
  <si>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</si>
  <si>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</si>
  <si>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</si>
  <si>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</si>
  <si>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</si>
  <si>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</si>
  <si>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13:09:51_XLSPF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</si>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</sst>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Severn Trent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196.81050795431901</v>
      </c>
      <c r="N11" s="293">
        <f>Inp!N$91</f>
        <v>191.41682021145101</v>
      </c>
      <c r="O11" s="293">
        <f>Inp!O$91</f>
        <v>187.139658775073</v>
      </c>
      <c r="P11" s="293">
        <f>Inp!P$91</f>
        <v>183.298549438077</v>
      </c>
      <c r="Q11" s="293">
        <f>Inp!Q$91</f>
        <v>179.62266566376201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4.7742473128063203</v>
      </c>
      <c r="N12" s="293">
        <f>Inp!N$92</f>
        <v>5.6635736289300898</v>
      </c>
      <c r="O12" s="293">
        <f>Inp!O$92</f>
        <v>5.8955885374479999</v>
      </c>
      <c r="P12" s="293">
        <f>Inp!P$92</f>
        <v>5.8655535820185998</v>
      </c>
      <c r="Q12" s="293">
        <f>Inp!Q$92</f>
        <v>5.7479253012405103</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10.1679350556738</v>
      </c>
      <c r="N13" s="293">
        <f>Inp!N$93</f>
        <v>9.94073506530885</v>
      </c>
      <c r="O13" s="293">
        <f>Inp!O$93</f>
        <v>9.7366978744435393</v>
      </c>
      <c r="P13" s="293">
        <f>Inp!P$93</f>
        <v>9.5414373563336294</v>
      </c>
      <c r="Q13" s="293">
        <f>Inp!Q$93</f>
        <v>9.3500926082747302</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196.81050795431901</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188.94965072272007</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185.2749734932745</v>
      </c>
      <c r="N20" s="84">
        <f t="shared" si="2"/>
        <v>176.65686870719409</v>
      </c>
      <c r="O20" s="84">
        <f t="shared" si="2"/>
        <v>169.19843542819152</v>
      </c>
      <c r="P20" s="84">
        <f t="shared" si="2"/>
        <v>162.31692086613555</v>
      </c>
      <c r="Q20" s="84">
        <f t="shared" si="2"/>
        <v>155.79020994097192</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4.494417262191293</v>
      </c>
      <c r="N21" s="84">
        <f t="shared" si="3"/>
        <v>5.2268613692057189</v>
      </c>
      <c r="O21" s="84">
        <f t="shared" si="3"/>
        <v>5.3303739196378812</v>
      </c>
      <c r="P21" s="84">
        <f t="shared" si="3"/>
        <v>5.1941414677164577</v>
      </c>
      <c r="Q21" s="84">
        <f t="shared" si="3"/>
        <v>4.9852867181112108</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9.5719680697056937</v>
      </c>
      <c r="N22" s="84">
        <f t="shared" si="4"/>
        <v>9.1742153450536321</v>
      </c>
      <c r="O22" s="84">
        <f t="shared" si="4"/>
        <v>8.8032331435044959</v>
      </c>
      <c r="P22" s="84">
        <f t="shared" si="4"/>
        <v>8.4492579841195017</v>
      </c>
      <c r="Q22" s="84">
        <f t="shared" si="4"/>
        <v>8.1095160514841549</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185.2749734932745</v>
      </c>
      <c r="N24" s="84">
        <f t="shared" si="5"/>
        <v>176.65686870719409</v>
      </c>
      <c r="O24" s="84">
        <f t="shared" si="5"/>
        <v>169.19843542819152</v>
      </c>
      <c r="P24" s="84">
        <f t="shared" si="5"/>
        <v>162.31692086613555</v>
      </c>
      <c r="Q24" s="84">
        <f t="shared" si="5"/>
        <v>155.79020994097192</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4.494417262191293</v>
      </c>
      <c r="N25" s="84">
        <f t="shared" si="6"/>
        <v>5.2268613692057189</v>
      </c>
      <c r="O25" s="84">
        <f t="shared" si="6"/>
        <v>5.3303739196378812</v>
      </c>
      <c r="P25" s="84">
        <f t="shared" si="6"/>
        <v>5.1941414677164577</v>
      </c>
      <c r="Q25" s="84">
        <f t="shared" si="6"/>
        <v>4.9852867181112108</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189.76939075546579</v>
      </c>
      <c r="N26" s="211">
        <f t="shared" si="7"/>
        <v>181.88373007639981</v>
      </c>
      <c r="O26" s="211">
        <f t="shared" si="7"/>
        <v>174.52880934782939</v>
      </c>
      <c r="P26" s="211">
        <f t="shared" si="7"/>
        <v>167.51106233385201</v>
      </c>
      <c r="Q26" s="211">
        <f t="shared" si="7"/>
        <v>160.77549665908313</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189.76939075546579</v>
      </c>
      <c r="N28" s="309">
        <f t="shared" si="8"/>
        <v>181.88373007639981</v>
      </c>
      <c r="O28" s="309">
        <f t="shared" si="8"/>
        <v>174.52880934782939</v>
      </c>
      <c r="P28" s="309">
        <f t="shared" si="8"/>
        <v>167.51106233385201</v>
      </c>
      <c r="Q28" s="309">
        <f t="shared" si="8"/>
        <v>160.77549665908313</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9.5719680697056937</v>
      </c>
      <c r="N29" s="309">
        <f t="shared" si="9"/>
        <v>9.1742153450536321</v>
      </c>
      <c r="O29" s="309">
        <f t="shared" si="9"/>
        <v>8.8032331435044959</v>
      </c>
      <c r="P29" s="309">
        <f t="shared" si="9"/>
        <v>8.4492579841195017</v>
      </c>
      <c r="Q29" s="309">
        <f t="shared" si="9"/>
        <v>8.1095160514841549</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180.1974226857601</v>
      </c>
      <c r="N30" s="312">
        <f t="shared" si="10"/>
        <v>172.70951473134619</v>
      </c>
      <c r="O30" s="312">
        <f t="shared" si="10"/>
        <v>165.72557620432491</v>
      </c>
      <c r="P30" s="312">
        <f t="shared" si="10"/>
        <v>159.06180434973251</v>
      </c>
      <c r="Q30" s="312">
        <f t="shared" si="10"/>
        <v>152.66598060759898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189.76939075546579</v>
      </c>
      <c r="N32" s="91">
        <f t="shared" si="11"/>
        <v>181.88373007639981</v>
      </c>
      <c r="O32" s="91">
        <f t="shared" si="11"/>
        <v>174.52880934782939</v>
      </c>
      <c r="P32" s="91">
        <f t="shared" si="11"/>
        <v>167.51106233385201</v>
      </c>
      <c r="Q32" s="91">
        <f t="shared" si="11"/>
        <v>160.77549665908313</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180.1974226857601</v>
      </c>
      <c r="N33" s="91">
        <f t="shared" si="12"/>
        <v>172.70951473134619</v>
      </c>
      <c r="O33" s="91">
        <f t="shared" si="12"/>
        <v>165.72557620432491</v>
      </c>
      <c r="P33" s="91">
        <f t="shared" si="12"/>
        <v>159.06180434973251</v>
      </c>
      <c r="Q33" s="91">
        <f t="shared" si="12"/>
        <v>152.66598060759898</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184.98340672061295</v>
      </c>
      <c r="N34" s="312">
        <f t="shared" si="13"/>
        <v>177.29662240387302</v>
      </c>
      <c r="O34" s="312">
        <f t="shared" si="13"/>
        <v>170.12719277607715</v>
      </c>
      <c r="P34" s="312">
        <f t="shared" si="13"/>
        <v>163.28643334179225</v>
      </c>
      <c r="Q34" s="312">
        <f t="shared" si="13"/>
        <v>156.72073863334106</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180.1974226857601</v>
      </c>
      <c r="N37" s="84">
        <f t="shared" si="14"/>
        <v>172.70951473134619</v>
      </c>
      <c r="O37" s="84">
        <f t="shared" si="14"/>
        <v>165.72557620432491</v>
      </c>
      <c r="P37" s="84">
        <f t="shared" si="14"/>
        <v>159.06180434973251</v>
      </c>
      <c r="Q37" s="84">
        <f t="shared" si="14"/>
        <v>152.66598060759898</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180.19742268575999</v>
      </c>
      <c r="N38" s="181">
        <f xml:space="preserve"> Inp!N$94</f>
        <v>172.70951473134701</v>
      </c>
      <c r="O38" s="181">
        <f xml:space="preserve"> Inp!O$94</f>
        <v>165.72557620432499</v>
      </c>
      <c r="P38" s="181">
        <f xml:space="preserve"> Inp!P$94</f>
        <v>159.06180434973299</v>
      </c>
      <c r="Q38" s="181">
        <f xml:space="preserve"> Inp!Q$94</f>
        <v>152.66598060759901</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196.81050795431901</v>
      </c>
      <c r="N45" s="155">
        <f>Inp!N$95</f>
        <v>192.59710360503601</v>
      </c>
      <c r="O45" s="155">
        <f>Inp!O$95</f>
        <v>188.51240510421599</v>
      </c>
      <c r="P45" s="155">
        <f>Inp!P$95</f>
        <v>184.64263583305299</v>
      </c>
      <c r="Q45" s="155">
        <f>Inp!Q$95</f>
        <v>180.89637708040399</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3.9034688736393499</v>
      </c>
      <c r="N46" s="155">
        <f>Inp!N$96</f>
        <v>3.8600278971277802</v>
      </c>
      <c r="O46" s="155">
        <f>Inp!O$96</f>
        <v>3.9118683472127098</v>
      </c>
      <c r="P46" s="155">
        <f>Inp!P$96</f>
        <v>3.8774953524942202</v>
      </c>
      <c r="Q46" s="155">
        <f>Inp!Q$96</f>
        <v>3.7988239186887398</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8.1168732229226297</v>
      </c>
      <c r="N48" s="155">
        <f>Inp!N$99</f>
        <v>7.9447263979474902</v>
      </c>
      <c r="O48" s="155">
        <f>Inp!O$99</f>
        <v>7.7816376183757798</v>
      </c>
      <c r="P48" s="155">
        <f>Inp!P$99</f>
        <v>7.6237541051435196</v>
      </c>
      <c r="Q48" s="155">
        <f>Inp!Q$99</f>
        <v>7.4690739284032901</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196.81050795431901</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188.94965072272007</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185.2749734932745</v>
      </c>
      <c r="N60" s="84">
        <f t="shared" si="19"/>
        <v>177.74614167843819</v>
      </c>
      <c r="O60" s="84">
        <f t="shared" si="19"/>
        <v>170.43957550855231</v>
      </c>
      <c r="P60" s="84">
        <f t="shared" si="19"/>
        <v>163.50715377130248</v>
      </c>
      <c r="Q60" s="84">
        <f t="shared" si="19"/>
        <v>156.89492447279116</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3.6746772294455718</v>
      </c>
      <c r="N61" s="84">
        <f t="shared" si="20"/>
        <v>3.5623851690553567</v>
      </c>
      <c r="O61" s="84">
        <f t="shared" si="20"/>
        <v>3.5368345132283561</v>
      </c>
      <c r="P61" s="84">
        <f t="shared" si="20"/>
        <v>3.4336502291974473</v>
      </c>
      <c r="Q61" s="84">
        <f t="shared" si="20"/>
        <v>3.2947934139288364</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7.6411238752267945</v>
      </c>
      <c r="N63" s="84">
        <f t="shared" si="22"/>
        <v>7.3321168257126272</v>
      </c>
      <c r="O63" s="84">
        <f t="shared" si="22"/>
        <v>7.0356060212808131</v>
      </c>
      <c r="P63" s="84">
        <f t="shared" si="22"/>
        <v>6.7510861137802092</v>
      </c>
      <c r="Q63" s="84">
        <f t="shared" si="22"/>
        <v>6.4780721913389394</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185.2749734932745</v>
      </c>
      <c r="N66" s="84">
        <f t="shared" si="24"/>
        <v>177.74614167843819</v>
      </c>
      <c r="O66" s="84">
        <f t="shared" si="24"/>
        <v>170.43957550855231</v>
      </c>
      <c r="P66" s="84">
        <f t="shared" si="24"/>
        <v>163.50715377130248</v>
      </c>
      <c r="Q66" s="84">
        <f t="shared" si="24"/>
        <v>156.89492447279116</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3.6746772294455718</v>
      </c>
      <c r="N67" s="84">
        <f t="shared" si="25"/>
        <v>3.5623851690553567</v>
      </c>
      <c r="O67" s="84">
        <f t="shared" si="25"/>
        <v>3.5368345132283561</v>
      </c>
      <c r="P67" s="84">
        <f t="shared" si="25"/>
        <v>3.4336502291974473</v>
      </c>
      <c r="Q67" s="84">
        <f t="shared" si="25"/>
        <v>3.2947934139288364</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188.94965072272007</v>
      </c>
      <c r="N70" s="211">
        <f t="shared" si="27"/>
        <v>181.30852684749354</v>
      </c>
      <c r="O70" s="211">
        <f t="shared" si="27"/>
        <v>173.97641002178065</v>
      </c>
      <c r="P70" s="211">
        <f t="shared" si="27"/>
        <v>166.94080400049992</v>
      </c>
      <c r="Q70" s="211">
        <f t="shared" si="27"/>
        <v>160.18971788671999</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188.94965072272007</v>
      </c>
      <c r="N72" s="275">
        <f t="shared" si="28"/>
        <v>181.30852684749354</v>
      </c>
      <c r="O72" s="275">
        <f t="shared" si="28"/>
        <v>173.97641002178065</v>
      </c>
      <c r="P72" s="275">
        <f t="shared" si="28"/>
        <v>166.94080400049992</v>
      </c>
      <c r="Q72" s="275">
        <f t="shared" si="28"/>
        <v>160.18971788671999</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7.6411238752267945</v>
      </c>
      <c r="N73" s="275">
        <f t="shared" si="29"/>
        <v>7.3321168257126272</v>
      </c>
      <c r="O73" s="275">
        <f t="shared" si="29"/>
        <v>7.0356060212808131</v>
      </c>
      <c r="P73" s="275">
        <f t="shared" si="29"/>
        <v>6.7510861137802092</v>
      </c>
      <c r="Q73" s="275">
        <f t="shared" si="29"/>
        <v>6.4780721913389394</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181.30852684749328</v>
      </c>
      <c r="N75" s="368">
        <f t="shared" si="31"/>
        <v>173.97641002178091</v>
      </c>
      <c r="O75" s="368">
        <f t="shared" si="31"/>
        <v>166.94080400049984</v>
      </c>
      <c r="P75" s="368">
        <f t="shared" si="31"/>
        <v>160.18971788671971</v>
      </c>
      <c r="Q75" s="368">
        <f t="shared" si="31"/>
        <v>153.71164569538104</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188.94965072272007</v>
      </c>
      <c r="N77" s="91">
        <f t="shared" si="32"/>
        <v>181.30852684749354</v>
      </c>
      <c r="O77" s="91">
        <f t="shared" si="32"/>
        <v>173.97641002178065</v>
      </c>
      <c r="P77" s="91">
        <f t="shared" si="32"/>
        <v>166.94080400049992</v>
      </c>
      <c r="Q77" s="91">
        <f t="shared" si="32"/>
        <v>160.18971788671999</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181.30852684749328</v>
      </c>
      <c r="N78" s="91">
        <f t="shared" si="33"/>
        <v>173.97641002178091</v>
      </c>
      <c r="O78" s="91">
        <f t="shared" si="33"/>
        <v>166.94080400049984</v>
      </c>
      <c r="P78" s="91">
        <f t="shared" si="33"/>
        <v>160.18971788671971</v>
      </c>
      <c r="Q78" s="91">
        <f t="shared" si="33"/>
        <v>153.71164569538104</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185.12908878510666</v>
      </c>
      <c r="N79" s="260">
        <f t="shared" ref="N79" si="38" xml:space="preserve"> AVERAGE(N77:N78)</f>
        <v>177.64246843463724</v>
      </c>
      <c r="O79" s="260">
        <f t="shared" ref="O79" si="39" xml:space="preserve"> AVERAGE(O77:O78)</f>
        <v>170.45860701114026</v>
      </c>
      <c r="P79" s="260">
        <f t="shared" ref="P79" si="40" xml:space="preserve"> AVERAGE(P77:P78)</f>
        <v>163.56526094360981</v>
      </c>
      <c r="Q79" s="260">
        <f t="shared" ref="Q79" si="41" xml:space="preserve"> AVERAGE(Q77:Q78)</f>
        <v>156.9506817910505</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181.30852684749328</v>
      </c>
      <c r="N82" s="84">
        <f t="shared" si="42"/>
        <v>173.97641002178091</v>
      </c>
      <c r="O82" s="84">
        <f t="shared" si="42"/>
        <v>166.94080400049984</v>
      </c>
      <c r="P82" s="84">
        <f t="shared" si="42"/>
        <v>160.18971788671971</v>
      </c>
      <c r="Q82" s="84">
        <f t="shared" si="42"/>
        <v>153.71164569538104</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181.308526847493</v>
      </c>
      <c r="N83" s="181">
        <f xml:space="preserve"> Inp!N$101</f>
        <v>173.97641002178099</v>
      </c>
      <c r="O83" s="181">
        <f xml:space="preserve"> Inp!O$101</f>
        <v>166.94080400050001</v>
      </c>
      <c r="P83" s="181">
        <f xml:space="preserve"> Inp!P$101</f>
        <v>160.18971788671999</v>
      </c>
      <c r="Q83" s="181">
        <f xml:space="preserve"> Inp!Q$101</f>
        <v>153.71164569538101</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17.288199045358699</v>
      </c>
      <c r="O91" s="229">
        <f xml:space="preserve"> Inp!O$102</f>
        <v>34.655706857405598</v>
      </c>
      <c r="P91" s="229">
        <f xml:space="preserve"> Inp!P$102</f>
        <v>57.084787176821102</v>
      </c>
      <c r="Q91" s="229">
        <f xml:space="preserve"> Inp!Q$102</f>
        <v>87.227150439647801</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0.34648979323714801</v>
      </c>
      <c r="O92" s="229">
        <f xml:space="preserve"> Inp!O$103</f>
        <v>0.71914929222201895</v>
      </c>
      <c r="P92" s="229">
        <f xml:space="preserve"> Inp!P$103</f>
        <v>1.1987805307132799</v>
      </c>
      <c r="Q92" s="229">
        <f xml:space="preserve"> Inp!Q$103</f>
        <v>1.83177015923273</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17.8074657684427</v>
      </c>
      <c r="N93" s="229">
        <f xml:space="preserve"> Inp!N$104</f>
        <v>18.636435488172399</v>
      </c>
      <c r="O93" s="229">
        <f xml:space="preserve"> Inp!O$104</f>
        <v>24.678139909491101</v>
      </c>
      <c r="P93" s="229">
        <f xml:space="preserve"> Inp!P$104</f>
        <v>33.776629856264897</v>
      </c>
      <c r="Q93" s="229">
        <f xml:space="preserve"> Inp!Q$104</f>
        <v>32.220615346065799</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0.519266723084021</v>
      </c>
      <c r="N94" s="229">
        <f xml:space="preserve"> Inp!N$105</f>
        <v>1.6154174693626</v>
      </c>
      <c r="O94" s="229">
        <f xml:space="preserve"> Inp!O$105</f>
        <v>2.96820888229768</v>
      </c>
      <c r="P94" s="229">
        <f xml:space="preserve"> Inp!P$105</f>
        <v>4.8330471241514301</v>
      </c>
      <c r="Q94" s="229">
        <f xml:space="preserve"> Inp!Q$105</f>
        <v>6.9434388840362198</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15.95512403542198</v>
      </c>
      <c r="O101" s="84">
        <f t="shared" si="52"/>
        <v>31.333237525984622</v>
      </c>
      <c r="P101" s="84">
        <f t="shared" si="52"/>
        <v>50.550464863173929</v>
      </c>
      <c r="Q101" s="84">
        <f t="shared" si="52"/>
        <v>75.653793630828034</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0.31977232640611991</v>
      </c>
      <c r="O102" s="84">
        <f t="shared" si="53"/>
        <v>0.65020389520697652</v>
      </c>
      <c r="P102" s="84">
        <f t="shared" si="53"/>
        <v>1.061559762126685</v>
      </c>
      <c r="Q102" s="84">
        <f t="shared" si="53"/>
        <v>1.5887296662474981</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16.763727620663417</v>
      </c>
      <c r="N103" s="84">
        <f t="shared" si="54"/>
        <v>17.199399371316137</v>
      </c>
      <c r="O103" s="84">
        <f t="shared" si="54"/>
        <v>22.312227612761273</v>
      </c>
      <c r="P103" s="84">
        <f t="shared" si="54"/>
        <v>29.91032156179849</v>
      </c>
      <c r="Q103" s="84">
        <f t="shared" si="54"/>
        <v>27.94556249703616</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0.48883125883533518</v>
      </c>
      <c r="N104" s="84">
        <f t="shared" si="55"/>
        <v>1.4908543119525959</v>
      </c>
      <c r="O104" s="84">
        <f t="shared" si="55"/>
        <v>2.6836444086523241</v>
      </c>
      <c r="P104" s="84">
        <f t="shared" si="55"/>
        <v>4.2798228900235307</v>
      </c>
      <c r="Q104" s="84">
        <f t="shared" si="55"/>
        <v>6.0221787571129566</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15.95512403542198</v>
      </c>
      <c r="O106" s="235">
        <f t="shared" si="56"/>
        <v>31.333237525984622</v>
      </c>
      <c r="P106" s="235">
        <f t="shared" si="56"/>
        <v>50.550464863173929</v>
      </c>
      <c r="Q106" s="235">
        <f t="shared" si="56"/>
        <v>75.653793630828034</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0.31977232640611991</v>
      </c>
      <c r="O107" s="235">
        <f t="shared" si="57"/>
        <v>0.65020389520697652</v>
      </c>
      <c r="P107" s="235">
        <f t="shared" si="57"/>
        <v>1.061559762126685</v>
      </c>
      <c r="Q107" s="235">
        <f t="shared" si="57"/>
        <v>1.5887296662474981</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16.274896361828098</v>
      </c>
      <c r="O108" s="211">
        <f t="shared" si="58"/>
        <v>31.9834414211916</v>
      </c>
      <c r="P108" s="211">
        <f t="shared" si="58"/>
        <v>51.612024625300613</v>
      </c>
      <c r="Q108" s="211">
        <f t="shared" si="58"/>
        <v>77.242523297075536</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16.274896361828098</v>
      </c>
      <c r="O110" s="261">
        <f t="shared" si="59"/>
        <v>31.9834414211916</v>
      </c>
      <c r="P110" s="261">
        <f t="shared" si="59"/>
        <v>51.612024625300613</v>
      </c>
      <c r="Q110" s="261">
        <f t="shared" si="59"/>
        <v>77.242523297075536</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16.763727620663417</v>
      </c>
      <c r="N111" s="261">
        <f t="shared" si="60"/>
        <v>17.199399371316137</v>
      </c>
      <c r="O111" s="261">
        <f t="shared" si="60"/>
        <v>22.312227612761273</v>
      </c>
      <c r="P111" s="261">
        <f t="shared" si="60"/>
        <v>29.91032156179849</v>
      </c>
      <c r="Q111" s="261">
        <f t="shared" si="60"/>
        <v>27.94556249703616</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0.48883125883533518</v>
      </c>
      <c r="N112" s="261">
        <f t="shared" si="61"/>
        <v>1.4908543119525959</v>
      </c>
      <c r="O112" s="261">
        <f t="shared" si="61"/>
        <v>2.6836444086523241</v>
      </c>
      <c r="P112" s="261">
        <f t="shared" si="61"/>
        <v>4.2798228900235307</v>
      </c>
      <c r="Q112" s="261">
        <f t="shared" si="61"/>
        <v>6.0221787571129566</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16.27489636182808</v>
      </c>
      <c r="N113" s="260">
        <f t="shared" si="62"/>
        <v>31.983441421191635</v>
      </c>
      <c r="O113" s="260">
        <f t="shared" si="62"/>
        <v>51.612024625300549</v>
      </c>
      <c r="P113" s="260">
        <f t="shared" si="62"/>
        <v>77.242523297075579</v>
      </c>
      <c r="Q113" s="260">
        <f t="shared" si="62"/>
        <v>99.165907036998746</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16.274896361828098</v>
      </c>
      <c r="O115" s="84">
        <f t="shared" si="63"/>
        <v>31.9834414211916</v>
      </c>
      <c r="P115" s="84">
        <f t="shared" si="63"/>
        <v>51.612024625300613</v>
      </c>
      <c r="Q115" s="84">
        <f t="shared" si="63"/>
        <v>77.242523297075536</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16.27489636182808</v>
      </c>
      <c r="N116" s="84">
        <f t="shared" si="64"/>
        <v>31.983441421191635</v>
      </c>
      <c r="O116" s="84">
        <f t="shared" si="64"/>
        <v>51.612024625300549</v>
      </c>
      <c r="P116" s="84">
        <f t="shared" si="64"/>
        <v>77.242523297075579</v>
      </c>
      <c r="Q116" s="84">
        <f t="shared" si="64"/>
        <v>99.165907036998746</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8.1374481809140402</v>
      </c>
      <c r="N117" s="260">
        <f t="shared" ref="N117" si="69" xml:space="preserve"> AVERAGE(N115:N116)</f>
        <v>24.129168891509867</v>
      </c>
      <c r="O117" s="260">
        <f t="shared" ref="O117" si="70" xml:space="preserve"> AVERAGE(O115:O116)</f>
        <v>41.797733023246074</v>
      </c>
      <c r="P117" s="260">
        <f t="shared" ref="P117" si="71" xml:space="preserve"> AVERAGE(P115:P116)</f>
        <v>64.427273961188092</v>
      </c>
      <c r="Q117" s="260">
        <f t="shared" ref="Q117" si="72" xml:space="preserve"> AVERAGE(Q115:Q116)</f>
        <v>88.204215167037148</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16.27489636182808</v>
      </c>
      <c r="N120" s="84">
        <f t="shared" si="73"/>
        <v>31.983441421191635</v>
      </c>
      <c r="O120" s="84">
        <f t="shared" si="73"/>
        <v>51.612024625300549</v>
      </c>
      <c r="P120" s="84">
        <f t="shared" si="73"/>
        <v>77.242523297075579</v>
      </c>
      <c r="Q120" s="84">
        <f t="shared" si="73"/>
        <v>99.165907036998746</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16.274896361828102</v>
      </c>
      <c r="N121" s="181">
        <f xml:space="preserve"> Inp!N$106</f>
        <v>31.9834414211916</v>
      </c>
      <c r="O121" s="181">
        <f xml:space="preserve"> Inp!O$106</f>
        <v>51.612024625300599</v>
      </c>
      <c r="P121" s="181">
        <f xml:space="preserve"> Inp!P$106</f>
        <v>77.242523297075493</v>
      </c>
      <c r="Q121" s="181">
        <f xml:space="preserve"> Inp!Q$106</f>
        <v>99.165907036998803</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188.94965072272007</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188.94965072272007</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377.89930144544013</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189.76939075546579</v>
      </c>
      <c r="N133" s="84">
        <f t="shared" si="86"/>
        <v>181.88373007639981</v>
      </c>
      <c r="O133" s="84">
        <f t="shared" si="86"/>
        <v>174.52880934782939</v>
      </c>
      <c r="P133" s="84">
        <f t="shared" si="86"/>
        <v>167.51106233385201</v>
      </c>
      <c r="Q133" s="84">
        <f t="shared" si="86"/>
        <v>160.77549665908313</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188.94965072272007</v>
      </c>
      <c r="N134" s="84">
        <f t="shared" si="87"/>
        <v>181.30852684749354</v>
      </c>
      <c r="O134" s="84">
        <f t="shared" si="87"/>
        <v>173.97641002178065</v>
      </c>
      <c r="P134" s="84">
        <f t="shared" si="87"/>
        <v>166.94080400049992</v>
      </c>
      <c r="Q134" s="84">
        <f t="shared" si="87"/>
        <v>160.18971788671999</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16.274896361828098</v>
      </c>
      <c r="O135" s="84">
        <f t="shared" si="88"/>
        <v>31.9834414211916</v>
      </c>
      <c r="P135" s="84">
        <f t="shared" si="88"/>
        <v>51.612024625300613</v>
      </c>
      <c r="Q135" s="84">
        <f t="shared" si="88"/>
        <v>77.242523297075536</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378.71904147818589</v>
      </c>
      <c r="N136" s="312">
        <f t="shared" si="89"/>
        <v>379.46715328572145</v>
      </c>
      <c r="O136" s="312">
        <f t="shared" si="89"/>
        <v>380.48866079080165</v>
      </c>
      <c r="P136" s="312">
        <f t="shared" si="89"/>
        <v>386.06389095965255</v>
      </c>
      <c r="Q136" s="312">
        <f t="shared" si="89"/>
        <v>398.20773784287866</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180.1974226857601</v>
      </c>
      <c r="N138" s="84">
        <f t="shared" si="90"/>
        <v>172.70951473134619</v>
      </c>
      <c r="O138" s="84">
        <f t="shared" si="90"/>
        <v>165.72557620432491</v>
      </c>
      <c r="P138" s="84">
        <f t="shared" si="90"/>
        <v>159.06180434973251</v>
      </c>
      <c r="Q138" s="84">
        <f t="shared" si="90"/>
        <v>152.66598060759898</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181.30852684749328</v>
      </c>
      <c r="N139" s="84">
        <f t="shared" si="91"/>
        <v>173.97641002178091</v>
      </c>
      <c r="O139" s="84">
        <f t="shared" si="91"/>
        <v>166.94080400049984</v>
      </c>
      <c r="P139" s="84">
        <f t="shared" si="91"/>
        <v>160.18971788671971</v>
      </c>
      <c r="Q139" s="84">
        <f t="shared" si="91"/>
        <v>153.71164569538104</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16.27489636182808</v>
      </c>
      <c r="N140" s="84">
        <f t="shared" si="92"/>
        <v>31.983441421191635</v>
      </c>
      <c r="O140" s="84">
        <f t="shared" si="92"/>
        <v>51.612024625300549</v>
      </c>
      <c r="P140" s="84">
        <f t="shared" si="92"/>
        <v>77.242523297075579</v>
      </c>
      <c r="Q140" s="84">
        <f t="shared" si="92"/>
        <v>99.165907036998746</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377.78084589508148</v>
      </c>
      <c r="N141" s="211">
        <f t="shared" ref="N141" si="97" xml:space="preserve"> SUM(N138:N140)</f>
        <v>378.66936617431872</v>
      </c>
      <c r="O141" s="211">
        <f t="shared" ref="O141" si="98" xml:space="preserve"> SUM(O138:O140)</f>
        <v>384.27840483012528</v>
      </c>
      <c r="P141" s="211">
        <f t="shared" ref="P141" si="99" xml:space="preserve"> SUM(P138:P140)</f>
        <v>396.49404553352781</v>
      </c>
      <c r="Q141" s="211">
        <f t="shared" ref="Q141" si="100" xml:space="preserve"> SUM(Q138:Q140)</f>
        <v>405.54353333997881</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378.71904147818589</v>
      </c>
      <c r="N143" s="84">
        <f t="shared" si="101"/>
        <v>379.46715328572145</v>
      </c>
      <c r="O143" s="84">
        <f t="shared" si="101"/>
        <v>380.48866079080165</v>
      </c>
      <c r="P143" s="84">
        <f t="shared" si="101"/>
        <v>386.06389095965255</v>
      </c>
      <c r="Q143" s="84">
        <f t="shared" si="101"/>
        <v>398.20773784287866</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377.78084589508148</v>
      </c>
      <c r="N144" s="84">
        <f t="shared" si="102"/>
        <v>378.66936617431872</v>
      </c>
      <c r="O144" s="84">
        <f t="shared" si="102"/>
        <v>384.27840483012528</v>
      </c>
      <c r="P144" s="84">
        <f t="shared" si="102"/>
        <v>396.49404553352781</v>
      </c>
      <c r="Q144" s="84">
        <f t="shared" si="102"/>
        <v>405.54353333997881</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378.24994368663369</v>
      </c>
      <c r="N145" s="211">
        <f t="shared" ref="N145" si="107" xml:space="preserve"> AVERAGE(N143:N144)</f>
        <v>379.06825973002009</v>
      </c>
      <c r="O145" s="211">
        <f t="shared" ref="O145" si="108" xml:space="preserve"> AVERAGE(O143:O144)</f>
        <v>382.38353281046346</v>
      </c>
      <c r="P145" s="211">
        <f t="shared" ref="P145" si="109" xml:space="preserve"> AVERAGE(P143:P144)</f>
        <v>391.27896824659018</v>
      </c>
      <c r="Q145" s="211">
        <f t="shared" ref="Q145" si="110" xml:space="preserve"> AVERAGE(Q143:Q144)</f>
        <v>401.8756355914287</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393.62101590863801</v>
      </c>
      <c r="N148" s="181">
        <f xml:space="preserve"> Inp!N$107</f>
        <v>401.30212286184599</v>
      </c>
      <c r="O148" s="181">
        <f xml:space="preserve"> Inp!O$107</f>
        <v>410.30777073669401</v>
      </c>
      <c r="P148" s="181">
        <f xml:space="preserve"> Inp!P$107</f>
        <v>425.02597244795101</v>
      </c>
      <c r="Q148" s="181">
        <f xml:space="preserve"> Inp!Q$107</f>
        <v>447.74619318381298</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8.6777161864456698</v>
      </c>
      <c r="N149" s="181">
        <f xml:space="preserve"> Inp!N$108</f>
        <v>9.8700913192950193</v>
      </c>
      <c r="O149" s="181">
        <f xml:space="preserve"> Inp!O$108</f>
        <v>10.5266061768827</v>
      </c>
      <c r="P149" s="181">
        <f xml:space="preserve"> Inp!P$108</f>
        <v>10.9418294652261</v>
      </c>
      <c r="Q149" s="181">
        <f xml:space="preserve"> Inp!Q$108</f>
        <v>11.378519379162</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370.549946986549</v>
      </c>
      <c r="N151" s="196">
        <f t="shared" si="111"/>
        <v>370.3581344210545</v>
      </c>
      <c r="O151" s="196">
        <f t="shared" si="111"/>
        <v>370.97124846272794</v>
      </c>
      <c r="P151" s="196">
        <f t="shared" si="111"/>
        <v>376.37453950061189</v>
      </c>
      <c r="Q151" s="196">
        <f t="shared" si="111"/>
        <v>388.33892804459038</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8.169094491636864</v>
      </c>
      <c r="N152" s="223">
        <f t="shared" si="112"/>
        <v>9.1090188646671972</v>
      </c>
      <c r="O152" s="223">
        <f t="shared" si="112"/>
        <v>9.5174123280731866</v>
      </c>
      <c r="P152" s="223">
        <f t="shared" si="112"/>
        <v>9.6893514590405907</v>
      </c>
      <c r="Q152" s="223">
        <f t="shared" si="112"/>
        <v>9.8688097982875629</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378.71904147818589</v>
      </c>
      <c r="N154" s="8">
        <f t="shared" si="114"/>
        <v>379.46715328572168</v>
      </c>
      <c r="O154" s="8">
        <f t="shared" si="114"/>
        <v>380.48866079080113</v>
      </c>
      <c r="P154" s="8">
        <f t="shared" si="114"/>
        <v>386.0638909596525</v>
      </c>
      <c r="Q154" s="8">
        <f t="shared" si="114"/>
        <v>398.20773784287792</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378.71904147818589</v>
      </c>
      <c r="N156" s="84">
        <f t="shared" si="115"/>
        <v>379.46715328572145</v>
      </c>
      <c r="O156" s="84">
        <f t="shared" si="115"/>
        <v>380.48866079080165</v>
      </c>
      <c r="P156" s="84">
        <f t="shared" si="115"/>
        <v>386.06389095965255</v>
      </c>
      <c r="Q156" s="84">
        <f t="shared" si="115"/>
        <v>398.20773784287866</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378.71904147818589</v>
      </c>
      <c r="N157" s="196">
        <f t="shared" si="116"/>
        <v>379.46715328572168</v>
      </c>
      <c r="O157" s="196">
        <f t="shared" si="116"/>
        <v>380.48866079080113</v>
      </c>
      <c r="P157" s="196">
        <f t="shared" si="116"/>
        <v>386.0638909596525</v>
      </c>
      <c r="Q157" s="196">
        <f t="shared" si="116"/>
        <v>398.20773784287792</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377.78084589508148</v>
      </c>
      <c r="N161" s="84">
        <f t="shared" si="118"/>
        <v>378.66936617431872</v>
      </c>
      <c r="O161" s="84">
        <f t="shared" si="118"/>
        <v>384.27840483012528</v>
      </c>
      <c r="P161" s="84">
        <f t="shared" si="118"/>
        <v>396.49404553352781</v>
      </c>
      <c r="Q161" s="84">
        <f t="shared" si="118"/>
        <v>405.54353333997881</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377.78084589508097</v>
      </c>
      <c r="N162" s="181">
        <f xml:space="preserve"> Inp!N$109</f>
        <v>378.66936617431901</v>
      </c>
      <c r="O162" s="181">
        <f xml:space="preserve"> Inp!O$109</f>
        <v>384.278404830125</v>
      </c>
      <c r="P162" s="181">
        <f xml:space="preserve"> Inp!P$109</f>
        <v>396.49404553352798</v>
      </c>
      <c r="Q162" s="181">
        <f xml:space="preserve"> Inp!Q$109</f>
        <v>405.54353333997898</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378.24994368663369</v>
      </c>
      <c r="N171" s="84">
        <f t="shared" si="121"/>
        <v>379.06825973002009</v>
      </c>
      <c r="O171" s="84">
        <f t="shared" si="121"/>
        <v>382.38353281046346</v>
      </c>
      <c r="P171" s="84">
        <f t="shared" si="121"/>
        <v>391.27896824659018</v>
      </c>
      <c r="Q171" s="84">
        <f t="shared" si="121"/>
        <v>401.8756355914287</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151.29997747465347</v>
      </c>
      <c r="N172" s="84">
        <f t="shared" ref="N172" si="126" xml:space="preserve"> N170 * N171</f>
        <v>151.62730389200803</v>
      </c>
      <c r="O172" s="84">
        <f t="shared" ref="O172" si="127" xml:space="preserve"> O170 * O171</f>
        <v>152.9534131241854</v>
      </c>
      <c r="P172" s="84">
        <f t="shared" ref="P172" si="128" xml:space="preserve"> P170 * P171</f>
        <v>156.51158729863607</v>
      </c>
      <c r="Q172" s="84">
        <f t="shared" ref="Q172" si="129" xml:space="preserve"> Q170 * Q171</f>
        <v>160.75025423657149</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0.34289999999999998</v>
      </c>
      <c r="N176" s="301">
        <f xml:space="preserve"> Inp!N$214</f>
        <v>0.36014999999999997</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378.24994368663369</v>
      </c>
      <c r="N177" s="84">
        <f t="shared" si="130"/>
        <v>379.06825973002009</v>
      </c>
      <c r="O177" s="84">
        <f t="shared" si="130"/>
        <v>382.38353281046346</v>
      </c>
      <c r="P177" s="84">
        <f t="shared" si="130"/>
        <v>391.27896824659018</v>
      </c>
      <c r="Q177" s="84">
        <f t="shared" si="130"/>
        <v>401.8756355914287</v>
      </c>
    </row>
    <row r="178" spans="1:20" hidden="1" outlineLevel="2">
      <c r="E178" s="84" t="s">
        <v>762</v>
      </c>
      <c r="G178" s="70" t="s">
        <v>255</v>
      </c>
      <c r="J178" s="84">
        <f t="shared" ref="J178:Q178" si="131" xml:space="preserve"> J176 * J177</f>
        <v>0</v>
      </c>
      <c r="K178" s="84">
        <f t="shared" si="131"/>
        <v>0</v>
      </c>
      <c r="L178" s="84">
        <f t="shared" si="131"/>
        <v>0</v>
      </c>
      <c r="M178" s="84">
        <f t="shared" si="131"/>
        <v>129.70190569014667</v>
      </c>
      <c r="N178" s="84">
        <f t="shared" si="131"/>
        <v>136.52143374176671</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2143.4777499463698</v>
      </c>
      <c r="N186" s="293">
        <f>Inp!N$114</f>
        <v>2086.9301735744002</v>
      </c>
      <c r="O186" s="293">
        <f>Inp!O$114</f>
        <v>2042.44691327943</v>
      </c>
      <c r="P186" s="293">
        <f>Inp!P$114</f>
        <v>2002.63174148389</v>
      </c>
      <c r="Q186" s="293">
        <f>Inp!Q$114</f>
        <v>1964.5375202868499</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51.9966794156989</v>
      </c>
      <c r="N187" s="293">
        <f>Inp!N$115</f>
        <v>61.747356807086902</v>
      </c>
      <c r="O187" s="293">
        <f>Inp!O$115</f>
        <v>64.344600653296595</v>
      </c>
      <c r="P187" s="293">
        <f>Inp!P$115</f>
        <v>64.084215727485997</v>
      </c>
      <c r="Q187" s="293">
        <f>Inp!Q$115</f>
        <v>62.865200649180501</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108.54425578766001</v>
      </c>
      <c r="N188" s="293">
        <f>Inp!N$116</f>
        <v>106.230617102061</v>
      </c>
      <c r="O188" s="293">
        <f>Inp!O$116</f>
        <v>104.159772448834</v>
      </c>
      <c r="P188" s="293">
        <f>Inp!P$116</f>
        <v>102.178436924531</v>
      </c>
      <c r="Q188" s="293">
        <f>Inp!Q$116</f>
        <v>100.234790523077</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2143.4777499463698</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2057.8645743767593</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2017.843393793356</v>
      </c>
      <c r="N195" s="84">
        <f t="shared" si="141"/>
        <v>1926.0091629719793</v>
      </c>
      <c r="O195" s="84">
        <f t="shared" si="141"/>
        <v>1846.6359532448275</v>
      </c>
      <c r="P195" s="84">
        <f t="shared" si="141"/>
        <v>1773.3965648007807</v>
      </c>
      <c r="Q195" s="84">
        <f t="shared" si="141"/>
        <v>1703.8813648123582</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48.949029706878996</v>
      </c>
      <c r="N196" s="84">
        <f t="shared" si="142"/>
        <v>56.986082479251579</v>
      </c>
      <c r="O196" s="84">
        <f t="shared" si="142"/>
        <v>58.175834187423035</v>
      </c>
      <c r="P196" s="84">
        <f t="shared" si="142"/>
        <v>56.748690073626321</v>
      </c>
      <c r="Q196" s="84">
        <f t="shared" si="142"/>
        <v>54.524203673996595</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102.18221741785099</v>
      </c>
      <c r="N197" s="84">
        <f t="shared" si="143"/>
        <v>98.039284935109109</v>
      </c>
      <c r="O197" s="84">
        <f t="shared" si="143"/>
        <v>94.173894770650477</v>
      </c>
      <c r="P197" s="84">
        <f t="shared" si="143"/>
        <v>90.482381400991187</v>
      </c>
      <c r="Q197" s="84">
        <f t="shared" si="143"/>
        <v>86.935571305965084</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2017.843393793356</v>
      </c>
      <c r="N199" s="84">
        <f t="shared" si="144"/>
        <v>1926.0091629719793</v>
      </c>
      <c r="O199" s="84">
        <f t="shared" si="144"/>
        <v>1846.6359532448275</v>
      </c>
      <c r="P199" s="84">
        <f t="shared" si="144"/>
        <v>1773.3965648007807</v>
      </c>
      <c r="Q199" s="84">
        <f t="shared" si="144"/>
        <v>1703.8813648123582</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48.949029706878996</v>
      </c>
      <c r="N200" s="84">
        <f t="shared" si="145"/>
        <v>56.986082479251579</v>
      </c>
      <c r="O200" s="84">
        <f t="shared" si="145"/>
        <v>58.175834187423035</v>
      </c>
      <c r="P200" s="84">
        <f t="shared" si="145"/>
        <v>56.748690073626321</v>
      </c>
      <c r="Q200" s="84">
        <f t="shared" si="145"/>
        <v>54.524203673996595</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2066.7924235002351</v>
      </c>
      <c r="N201" s="211">
        <f t="shared" si="146"/>
        <v>1982.9952454512309</v>
      </c>
      <c r="O201" s="211">
        <f t="shared" si="146"/>
        <v>1904.8117874322506</v>
      </c>
      <c r="P201" s="211">
        <f t="shared" si="146"/>
        <v>1830.1452548744069</v>
      </c>
      <c r="Q201" s="211">
        <f t="shared" si="146"/>
        <v>1758.4055684863549</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2066.7924235002351</v>
      </c>
      <c r="N203" s="309">
        <f t="shared" si="147"/>
        <v>1982.9952454512309</v>
      </c>
      <c r="O203" s="309">
        <f t="shared" si="147"/>
        <v>1904.8117874322506</v>
      </c>
      <c r="P203" s="309">
        <f t="shared" si="147"/>
        <v>1830.1452548744069</v>
      </c>
      <c r="Q203" s="309">
        <f t="shared" si="147"/>
        <v>1758.4055684863549</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102.18221741785099</v>
      </c>
      <c r="N204" s="309">
        <f t="shared" si="148"/>
        <v>98.039284935109109</v>
      </c>
      <c r="O204" s="309">
        <f t="shared" si="148"/>
        <v>94.173894770650477</v>
      </c>
      <c r="P204" s="309">
        <f t="shared" si="148"/>
        <v>90.482381400991187</v>
      </c>
      <c r="Q204" s="309">
        <f t="shared" si="148"/>
        <v>86.935571305965084</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1964.6102060823841</v>
      </c>
      <c r="N205" s="312">
        <f t="shared" si="149"/>
        <v>1884.9559605161216</v>
      </c>
      <c r="O205" s="312">
        <f t="shared" si="149"/>
        <v>1810.6378926616001</v>
      </c>
      <c r="P205" s="312">
        <f t="shared" si="149"/>
        <v>1739.6628734734156</v>
      </c>
      <c r="Q205" s="312">
        <f t="shared" si="149"/>
        <v>1671.4699971803898</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2066.7924235002351</v>
      </c>
      <c r="N207" s="91">
        <f t="shared" si="150"/>
        <v>1982.9952454512309</v>
      </c>
      <c r="O207" s="91">
        <f t="shared" si="150"/>
        <v>1904.8117874322506</v>
      </c>
      <c r="P207" s="91">
        <f t="shared" si="150"/>
        <v>1830.1452548744069</v>
      </c>
      <c r="Q207" s="91">
        <f t="shared" si="150"/>
        <v>1758.4055684863549</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1964.6102060823841</v>
      </c>
      <c r="N208" s="91">
        <f t="shared" si="151"/>
        <v>1884.9559605161216</v>
      </c>
      <c r="O208" s="91">
        <f t="shared" si="151"/>
        <v>1810.6378926616001</v>
      </c>
      <c r="P208" s="91">
        <f t="shared" si="151"/>
        <v>1739.6628734734156</v>
      </c>
      <c r="Q208" s="91">
        <f t="shared" si="151"/>
        <v>1671.4699971803898</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2015.7013147913096</v>
      </c>
      <c r="N209" s="312">
        <f t="shared" si="152"/>
        <v>1933.9756029836763</v>
      </c>
      <c r="O209" s="312">
        <f t="shared" si="152"/>
        <v>1857.7248400469252</v>
      </c>
      <c r="P209" s="312">
        <f t="shared" si="152"/>
        <v>1784.9040641739111</v>
      </c>
      <c r="Q209" s="312">
        <f t="shared" si="152"/>
        <v>1714.9377828333722</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1964.6102060823841</v>
      </c>
      <c r="N212" s="84">
        <f t="shared" si="153"/>
        <v>1884.9559605161216</v>
      </c>
      <c r="O212" s="84">
        <f t="shared" si="153"/>
        <v>1810.6378926616001</v>
      </c>
      <c r="P212" s="84">
        <f t="shared" si="153"/>
        <v>1739.6628734734156</v>
      </c>
      <c r="Q212" s="84">
        <f t="shared" si="153"/>
        <v>1671.4699971803898</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1964.61020608238</v>
      </c>
      <c r="N213" s="181">
        <f xml:space="preserve"> Inp!N$117</f>
        <v>1884.9559605161301</v>
      </c>
      <c r="O213" s="181">
        <f xml:space="preserve"> Inp!O$117</f>
        <v>1810.6378926616001</v>
      </c>
      <c r="P213" s="181">
        <f xml:space="preserve"> Inp!P$117</f>
        <v>1739.6628734734199</v>
      </c>
      <c r="Q213" s="181">
        <f xml:space="preserve"> Inp!Q$117</f>
        <v>1671.46999718039</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2143.4777499463698</v>
      </c>
      <c r="N220" s="155">
        <f>Inp!N$118</f>
        <v>2099.5631381060198</v>
      </c>
      <c r="O220" s="155">
        <f>Inp!O$118</f>
        <v>2056.1729414838401</v>
      </c>
      <c r="P220" s="155">
        <f>Inp!P$118</f>
        <v>2013.6593559052001</v>
      </c>
      <c r="Q220" s="155">
        <f>Inp!Q$118</f>
        <v>1970.6714914316301</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42.512967245611598</v>
      </c>
      <c r="N221" s="155">
        <f>Inp!N$119</f>
        <v>42.079408948382998</v>
      </c>
      <c r="O221" s="155">
        <f>Inp!O$119</f>
        <v>42.668162032833699</v>
      </c>
      <c r="P221" s="155">
        <f>Inp!P$119</f>
        <v>42.286846474010403</v>
      </c>
      <c r="Q221" s="155">
        <f>Inp!Q$119</f>
        <v>41.384101320067003</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86.427579085959195</v>
      </c>
      <c r="N223" s="155">
        <f>Inp!N$122</f>
        <v>85.469605570560205</v>
      </c>
      <c r="O223" s="155">
        <f>Inp!O$122</f>
        <v>85.181747611470797</v>
      </c>
      <c r="P223" s="155">
        <f>Inp!P$122</f>
        <v>85.274710947587295</v>
      </c>
      <c r="Q223" s="155">
        <f>Inp!Q$122</f>
        <v>85.475710529026799</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2143.4777499463698</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2057.8645743767593</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2017.843393793356</v>
      </c>
      <c r="N235" s="84">
        <f t="shared" si="159"/>
        <v>1937.6680127751454</v>
      </c>
      <c r="O235" s="84">
        <f t="shared" si="159"/>
        <v>1859.0460565443148</v>
      </c>
      <c r="P235" s="84">
        <f t="shared" si="159"/>
        <v>1783.1618816723728</v>
      </c>
      <c r="Q235" s="84">
        <f t="shared" si="159"/>
        <v>1709.2014765526326</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40.021180583403321</v>
      </c>
      <c r="N236" s="84">
        <f t="shared" si="160"/>
        <v>38.834709581212273</v>
      </c>
      <c r="O236" s="84">
        <f t="shared" si="160"/>
        <v>38.577532447193107</v>
      </c>
      <c r="P236" s="84">
        <f t="shared" si="160"/>
        <v>37.446399515120895</v>
      </c>
      <c r="Q236" s="84">
        <f t="shared" si="160"/>
        <v>35.893231007607689</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81.361852020399567</v>
      </c>
      <c r="N238" s="84">
        <f t="shared" si="162"/>
        <v>78.879133364847704</v>
      </c>
      <c r="O238" s="84">
        <f t="shared" si="162"/>
        <v>77.015307804011599</v>
      </c>
      <c r="P238" s="84">
        <f t="shared" si="162"/>
        <v>75.513573627259589</v>
      </c>
      <c r="Q238" s="84">
        <f t="shared" si="162"/>
        <v>74.134735941942552</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2017.843393793356</v>
      </c>
      <c r="N241" s="84">
        <f t="shared" si="164"/>
        <v>1937.6680127751454</v>
      </c>
      <c r="O241" s="84">
        <f t="shared" si="164"/>
        <v>1859.0460565443148</v>
      </c>
      <c r="P241" s="84">
        <f t="shared" si="164"/>
        <v>1783.1618816723728</v>
      </c>
      <c r="Q241" s="84">
        <f t="shared" si="164"/>
        <v>1709.2014765526326</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40.021180583403321</v>
      </c>
      <c r="N242" s="84">
        <f t="shared" si="165"/>
        <v>38.834709581212273</v>
      </c>
      <c r="O242" s="84">
        <f t="shared" si="165"/>
        <v>38.577532447193107</v>
      </c>
      <c r="P242" s="84">
        <f t="shared" si="165"/>
        <v>37.446399515120895</v>
      </c>
      <c r="Q242" s="84">
        <f t="shared" si="165"/>
        <v>35.893231007607689</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2057.8645743767593</v>
      </c>
      <c r="N245" s="211">
        <f t="shared" si="167"/>
        <v>1976.5027223563577</v>
      </c>
      <c r="O245" s="211">
        <f t="shared" si="167"/>
        <v>1897.6235889915079</v>
      </c>
      <c r="P245" s="211">
        <f t="shared" si="167"/>
        <v>1820.6082811874937</v>
      </c>
      <c r="Q245" s="211">
        <f t="shared" si="167"/>
        <v>1745.0947075602403</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2057.8645743767593</v>
      </c>
      <c r="N247" s="117">
        <f t="shared" si="168"/>
        <v>1976.5027223563577</v>
      </c>
      <c r="O247" s="117">
        <f t="shared" si="168"/>
        <v>1897.6235889915079</v>
      </c>
      <c r="P247" s="117">
        <f t="shared" si="168"/>
        <v>1820.6082811874937</v>
      </c>
      <c r="Q247" s="117">
        <f t="shared" si="168"/>
        <v>1745.0947075602403</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81.361852020399567</v>
      </c>
      <c r="N248" s="117">
        <f t="shared" si="169"/>
        <v>78.879133364847704</v>
      </c>
      <c r="O248" s="117">
        <f t="shared" si="169"/>
        <v>77.015307804011599</v>
      </c>
      <c r="P248" s="117">
        <f t="shared" si="169"/>
        <v>75.513573627259589</v>
      </c>
      <c r="Q248" s="117">
        <f t="shared" si="169"/>
        <v>74.134735941942552</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1976.5027223563598</v>
      </c>
      <c r="N250" s="260">
        <f t="shared" si="171"/>
        <v>1897.6235889915099</v>
      </c>
      <c r="O250" s="260">
        <f t="shared" si="171"/>
        <v>1820.6082811874962</v>
      </c>
      <c r="P250" s="260">
        <f t="shared" si="171"/>
        <v>1745.0947075602342</v>
      </c>
      <c r="Q250" s="260">
        <f t="shared" si="171"/>
        <v>1670.9599716182977</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2057.8645743767593</v>
      </c>
      <c r="N252" s="91">
        <f t="shared" si="172"/>
        <v>1976.5027223563577</v>
      </c>
      <c r="O252" s="91">
        <f t="shared" si="172"/>
        <v>1897.6235889915079</v>
      </c>
      <c r="P252" s="91">
        <f t="shared" si="172"/>
        <v>1820.6082811874937</v>
      </c>
      <c r="Q252" s="91">
        <f t="shared" si="172"/>
        <v>1745.0947075602403</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1976.5027223563598</v>
      </c>
      <c r="N253" s="91">
        <f t="shared" si="173"/>
        <v>1897.6235889915099</v>
      </c>
      <c r="O253" s="91">
        <f t="shared" si="173"/>
        <v>1820.6082811874962</v>
      </c>
      <c r="P253" s="91">
        <f t="shared" si="173"/>
        <v>1745.0947075602342</v>
      </c>
      <c r="Q253" s="91">
        <f t="shared" si="173"/>
        <v>1670.9599716182977</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2017.1836483665595</v>
      </c>
      <c r="N254" s="260">
        <f t="shared" si="174"/>
        <v>1937.0631556739338</v>
      </c>
      <c r="O254" s="260">
        <f t="shared" si="174"/>
        <v>1859.115935089502</v>
      </c>
      <c r="P254" s="260">
        <f t="shared" si="174"/>
        <v>1782.8514943738639</v>
      </c>
      <c r="Q254" s="260">
        <f t="shared" si="174"/>
        <v>1708.0273395892691</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1976.5027223563598</v>
      </c>
      <c r="N257" s="84">
        <f t="shared" si="175"/>
        <v>1897.6235889915099</v>
      </c>
      <c r="O257" s="84">
        <f t="shared" si="175"/>
        <v>1820.6082811874962</v>
      </c>
      <c r="P257" s="84">
        <f t="shared" si="175"/>
        <v>1745.0947075602342</v>
      </c>
      <c r="Q257" s="84">
        <f t="shared" si="175"/>
        <v>1670.9599716182977</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1976.50272235636</v>
      </c>
      <c r="N258" s="181">
        <f xml:space="preserve"> Inp!N$124</f>
        <v>1897.6235889915099</v>
      </c>
      <c r="O258" s="181">
        <f xml:space="preserve"> Inp!O$124</f>
        <v>1820.6082811875001</v>
      </c>
      <c r="P258" s="181">
        <f xml:space="preserve"> Inp!P$124</f>
        <v>1745.0947075602401</v>
      </c>
      <c r="Q258" s="181">
        <f xml:space="preserve"> Inp!Q$124</f>
        <v>1670.95997161829</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171.72941444410901</v>
      </c>
      <c r="O266" s="229">
        <f xml:space="preserve"> Inp!O$125</f>
        <v>381.61019341342501</v>
      </c>
      <c r="P266" s="229">
        <f xml:space="preserve"> Inp!P$125</f>
        <v>595.39387947066803</v>
      </c>
      <c r="Q266" s="229">
        <f xml:space="preserve"> Inp!Q$125</f>
        <v>801.85037894473498</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3.4417980234586798</v>
      </c>
      <c r="O267" s="229">
        <f xml:space="preserve"> Inp!O$126</f>
        <v>7.9188891349745401</v>
      </c>
      <c r="P267" s="229">
        <f xml:space="preserve"> Inp!P$126</f>
        <v>12.5032714688844</v>
      </c>
      <c r="Q267" s="229">
        <f xml:space="preserve"> Inp!Q$126</f>
        <v>16.838857957840599</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175.19271418304601</v>
      </c>
      <c r="N268" s="229">
        <f xml:space="preserve"> Inp!N$127</f>
        <v>217.775326547422</v>
      </c>
      <c r="O268" s="229">
        <f xml:space="preserve"> Inp!O$127</f>
        <v>226.26539261709399</v>
      </c>
      <c r="P268" s="229">
        <f xml:space="preserve"> Inp!P$127</f>
        <v>223.808511585926</v>
      </c>
      <c r="Q268" s="229">
        <f xml:space="preserve"> Inp!Q$127</f>
        <v>217.11492824559801</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3.46329973893693</v>
      </c>
      <c r="N269" s="229">
        <f xml:space="preserve"> Inp!N$128</f>
        <v>11.3363456015646</v>
      </c>
      <c r="O269" s="229">
        <f xml:space="preserve"> Inp!O$128</f>
        <v>20.400595694825601</v>
      </c>
      <c r="P269" s="229">
        <f xml:space="preserve"> Inp!P$128</f>
        <v>29.855283580742402</v>
      </c>
      <c r="Q269" s="229">
        <f xml:space="preserve"> Inp!Q$128</f>
        <v>39.391093810408996</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158.48753827957196</v>
      </c>
      <c r="O276" s="84">
        <f t="shared" si="186"/>
        <v>345.02492999950636</v>
      </c>
      <c r="P276" s="84">
        <f t="shared" si="186"/>
        <v>527.24094933915569</v>
      </c>
      <c r="Q276" s="84">
        <f t="shared" si="186"/>
        <v>695.46033300100521</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3.176404565049018</v>
      </c>
      <c r="O277" s="84">
        <f t="shared" si="187"/>
        <v>7.1596991291803445</v>
      </c>
      <c r="P277" s="84">
        <f t="shared" si="187"/>
        <v>11.072059936122598</v>
      </c>
      <c r="Q277" s="84">
        <f t="shared" si="187"/>
        <v>14.60466699302212</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164.92425030482909</v>
      </c>
      <c r="N278" s="84">
        <f t="shared" si="188"/>
        <v>200.98289809148542</v>
      </c>
      <c r="O278" s="84">
        <f t="shared" si="188"/>
        <v>204.57315500597232</v>
      </c>
      <c r="P278" s="84">
        <f t="shared" si="188"/>
        <v>198.18983061037721</v>
      </c>
      <c r="Q278" s="84">
        <f t="shared" si="188"/>
        <v>188.30797398373468</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3.2603074602080611</v>
      </c>
      <c r="N279" s="84">
        <f t="shared" si="189"/>
        <v>10.46221180741969</v>
      </c>
      <c r="O279" s="84">
        <f t="shared" si="189"/>
        <v>18.444774859380924</v>
      </c>
      <c r="P279" s="84">
        <f t="shared" si="189"/>
        <v>26.437839891627242</v>
      </c>
      <c r="Q279" s="84">
        <f t="shared" si="189"/>
        <v>34.164657070703946</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158.48753827957196</v>
      </c>
      <c r="O281" s="235">
        <f t="shared" si="190"/>
        <v>345.02492999950636</v>
      </c>
      <c r="P281" s="235">
        <f t="shared" si="190"/>
        <v>527.24094933915569</v>
      </c>
      <c r="Q281" s="235">
        <f t="shared" si="190"/>
        <v>695.46033300100521</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3.176404565049018</v>
      </c>
      <c r="O282" s="235">
        <f t="shared" si="191"/>
        <v>7.1596991291803445</v>
      </c>
      <c r="P282" s="235">
        <f t="shared" si="191"/>
        <v>11.072059936122598</v>
      </c>
      <c r="Q282" s="235">
        <f t="shared" si="191"/>
        <v>14.60466699302212</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161.66394284462098</v>
      </c>
      <c r="O283" s="211">
        <f t="shared" si="192"/>
        <v>352.18462912868671</v>
      </c>
      <c r="P283" s="211">
        <f t="shared" si="192"/>
        <v>538.31300927527832</v>
      </c>
      <c r="Q283" s="211">
        <f t="shared" si="192"/>
        <v>710.06499999402729</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161.66394284462098</v>
      </c>
      <c r="O285" s="261">
        <f t="shared" si="193"/>
        <v>352.18462912868671</v>
      </c>
      <c r="P285" s="261">
        <f t="shared" si="193"/>
        <v>538.31300927527832</v>
      </c>
      <c r="Q285" s="261">
        <f t="shared" si="193"/>
        <v>710.06499999402729</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164.92425030482909</v>
      </c>
      <c r="N286" s="261">
        <f t="shared" si="194"/>
        <v>200.98289809148542</v>
      </c>
      <c r="O286" s="261">
        <f t="shared" si="194"/>
        <v>204.57315500597232</v>
      </c>
      <c r="P286" s="261">
        <f t="shared" si="194"/>
        <v>198.18983061037721</v>
      </c>
      <c r="Q286" s="261">
        <f t="shared" si="194"/>
        <v>188.30797398373468</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3.2603074602080611</v>
      </c>
      <c r="N287" s="261">
        <f t="shared" si="195"/>
        <v>10.46221180741969</v>
      </c>
      <c r="O287" s="261">
        <f t="shared" si="195"/>
        <v>18.444774859380924</v>
      </c>
      <c r="P287" s="261">
        <f t="shared" si="195"/>
        <v>26.437839891627242</v>
      </c>
      <c r="Q287" s="261">
        <f t="shared" si="195"/>
        <v>34.164657070703946</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161.66394284462103</v>
      </c>
      <c r="N288" s="260">
        <f t="shared" si="196"/>
        <v>352.18462912868671</v>
      </c>
      <c r="O288" s="260">
        <f t="shared" si="196"/>
        <v>538.31300927527809</v>
      </c>
      <c r="P288" s="260">
        <f t="shared" si="196"/>
        <v>710.0649999940282</v>
      </c>
      <c r="Q288" s="260">
        <f t="shared" si="196"/>
        <v>864.20831690705802</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161.66394284462098</v>
      </c>
      <c r="O290" s="84">
        <f t="shared" si="197"/>
        <v>352.18462912868671</v>
      </c>
      <c r="P290" s="84">
        <f t="shared" si="197"/>
        <v>538.31300927527832</v>
      </c>
      <c r="Q290" s="84">
        <f t="shared" si="197"/>
        <v>710.06499999402729</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161.66394284462103</v>
      </c>
      <c r="N291" s="84">
        <f t="shared" si="198"/>
        <v>352.18462912868671</v>
      </c>
      <c r="O291" s="84">
        <f t="shared" si="198"/>
        <v>538.31300927527809</v>
      </c>
      <c r="P291" s="84">
        <f t="shared" si="198"/>
        <v>710.0649999940282</v>
      </c>
      <c r="Q291" s="84">
        <f t="shared" si="198"/>
        <v>864.20831690705802</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80.831971422310517</v>
      </c>
      <c r="N292" s="260">
        <f t="shared" si="199"/>
        <v>256.92428598665384</v>
      </c>
      <c r="O292" s="260">
        <f t="shared" si="199"/>
        <v>445.24881920198243</v>
      </c>
      <c r="P292" s="260">
        <f t="shared" si="199"/>
        <v>624.1890046346532</v>
      </c>
      <c r="Q292" s="260">
        <f t="shared" si="199"/>
        <v>787.13665845054265</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161.66394284462103</v>
      </c>
      <c r="N295" s="84">
        <f t="shared" si="200"/>
        <v>352.18462912868671</v>
      </c>
      <c r="O295" s="84">
        <f t="shared" si="200"/>
        <v>538.31300927527809</v>
      </c>
      <c r="P295" s="84">
        <f t="shared" si="200"/>
        <v>710.0649999940282</v>
      </c>
      <c r="Q295" s="84">
        <f t="shared" si="200"/>
        <v>864.20831690705802</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161.663942844621</v>
      </c>
      <c r="N296" s="181">
        <f xml:space="preserve"> Inp!N$129</f>
        <v>352.18462912868603</v>
      </c>
      <c r="O296" s="181">
        <f xml:space="preserve"> Inp!O$129</f>
        <v>538.31300927527798</v>
      </c>
      <c r="P296" s="181">
        <f xml:space="preserve"> Inp!P$129</f>
        <v>710.06499999402797</v>
      </c>
      <c r="Q296" s="181">
        <f xml:space="preserve"> Inp!Q$129</f>
        <v>864.20831690705904</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2057.8645743767593</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2057.8645743767593</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4115.7291487535185</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2066.7924235002351</v>
      </c>
      <c r="N308" s="84">
        <f t="shared" si="206"/>
        <v>1982.9952454512309</v>
      </c>
      <c r="O308" s="84">
        <f t="shared" si="206"/>
        <v>1904.8117874322506</v>
      </c>
      <c r="P308" s="84">
        <f t="shared" si="206"/>
        <v>1830.1452548744069</v>
      </c>
      <c r="Q308" s="84">
        <f t="shared" si="206"/>
        <v>1758.4055684863549</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2057.8645743767593</v>
      </c>
      <c r="N309" s="84">
        <f t="shared" si="207"/>
        <v>1976.5027223563577</v>
      </c>
      <c r="O309" s="84">
        <f t="shared" si="207"/>
        <v>1897.6235889915079</v>
      </c>
      <c r="P309" s="84">
        <f t="shared" si="207"/>
        <v>1820.6082811874937</v>
      </c>
      <c r="Q309" s="84">
        <f t="shared" si="207"/>
        <v>1745.0947075602403</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161.66394284462098</v>
      </c>
      <c r="O310" s="84">
        <f t="shared" si="208"/>
        <v>352.18462912868671</v>
      </c>
      <c r="P310" s="84">
        <f t="shared" si="208"/>
        <v>538.31300927527832</v>
      </c>
      <c r="Q310" s="84">
        <f t="shared" si="208"/>
        <v>710.06499999402729</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4124.6569978769949</v>
      </c>
      <c r="N311" s="312">
        <f t="shared" si="209"/>
        <v>4121.1619106522094</v>
      </c>
      <c r="O311" s="312">
        <f t="shared" si="209"/>
        <v>4154.620005552445</v>
      </c>
      <c r="P311" s="312">
        <f t="shared" si="209"/>
        <v>4189.0665453371785</v>
      </c>
      <c r="Q311" s="312">
        <f t="shared" si="209"/>
        <v>4213.5652760406219</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1964.6102060823841</v>
      </c>
      <c r="N313" s="84">
        <f t="shared" si="210"/>
        <v>1884.9559605161216</v>
      </c>
      <c r="O313" s="84">
        <f t="shared" si="210"/>
        <v>1810.6378926616001</v>
      </c>
      <c r="P313" s="84">
        <f t="shared" si="210"/>
        <v>1739.6628734734156</v>
      </c>
      <c r="Q313" s="84">
        <f t="shared" si="210"/>
        <v>1671.4699971803898</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1976.5027223563598</v>
      </c>
      <c r="N314" s="84">
        <f t="shared" si="211"/>
        <v>1897.6235889915099</v>
      </c>
      <c r="O314" s="84">
        <f t="shared" si="211"/>
        <v>1820.6082811874962</v>
      </c>
      <c r="P314" s="84">
        <f t="shared" si="211"/>
        <v>1745.0947075602342</v>
      </c>
      <c r="Q314" s="84">
        <f t="shared" si="211"/>
        <v>1670.9599716182977</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161.66394284462103</v>
      </c>
      <c r="N315" s="84">
        <f t="shared" si="212"/>
        <v>352.18462912868671</v>
      </c>
      <c r="O315" s="84">
        <f t="shared" si="212"/>
        <v>538.31300927527809</v>
      </c>
      <c r="P315" s="84">
        <f t="shared" si="212"/>
        <v>710.0649999940282</v>
      </c>
      <c r="Q315" s="84">
        <f t="shared" si="212"/>
        <v>864.20831690705802</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4102.7768712833649</v>
      </c>
      <c r="N316" s="211">
        <f t="shared" si="214"/>
        <v>4134.7641786363183</v>
      </c>
      <c r="O316" s="211">
        <f t="shared" si="214"/>
        <v>4169.5591831243746</v>
      </c>
      <c r="P316" s="211">
        <f t="shared" si="214"/>
        <v>4194.8225810276781</v>
      </c>
      <c r="Q316" s="211">
        <f t="shared" si="214"/>
        <v>4206.6382857057461</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4124.6569978769949</v>
      </c>
      <c r="N318" s="84">
        <f t="shared" si="215"/>
        <v>4121.1619106522094</v>
      </c>
      <c r="O318" s="84">
        <f t="shared" si="215"/>
        <v>4154.620005552445</v>
      </c>
      <c r="P318" s="84">
        <f t="shared" si="215"/>
        <v>4189.0665453371785</v>
      </c>
      <c r="Q318" s="84">
        <f t="shared" si="215"/>
        <v>4213.5652760406219</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4102.7768712833649</v>
      </c>
      <c r="N319" s="84">
        <f t="shared" si="216"/>
        <v>4134.7641786363183</v>
      </c>
      <c r="O319" s="84">
        <f t="shared" si="216"/>
        <v>4169.5591831243746</v>
      </c>
      <c r="P319" s="84">
        <f t="shared" si="216"/>
        <v>4194.8225810276781</v>
      </c>
      <c r="Q319" s="84">
        <f t="shared" si="216"/>
        <v>4206.6382857057461</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4113.7169345801794</v>
      </c>
      <c r="N320" s="211">
        <f t="shared" si="217"/>
        <v>4127.9630446442643</v>
      </c>
      <c r="O320" s="211">
        <f t="shared" si="217"/>
        <v>4162.0895943384094</v>
      </c>
      <c r="P320" s="211">
        <f t="shared" si="217"/>
        <v>4191.9445631824283</v>
      </c>
      <c r="Q320" s="211">
        <f t="shared" si="217"/>
        <v>4210.101780873184</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4286.9554998927297</v>
      </c>
      <c r="N323" s="181">
        <f xml:space="preserve"> Inp!N$130</f>
        <v>4358.2227261245298</v>
      </c>
      <c r="O323" s="181">
        <f xml:space="preserve"> Inp!O$130</f>
        <v>4480.2300481766897</v>
      </c>
      <c r="P323" s="181">
        <f xml:space="preserve"> Inp!P$130</f>
        <v>4611.6849768597604</v>
      </c>
      <c r="Q323" s="181">
        <f xml:space="preserve"> Inp!Q$130</f>
        <v>4737.0593906632103</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94.509646661310498</v>
      </c>
      <c r="N324" s="181">
        <f xml:space="preserve"> Inp!N$131</f>
        <v>107.26856377892901</v>
      </c>
      <c r="O324" s="181">
        <f xml:space="preserve"> Inp!O$131</f>
        <v>114.93165182110501</v>
      </c>
      <c r="P324" s="181">
        <f xml:space="preserve"> Inp!P$131</f>
        <v>118.87433367038101</v>
      </c>
      <c r="Q324" s="181">
        <f xml:space="preserve"> Inp!Q$131</f>
        <v>121.088159927088</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4035.6867875867028</v>
      </c>
      <c r="N326" s="196">
        <f t="shared" si="218"/>
        <v>4022.1647140266973</v>
      </c>
      <c r="O326" s="196">
        <f t="shared" si="218"/>
        <v>4050.7069397886439</v>
      </c>
      <c r="P326" s="196">
        <f t="shared" si="218"/>
        <v>4083.7993958123111</v>
      </c>
      <c r="Q326" s="196">
        <f t="shared" si="218"/>
        <v>4108.5431743659919</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88.97021029028231</v>
      </c>
      <c r="N327" s="223">
        <f t="shared" si="219"/>
        <v>98.997196625513268</v>
      </c>
      <c r="O327" s="223">
        <f t="shared" si="219"/>
        <v>103.91306576379665</v>
      </c>
      <c r="P327" s="223">
        <f t="shared" si="219"/>
        <v>105.26714952486999</v>
      </c>
      <c r="Q327" s="223">
        <f t="shared" si="219"/>
        <v>105.02210167462631</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4124.6569978769849</v>
      </c>
      <c r="N329" s="8">
        <f t="shared" ref="N329:Q329" si="222" xml:space="preserve"> SUM(N326:N328)</f>
        <v>4121.1619106522103</v>
      </c>
      <c r="O329" s="8">
        <f t="shared" si="222"/>
        <v>4154.6200055524405</v>
      </c>
      <c r="P329" s="8">
        <f t="shared" si="222"/>
        <v>4189.0665453371812</v>
      </c>
      <c r="Q329" s="8">
        <f t="shared" si="222"/>
        <v>4213.5652760406183</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4124.6569978769949</v>
      </c>
      <c r="N331" s="84">
        <f t="shared" si="223"/>
        <v>4121.1619106522094</v>
      </c>
      <c r="O331" s="84">
        <f t="shared" si="223"/>
        <v>4154.620005552445</v>
      </c>
      <c r="P331" s="84">
        <f t="shared" si="223"/>
        <v>4189.0665453371785</v>
      </c>
      <c r="Q331" s="84">
        <f t="shared" si="223"/>
        <v>4213.5652760406219</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4124.6569978769849</v>
      </c>
      <c r="N332" s="196">
        <f t="shared" si="224"/>
        <v>4121.1619106522103</v>
      </c>
      <c r="O332" s="196">
        <f t="shared" si="224"/>
        <v>4154.6200055524405</v>
      </c>
      <c r="P332" s="196">
        <f t="shared" si="224"/>
        <v>4189.0665453371812</v>
      </c>
      <c r="Q332" s="196">
        <f t="shared" si="224"/>
        <v>4213.5652760406183</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4102.7768712833649</v>
      </c>
      <c r="N336" s="84">
        <f t="shared" si="226"/>
        <v>4134.7641786363183</v>
      </c>
      <c r="O336" s="84">
        <f t="shared" si="226"/>
        <v>4169.5591831243746</v>
      </c>
      <c r="P336" s="84">
        <f t="shared" si="226"/>
        <v>4194.8225810276781</v>
      </c>
      <c r="Q336" s="84">
        <f t="shared" si="226"/>
        <v>4206.6382857057461</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4102.7768712833604</v>
      </c>
      <c r="N337" s="181">
        <f xml:space="preserve"> Inp!N$132</f>
        <v>4134.7641786363201</v>
      </c>
      <c r="O337" s="181">
        <f xml:space="preserve"> Inp!O$132</f>
        <v>4169.5591831243701</v>
      </c>
      <c r="P337" s="181">
        <f xml:space="preserve"> Inp!P$132</f>
        <v>4194.8225810276799</v>
      </c>
      <c r="Q337" s="181">
        <f xml:space="preserve"> Inp!Q$132</f>
        <v>4206.6382857057397</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4113.7169345801794</v>
      </c>
      <c r="N346" s="84">
        <f t="shared" si="230"/>
        <v>4127.9630446442643</v>
      </c>
      <c r="O346" s="84">
        <f t="shared" si="230"/>
        <v>4162.0895943384094</v>
      </c>
      <c r="P346" s="84">
        <f t="shared" si="230"/>
        <v>4191.9445631824283</v>
      </c>
      <c r="Q346" s="84">
        <f t="shared" si="230"/>
        <v>4210.101780873184</v>
      </c>
    </row>
    <row r="347" spans="1:17" hidden="1" outlineLevel="2">
      <c r="B347" s="269"/>
      <c r="E347" s="84" t="s">
        <v>803</v>
      </c>
      <c r="G347" s="70" t="s">
        <v>255</v>
      </c>
      <c r="J347" s="84">
        <f t="shared" ref="J347:Q347" si="231" xml:space="preserve"> J345 * J346</f>
        <v>0</v>
      </c>
      <c r="K347" s="84">
        <f t="shared" si="231"/>
        <v>0</v>
      </c>
      <c r="L347" s="84">
        <f t="shared" si="231"/>
        <v>0</v>
      </c>
      <c r="M347" s="84">
        <f t="shared" si="231"/>
        <v>1645.4867738320718</v>
      </c>
      <c r="N347" s="84">
        <f t="shared" si="231"/>
        <v>1651.1852178577058</v>
      </c>
      <c r="O347" s="84">
        <f t="shared" si="231"/>
        <v>1664.8358377353638</v>
      </c>
      <c r="P347" s="84">
        <f t="shared" si="231"/>
        <v>1676.7778252729713</v>
      </c>
      <c r="Q347" s="84">
        <f t="shared" si="231"/>
        <v>1684.0407123492737</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0.34289999999999998</v>
      </c>
      <c r="N351" s="249">
        <f xml:space="preserve"> Inp!N$214</f>
        <v>0.36014999999999997</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4113.7169345801794</v>
      </c>
      <c r="N352" s="84">
        <f t="shared" si="232"/>
        <v>4127.9630446442643</v>
      </c>
      <c r="O352" s="84">
        <f t="shared" si="232"/>
        <v>4162.0895943384094</v>
      </c>
      <c r="P352" s="84">
        <f t="shared" si="232"/>
        <v>4191.9445631824283</v>
      </c>
      <c r="Q352" s="84">
        <f t="shared" si="232"/>
        <v>4210.101780873184</v>
      </c>
    </row>
    <row r="353" spans="1:17" hidden="1" outlineLevel="2">
      <c r="E353" s="84" t="s">
        <v>804</v>
      </c>
      <c r="G353" s="70" t="s">
        <v>255</v>
      </c>
      <c r="J353" s="84">
        <f t="shared" ref="J353:Q353" si="233" xml:space="preserve"> J351 * J352</f>
        <v>0</v>
      </c>
      <c r="K353" s="84">
        <f t="shared" si="233"/>
        <v>0</v>
      </c>
      <c r="L353" s="84">
        <f t="shared" si="233"/>
        <v>0</v>
      </c>
      <c r="M353" s="84">
        <f t="shared" si="233"/>
        <v>1410.5935368675434</v>
      </c>
      <c r="N353" s="84">
        <f t="shared" si="233"/>
        <v>1486.6858905286317</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2047.8244913972801</v>
      </c>
      <c r="N361" s="293">
        <f>Inp!N$137</f>
        <v>1979.11785986162</v>
      </c>
      <c r="O361" s="293">
        <f>Inp!O$137</f>
        <v>1922.6689096597499</v>
      </c>
      <c r="P361" s="293">
        <f>Inp!P$137</f>
        <v>1871.3059929235601</v>
      </c>
      <c r="Q361" s="293">
        <f>Inp!Q$137</f>
        <v>1822.1915461288099</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49.676313916235102</v>
      </c>
      <c r="N362" s="293">
        <f>Inp!N$138</f>
        <v>58.557443944972</v>
      </c>
      <c r="O362" s="293">
        <f>Inp!O$138</f>
        <v>60.5711523644583</v>
      </c>
      <c r="P362" s="293">
        <f>Inp!P$138</f>
        <v>59.8817917735553</v>
      </c>
      <c r="Q362" s="293">
        <f>Inp!Q$138</f>
        <v>58.310129476123301</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118.382945451895</v>
      </c>
      <c r="N363" s="293">
        <f>Inp!N$139</f>
        <v>115.006394146844</v>
      </c>
      <c r="O363" s="293">
        <f>Inp!O$139</f>
        <v>111.934069100646</v>
      </c>
      <c r="P363" s="293">
        <f>Inp!P$139</f>
        <v>108.996238568305</v>
      </c>
      <c r="Q363" s="293">
        <f>Inp!Q$139</f>
        <v>106.13551457114301</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2047.8244913972801</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1966.0318263126389</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1927.7966014425058</v>
      </c>
      <c r="N370" s="84">
        <f t="shared" si="243"/>
        <v>1826.5101444032962</v>
      </c>
      <c r="O370" s="84">
        <f t="shared" si="243"/>
        <v>1738.3411591652864</v>
      </c>
      <c r="P370" s="84">
        <f t="shared" si="243"/>
        <v>1657.1032760535377</v>
      </c>
      <c r="Q370" s="84">
        <f t="shared" si="243"/>
        <v>1580.4219499529609</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46.764666377520342</v>
      </c>
      <c r="N371" s="84">
        <f t="shared" si="244"/>
        <v>54.042140473279886</v>
      </c>
      <c r="O371" s="84">
        <f t="shared" si="244"/>
        <v>54.764149294869043</v>
      </c>
      <c r="P371" s="84">
        <f t="shared" si="244"/>
        <v>53.027304833714425</v>
      </c>
      <c r="Q371" s="84">
        <f t="shared" si="244"/>
        <v>50.573502398495947</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111.44423795576246</v>
      </c>
      <c r="N372" s="84">
        <f t="shared" si="245"/>
        <v>106.13837095843391</v>
      </c>
      <c r="O372" s="84">
        <f t="shared" si="245"/>
        <v>101.20286360949089</v>
      </c>
      <c r="P372" s="84">
        <f t="shared" si="245"/>
        <v>96.519769985276341</v>
      </c>
      <c r="Q372" s="84">
        <f t="shared" si="245"/>
        <v>92.053383330716727</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1927.7966014425058</v>
      </c>
      <c r="N374" s="84">
        <f t="shared" si="246"/>
        <v>1826.5101444032962</v>
      </c>
      <c r="O374" s="84">
        <f t="shared" si="246"/>
        <v>1738.3411591652864</v>
      </c>
      <c r="P374" s="84">
        <f t="shared" si="246"/>
        <v>1657.1032760535377</v>
      </c>
      <c r="Q374" s="84">
        <f t="shared" si="246"/>
        <v>1580.4219499529609</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46.764666377520342</v>
      </c>
      <c r="N375" s="84">
        <f t="shared" si="247"/>
        <v>54.042140473279886</v>
      </c>
      <c r="O375" s="84">
        <f t="shared" si="247"/>
        <v>54.764149294869043</v>
      </c>
      <c r="P375" s="84">
        <f t="shared" si="247"/>
        <v>53.027304833714425</v>
      </c>
      <c r="Q375" s="84">
        <f t="shared" si="247"/>
        <v>50.573502398495947</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1974.5612678200262</v>
      </c>
      <c r="N376" s="211">
        <f t="shared" si="248"/>
        <v>1880.5522848765761</v>
      </c>
      <c r="O376" s="211">
        <f t="shared" si="248"/>
        <v>1793.1053084601554</v>
      </c>
      <c r="P376" s="211">
        <f t="shared" si="248"/>
        <v>1710.1305808872521</v>
      </c>
      <c r="Q376" s="211">
        <f t="shared" si="248"/>
        <v>1630.9954523514568</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1974.5612678200262</v>
      </c>
      <c r="N378" s="309">
        <f t="shared" si="249"/>
        <v>1880.5522848765761</v>
      </c>
      <c r="O378" s="309">
        <f t="shared" si="249"/>
        <v>1793.1053084601554</v>
      </c>
      <c r="P378" s="309">
        <f t="shared" si="249"/>
        <v>1710.1305808872521</v>
      </c>
      <c r="Q378" s="309">
        <f t="shared" si="249"/>
        <v>1630.9954523514568</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111.44423795576246</v>
      </c>
      <c r="N379" s="309">
        <f t="shared" si="250"/>
        <v>106.13837095843391</v>
      </c>
      <c r="O379" s="309">
        <f t="shared" si="250"/>
        <v>101.20286360949089</v>
      </c>
      <c r="P379" s="309">
        <f t="shared" si="250"/>
        <v>96.519769985276341</v>
      </c>
      <c r="Q379" s="309">
        <f t="shared" si="250"/>
        <v>92.053383330716727</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1863.1170298642637</v>
      </c>
      <c r="N380" s="312">
        <f t="shared" si="251"/>
        <v>1774.4139139181423</v>
      </c>
      <c r="O380" s="312">
        <f t="shared" si="251"/>
        <v>1691.9024448506646</v>
      </c>
      <c r="P380" s="312">
        <f t="shared" si="251"/>
        <v>1613.6108109019758</v>
      </c>
      <c r="Q380" s="312">
        <f t="shared" si="251"/>
        <v>1538.9420690207401</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1974.5612678200262</v>
      </c>
      <c r="N382" s="91">
        <f t="shared" si="252"/>
        <v>1880.5522848765761</v>
      </c>
      <c r="O382" s="91">
        <f t="shared" si="252"/>
        <v>1793.1053084601554</v>
      </c>
      <c r="P382" s="91">
        <f t="shared" si="252"/>
        <v>1710.1305808872521</v>
      </c>
      <c r="Q382" s="91">
        <f t="shared" si="252"/>
        <v>1630.9954523514568</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1863.1170298642637</v>
      </c>
      <c r="N383" s="91">
        <f t="shared" si="253"/>
        <v>1774.4139139181423</v>
      </c>
      <c r="O383" s="91">
        <f t="shared" si="253"/>
        <v>1691.9024448506646</v>
      </c>
      <c r="P383" s="91">
        <f t="shared" si="253"/>
        <v>1613.6108109019758</v>
      </c>
      <c r="Q383" s="91">
        <f t="shared" si="253"/>
        <v>1538.9420690207401</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1918.8391488421448</v>
      </c>
      <c r="N384" s="312">
        <f t="shared" si="254"/>
        <v>1827.4830993973592</v>
      </c>
      <c r="O384" s="312">
        <f t="shared" si="254"/>
        <v>1742.5038766554098</v>
      </c>
      <c r="P384" s="312">
        <f t="shared" si="254"/>
        <v>1661.8706958946141</v>
      </c>
      <c r="Q384" s="312">
        <f t="shared" si="254"/>
        <v>1584.9687606860984</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1863.1170298642637</v>
      </c>
      <c r="N387" s="84">
        <f t="shared" si="255"/>
        <v>1774.4139139181423</v>
      </c>
      <c r="O387" s="84">
        <f t="shared" si="255"/>
        <v>1691.9024448506646</v>
      </c>
      <c r="P387" s="84">
        <f t="shared" si="255"/>
        <v>1613.6108109019758</v>
      </c>
      <c r="Q387" s="84">
        <f t="shared" si="255"/>
        <v>1538.9420690207401</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1863.1170298642701</v>
      </c>
      <c r="N388" s="181">
        <f xml:space="preserve"> Inp!N$140</f>
        <v>1774.41391391814</v>
      </c>
      <c r="O388" s="181">
        <f xml:space="preserve"> Inp!O$140</f>
        <v>1691.90244485066</v>
      </c>
      <c r="P388" s="181">
        <f xml:space="preserve"> Inp!P$140</f>
        <v>1613.6108109019799</v>
      </c>
      <c r="Q388" s="181">
        <f xml:space="preserve"> Inp!Q$140</f>
        <v>1538.9420690207401</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2047.8244913972801</v>
      </c>
      <c r="N395" s="155">
        <f>Inp!N$141</f>
        <v>1991.7241795377299</v>
      </c>
      <c r="O395" s="155">
        <f>Inp!O$141</f>
        <v>1938.29644123662</v>
      </c>
      <c r="P395" s="155">
        <f>Inp!P$141</f>
        <v>1887.9798663936699</v>
      </c>
      <c r="Q395" s="155">
        <f>Inp!Q$141</f>
        <v>1839.4482034789801</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40.615814896941302</v>
      </c>
      <c r="N396" s="155">
        <f>Inp!N$142</f>
        <v>39.918102362358503</v>
      </c>
      <c r="O396" s="155">
        <f>Inp!O$142</f>
        <v>40.222077118992701</v>
      </c>
      <c r="P396" s="155">
        <f>Inp!P$142</f>
        <v>39.647577194268102</v>
      </c>
      <c r="Q396" s="155">
        <f>Inp!Q$142</f>
        <v>38.628412273061201</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96.716126756493097</v>
      </c>
      <c r="N398" s="155">
        <f>Inp!N$145</f>
        <v>93.3458406634672</v>
      </c>
      <c r="O398" s="155">
        <f>Inp!O$145</f>
        <v>90.538651961945206</v>
      </c>
      <c r="P398" s="155">
        <f>Inp!P$145</f>
        <v>88.179240108957998</v>
      </c>
      <c r="Q398" s="155">
        <f>Inp!Q$145</f>
        <v>86.679940682390395</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2047.8244913972801</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1966.0318263126389</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1927.7966014425058</v>
      </c>
      <c r="N410" s="84">
        <f t="shared" si="260"/>
        <v>1838.1444039079906</v>
      </c>
      <c r="O410" s="84">
        <f t="shared" si="260"/>
        <v>1752.4704672431062</v>
      </c>
      <c r="P410" s="84">
        <f t="shared" si="260"/>
        <v>1671.868541839201</v>
      </c>
      <c r="Q410" s="84">
        <f t="shared" si="260"/>
        <v>1595.3889824347909</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38.235224870133287</v>
      </c>
      <c r="N411" s="84">
        <f t="shared" si="261"/>
        <v>36.84005909343616</v>
      </c>
      <c r="O411" s="84">
        <f t="shared" si="261"/>
        <v>36.365955579652471</v>
      </c>
      <c r="P411" s="84">
        <f t="shared" si="261"/>
        <v>35.109239378624139</v>
      </c>
      <c r="Q411" s="84">
        <f t="shared" si="261"/>
        <v>33.50316863113288</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91.0473633112139</v>
      </c>
      <c r="N413" s="84">
        <f t="shared" si="263"/>
        <v>86.148040178667131</v>
      </c>
      <c r="O413" s="84">
        <f t="shared" si="263"/>
        <v>81.858641604935855</v>
      </c>
      <c r="P413" s="84">
        <f t="shared" si="263"/>
        <v>78.085630151901441</v>
      </c>
      <c r="Q413" s="84">
        <f t="shared" si="263"/>
        <v>75.179188031084522</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1927.7966014425058</v>
      </c>
      <c r="N416" s="84">
        <f t="shared" si="265"/>
        <v>1838.1444039079906</v>
      </c>
      <c r="O416" s="84">
        <f t="shared" si="265"/>
        <v>1752.4704672431062</v>
      </c>
      <c r="P416" s="84">
        <f t="shared" si="265"/>
        <v>1671.868541839201</v>
      </c>
      <c r="Q416" s="84">
        <f t="shared" si="265"/>
        <v>1595.3889824347909</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38.235224870133287</v>
      </c>
      <c r="N417" s="84">
        <f t="shared" si="266"/>
        <v>36.84005909343616</v>
      </c>
      <c r="O417" s="84">
        <f t="shared" si="266"/>
        <v>36.365955579652471</v>
      </c>
      <c r="P417" s="84">
        <f t="shared" si="266"/>
        <v>35.109239378624139</v>
      </c>
      <c r="Q417" s="84">
        <f t="shared" si="266"/>
        <v>33.50316863113288</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1966.0318263126392</v>
      </c>
      <c r="N420" s="211">
        <f t="shared" si="268"/>
        <v>1874.9844630014268</v>
      </c>
      <c r="O420" s="211">
        <f t="shared" si="268"/>
        <v>1788.8364228227588</v>
      </c>
      <c r="P420" s="211">
        <f t="shared" si="268"/>
        <v>1706.9777812178252</v>
      </c>
      <c r="Q420" s="211">
        <f t="shared" si="268"/>
        <v>1628.8921510659238</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1966.0318263126392</v>
      </c>
      <c r="N422" s="117">
        <f t="shared" si="269"/>
        <v>1874.9844630014268</v>
      </c>
      <c r="O422" s="117">
        <f t="shared" si="269"/>
        <v>1788.8364228227588</v>
      </c>
      <c r="P422" s="117">
        <f t="shared" si="269"/>
        <v>1706.9777812178252</v>
      </c>
      <c r="Q422" s="117">
        <f t="shared" si="269"/>
        <v>1628.8921510659238</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91.0473633112139</v>
      </c>
      <c r="N423" s="117">
        <f t="shared" si="270"/>
        <v>86.148040178667131</v>
      </c>
      <c r="O423" s="117">
        <f t="shared" si="270"/>
        <v>81.858641604935855</v>
      </c>
      <c r="P423" s="117">
        <f t="shared" si="270"/>
        <v>78.085630151901441</v>
      </c>
      <c r="Q423" s="117">
        <f t="shared" si="270"/>
        <v>75.179188031084522</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1874.9844630014252</v>
      </c>
      <c r="N425" s="260">
        <f t="shared" si="272"/>
        <v>1788.8364228227597</v>
      </c>
      <c r="O425" s="260">
        <f t="shared" si="272"/>
        <v>1706.9777812178229</v>
      </c>
      <c r="P425" s="260">
        <f t="shared" si="272"/>
        <v>1628.8921510659238</v>
      </c>
      <c r="Q425" s="260">
        <f t="shared" si="272"/>
        <v>1553.7129630348393</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1966.0318263126392</v>
      </c>
      <c r="N427" s="91">
        <f t="shared" si="273"/>
        <v>1874.9844630014268</v>
      </c>
      <c r="O427" s="91">
        <f t="shared" si="273"/>
        <v>1788.8364228227588</v>
      </c>
      <c r="P427" s="91">
        <f t="shared" si="273"/>
        <v>1706.9777812178252</v>
      </c>
      <c r="Q427" s="91">
        <f t="shared" si="273"/>
        <v>1628.8921510659238</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1874.9844630014252</v>
      </c>
      <c r="N428" s="91">
        <f t="shared" si="274"/>
        <v>1788.8364228227597</v>
      </c>
      <c r="O428" s="91">
        <f t="shared" si="274"/>
        <v>1706.9777812178229</v>
      </c>
      <c r="P428" s="91">
        <f t="shared" si="274"/>
        <v>1628.8921510659238</v>
      </c>
      <c r="Q428" s="91">
        <f t="shared" si="274"/>
        <v>1553.7129630348393</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1920.5081446570321</v>
      </c>
      <c r="N429" s="260">
        <f t="shared" si="275"/>
        <v>1831.9104429120932</v>
      </c>
      <c r="O429" s="260">
        <f t="shared" si="275"/>
        <v>1747.9071020202909</v>
      </c>
      <c r="P429" s="260">
        <f t="shared" si="275"/>
        <v>1667.9349661418746</v>
      </c>
      <c r="Q429" s="260">
        <f t="shared" si="275"/>
        <v>1591.3025570503814</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1874.9844630014252</v>
      </c>
      <c r="N432" s="309">
        <f t="shared" si="276"/>
        <v>1788.8364228227597</v>
      </c>
      <c r="O432" s="309">
        <f t="shared" si="276"/>
        <v>1706.9777812178229</v>
      </c>
      <c r="P432" s="309">
        <f t="shared" si="276"/>
        <v>1628.8921510659238</v>
      </c>
      <c r="Q432" s="309">
        <f t="shared" si="276"/>
        <v>1553.7129630348393</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1874.98446300143</v>
      </c>
      <c r="N433" s="181">
        <f xml:space="preserve"> Inp!N$147</f>
        <v>1788.8364228227599</v>
      </c>
      <c r="O433" s="181">
        <f xml:space="preserve"> Inp!O$147</f>
        <v>1706.9777812178199</v>
      </c>
      <c r="P433" s="181">
        <f xml:space="preserve"> Inp!P$147</f>
        <v>1628.89215106592</v>
      </c>
      <c r="Q433" s="181">
        <f xml:space="preserve"> Inp!Q$147</f>
        <v>1553.71296303484</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215.37765341358099</v>
      </c>
      <c r="O441" s="229">
        <f xml:space="preserve"> Inp!O$148</f>
        <v>475.86217953934897</v>
      </c>
      <c r="P441" s="229">
        <f xml:space="preserve"> Inp!P$148</f>
        <v>745.69707153987099</v>
      </c>
      <c r="Q441" s="229">
        <f xml:space="preserve"> Inp!Q$148</f>
        <v>1007.44563518098</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4.3165952915846697</v>
      </c>
      <c r="O442" s="229">
        <f xml:space="preserve"> Inp!O$149</f>
        <v>9.87473581246031</v>
      </c>
      <c r="P442" s="229">
        <f xml:space="preserve"> Inp!P$149</f>
        <v>15.6596385023377</v>
      </c>
      <c r="Q442" s="229">
        <f xml:space="preserve"> Inp!Q$149</f>
        <v>21.156358338802001</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220.482960442353</v>
      </c>
      <c r="N443" s="229">
        <f xml:space="preserve"> Inp!N$150</f>
        <v>272.52266677632002</v>
      </c>
      <c r="O443" s="229">
        <f xml:space="preserve"> Inp!O$150</f>
        <v>288.79564557894298</v>
      </c>
      <c r="P443" s="229">
        <f xml:space="preserve"> Inp!P$150</f>
        <v>287.49283132954702</v>
      </c>
      <c r="Q443" s="229">
        <f xml:space="preserve"> Inp!Q$150</f>
        <v>222.57974686946801</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5.1053070287720397</v>
      </c>
      <c r="N444" s="229">
        <f xml:space="preserve"> Inp!N$151</f>
        <v>16.354735942136401</v>
      </c>
      <c r="O444" s="229">
        <f xml:space="preserve"> Inp!O$151</f>
        <v>28.835489390881001</v>
      </c>
      <c r="P444" s="229">
        <f xml:space="preserve"> Inp!P$151</f>
        <v>41.403906190778201</v>
      </c>
      <c r="Q444" s="229">
        <f xml:space="preserve"> Inp!Q$151</f>
        <v>52.610079153981502</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198.77010703404429</v>
      </c>
      <c r="O451" s="84">
        <f t="shared" si="292"/>
        <v>430.24090555962704</v>
      </c>
      <c r="P451" s="84">
        <f t="shared" si="292"/>
        <v>660.33939124071719</v>
      </c>
      <c r="Q451" s="84">
        <f t="shared" si="292"/>
        <v>873.77707278188234</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3.9837471275784324</v>
      </c>
      <c r="O452" s="84">
        <f t="shared" si="293"/>
        <v>8.9280372779944663</v>
      </c>
      <c r="P452" s="84">
        <f t="shared" si="293"/>
        <v>13.867127216055422</v>
      </c>
      <c r="Q452" s="84">
        <f t="shared" si="293"/>
        <v>18.34931852842076</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207.5599269382364</v>
      </c>
      <c r="N453" s="84">
        <f t="shared" si="294"/>
        <v>251.50872797519568</v>
      </c>
      <c r="O453" s="84">
        <f t="shared" si="294"/>
        <v>261.1085844137508</v>
      </c>
      <c r="P453" s="84">
        <f t="shared" si="294"/>
        <v>254.58439957957205</v>
      </c>
      <c r="Q453" s="84">
        <f t="shared" si="294"/>
        <v>193.04771680826062</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4.8060727766137052</v>
      </c>
      <c r="N454" s="84">
        <f t="shared" si="295"/>
        <v>15.09363929919666</v>
      </c>
      <c r="O454" s="84">
        <f t="shared" si="295"/>
        <v>26.071008794599514</v>
      </c>
      <c r="P454" s="84">
        <f t="shared" si="295"/>
        <v>36.664526726043853</v>
      </c>
      <c r="Q454" s="84">
        <f t="shared" si="295"/>
        <v>45.629738575154988</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198.77010703404429</v>
      </c>
      <c r="O456" s="235">
        <f t="shared" si="296"/>
        <v>430.24090555962704</v>
      </c>
      <c r="P456" s="235">
        <f t="shared" si="296"/>
        <v>660.33939124071719</v>
      </c>
      <c r="Q456" s="235">
        <f t="shared" si="296"/>
        <v>873.77707278188234</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3.9837471275784324</v>
      </c>
      <c r="O457" s="235">
        <f t="shared" si="297"/>
        <v>8.9280372779944663</v>
      </c>
      <c r="P457" s="235">
        <f t="shared" si="297"/>
        <v>13.867127216055422</v>
      </c>
      <c r="Q457" s="235">
        <f t="shared" si="297"/>
        <v>18.34931852842076</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202.75385416162271</v>
      </c>
      <c r="O458" s="211">
        <f t="shared" si="298"/>
        <v>439.1689428376215</v>
      </c>
      <c r="P458" s="211">
        <f t="shared" si="298"/>
        <v>674.20651845677264</v>
      </c>
      <c r="Q458" s="211">
        <f t="shared" si="298"/>
        <v>892.12639131030312</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202.75385416162271</v>
      </c>
      <c r="O460" s="261">
        <f t="shared" si="299"/>
        <v>439.1689428376215</v>
      </c>
      <c r="P460" s="261">
        <f t="shared" si="299"/>
        <v>674.20651845677264</v>
      </c>
      <c r="Q460" s="261">
        <f t="shared" si="299"/>
        <v>892.12639131030312</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207.5599269382364</v>
      </c>
      <c r="N461" s="261">
        <f t="shared" si="300"/>
        <v>251.50872797519568</v>
      </c>
      <c r="O461" s="261">
        <f t="shared" si="300"/>
        <v>261.1085844137508</v>
      </c>
      <c r="P461" s="261">
        <f t="shared" si="300"/>
        <v>254.58439957957205</v>
      </c>
      <c r="Q461" s="261">
        <f t="shared" si="300"/>
        <v>193.04771680826062</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4.8060727766137052</v>
      </c>
      <c r="N462" s="261">
        <f t="shared" si="301"/>
        <v>15.09363929919666</v>
      </c>
      <c r="O462" s="261">
        <f t="shared" si="301"/>
        <v>26.071008794599514</v>
      </c>
      <c r="P462" s="261">
        <f t="shared" si="301"/>
        <v>36.664526726043853</v>
      </c>
      <c r="Q462" s="261">
        <f t="shared" si="301"/>
        <v>45.629738575154988</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202.75385416162268</v>
      </c>
      <c r="N463" s="260">
        <f t="shared" si="302"/>
        <v>439.16894283762178</v>
      </c>
      <c r="O463" s="260">
        <f t="shared" si="302"/>
        <v>674.20651845677276</v>
      </c>
      <c r="P463" s="260">
        <f t="shared" si="302"/>
        <v>892.12639131030085</v>
      </c>
      <c r="Q463" s="260">
        <f t="shared" si="302"/>
        <v>1039.5443695434087</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202.75385416162271</v>
      </c>
      <c r="O465" s="84">
        <f t="shared" si="303"/>
        <v>439.1689428376215</v>
      </c>
      <c r="P465" s="84">
        <f t="shared" si="303"/>
        <v>674.20651845677264</v>
      </c>
      <c r="Q465" s="84">
        <f t="shared" si="303"/>
        <v>892.12639131030312</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202.75385416162268</v>
      </c>
      <c r="N466" s="84">
        <f t="shared" si="304"/>
        <v>439.16894283762178</v>
      </c>
      <c r="O466" s="84">
        <f t="shared" si="304"/>
        <v>674.20651845677276</v>
      </c>
      <c r="P466" s="84">
        <f t="shared" si="304"/>
        <v>892.12639131030085</v>
      </c>
      <c r="Q466" s="84">
        <f t="shared" si="304"/>
        <v>1039.5443695434087</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101.37692708081134</v>
      </c>
      <c r="N467" s="260">
        <f t="shared" si="305"/>
        <v>320.96139849962225</v>
      </c>
      <c r="O467" s="260">
        <f t="shared" si="305"/>
        <v>556.6877306471971</v>
      </c>
      <c r="P467" s="260">
        <f t="shared" si="305"/>
        <v>783.16645488353674</v>
      </c>
      <c r="Q467" s="260">
        <f t="shared" si="305"/>
        <v>965.83538042685586</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202.75385416162268</v>
      </c>
      <c r="N470" s="84">
        <f t="shared" si="306"/>
        <v>439.16894283762178</v>
      </c>
      <c r="O470" s="84">
        <f t="shared" si="306"/>
        <v>674.20651845677276</v>
      </c>
      <c r="P470" s="84">
        <f t="shared" si="306"/>
        <v>892.12639131030085</v>
      </c>
      <c r="Q470" s="84">
        <f t="shared" si="306"/>
        <v>1039.5443695434087</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202.753854161622</v>
      </c>
      <c r="N471" s="181">
        <f xml:space="preserve"> Inp!N$152</f>
        <v>439.16894283762099</v>
      </c>
      <c r="O471" s="181">
        <f xml:space="preserve"> Inp!O$152</f>
        <v>674.20651845677298</v>
      </c>
      <c r="P471" s="181">
        <f xml:space="preserve"> Inp!P$152</f>
        <v>892.12639131030096</v>
      </c>
      <c r="Q471" s="181">
        <f xml:space="preserve"> Inp!Q$152</f>
        <v>1039.5443695434101</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1966.0318263126389</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1966.0318263126389</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3932.0636526252779</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1974.5612678200262</v>
      </c>
      <c r="N483" s="84">
        <f t="shared" si="312"/>
        <v>1880.5522848765761</v>
      </c>
      <c r="O483" s="84">
        <f t="shared" si="312"/>
        <v>1793.1053084601554</v>
      </c>
      <c r="P483" s="84">
        <f t="shared" si="312"/>
        <v>1710.1305808872521</v>
      </c>
      <c r="Q483" s="84">
        <f t="shared" si="312"/>
        <v>1630.9954523514568</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1966.0318263126392</v>
      </c>
      <c r="N484" s="84">
        <f t="shared" si="313"/>
        <v>1874.9844630014268</v>
      </c>
      <c r="O484" s="84">
        <f t="shared" si="313"/>
        <v>1788.8364228227588</v>
      </c>
      <c r="P484" s="84">
        <f t="shared" si="313"/>
        <v>1706.9777812178252</v>
      </c>
      <c r="Q484" s="84">
        <f t="shared" si="313"/>
        <v>1628.8921510659238</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202.75385416162271</v>
      </c>
      <c r="O485" s="84">
        <f t="shared" si="314"/>
        <v>439.1689428376215</v>
      </c>
      <c r="P485" s="84">
        <f t="shared" si="314"/>
        <v>674.20651845677264</v>
      </c>
      <c r="Q485" s="84">
        <f t="shared" si="314"/>
        <v>892.12639131030312</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3940.5930941326651</v>
      </c>
      <c r="N486" s="312">
        <f t="shared" si="315"/>
        <v>3958.2906020396254</v>
      </c>
      <c r="O486" s="312">
        <f t="shared" si="315"/>
        <v>4021.1106741205358</v>
      </c>
      <c r="P486" s="312">
        <f t="shared" si="315"/>
        <v>4091.3148805618503</v>
      </c>
      <c r="Q486" s="312">
        <f t="shared" si="315"/>
        <v>4152.0139947276839</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1863.1170298642637</v>
      </c>
      <c r="N488" s="84">
        <f t="shared" si="316"/>
        <v>1774.4139139181423</v>
      </c>
      <c r="O488" s="84">
        <f t="shared" si="316"/>
        <v>1691.9024448506646</v>
      </c>
      <c r="P488" s="84">
        <f t="shared" si="316"/>
        <v>1613.6108109019758</v>
      </c>
      <c r="Q488" s="84">
        <f t="shared" si="316"/>
        <v>1538.9420690207401</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1874.9844630014252</v>
      </c>
      <c r="N489" s="84">
        <f t="shared" si="317"/>
        <v>1788.8364228227597</v>
      </c>
      <c r="O489" s="84">
        <f t="shared" si="317"/>
        <v>1706.9777812178229</v>
      </c>
      <c r="P489" s="84">
        <f t="shared" si="317"/>
        <v>1628.8921510659238</v>
      </c>
      <c r="Q489" s="84">
        <f t="shared" si="317"/>
        <v>1553.7129630348393</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202.75385416162268</v>
      </c>
      <c r="N490" s="84">
        <f t="shared" si="318"/>
        <v>439.16894283762178</v>
      </c>
      <c r="O490" s="84">
        <f t="shared" si="318"/>
        <v>674.20651845677276</v>
      </c>
      <c r="P490" s="84">
        <f t="shared" si="318"/>
        <v>892.12639131030085</v>
      </c>
      <c r="Q490" s="84">
        <f t="shared" si="318"/>
        <v>1039.5443695434087</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3940.8553470273114</v>
      </c>
      <c r="N491" s="211">
        <f t="shared" si="320"/>
        <v>4002.4192795785234</v>
      </c>
      <c r="O491" s="211">
        <f t="shared" si="320"/>
        <v>4073.0867445252602</v>
      </c>
      <c r="P491" s="211">
        <f t="shared" si="320"/>
        <v>4134.6293532782011</v>
      </c>
      <c r="Q491" s="211">
        <f t="shared" si="320"/>
        <v>4132.1994015989876</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3940.5930941326651</v>
      </c>
      <c r="N493" s="84">
        <f t="shared" si="321"/>
        <v>3958.2906020396254</v>
      </c>
      <c r="O493" s="84">
        <f t="shared" si="321"/>
        <v>4021.1106741205358</v>
      </c>
      <c r="P493" s="84">
        <f t="shared" si="321"/>
        <v>4091.3148805618503</v>
      </c>
      <c r="Q493" s="84">
        <f t="shared" si="321"/>
        <v>4152.0139947276839</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3940.8553470273114</v>
      </c>
      <c r="N494" s="84">
        <f t="shared" si="322"/>
        <v>4002.4192795785234</v>
      </c>
      <c r="O494" s="84">
        <f t="shared" si="322"/>
        <v>4073.0867445252602</v>
      </c>
      <c r="P494" s="84">
        <f t="shared" si="322"/>
        <v>4134.6293532782011</v>
      </c>
      <c r="Q494" s="84">
        <f t="shared" si="322"/>
        <v>4132.1994015989876</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3940.7242205799885</v>
      </c>
      <c r="N495" s="211">
        <f t="shared" si="323"/>
        <v>3980.3549408090744</v>
      </c>
      <c r="O495" s="211">
        <f t="shared" si="323"/>
        <v>4047.0987093228978</v>
      </c>
      <c r="P495" s="211">
        <f t="shared" si="323"/>
        <v>4112.9721169200257</v>
      </c>
      <c r="Q495" s="211">
        <f t="shared" si="323"/>
        <v>4142.1066981633357</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4095.6489827945602</v>
      </c>
      <c r="N498" s="181">
        <f xml:space="preserve"> Inp!N$153</f>
        <v>4186.2196928129297</v>
      </c>
      <c r="O498" s="181">
        <f xml:space="preserve"> Inp!O$153</f>
        <v>4336.8275304357203</v>
      </c>
      <c r="P498" s="181">
        <f xml:space="preserve"> Inp!P$153</f>
        <v>4504.9829308570997</v>
      </c>
      <c r="Q498" s="181">
        <f xml:space="preserve"> Inp!Q$153</f>
        <v>4669.0853847887702</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90.292128813176504</v>
      </c>
      <c r="N499" s="181">
        <f xml:space="preserve"> Inp!N$154</f>
        <v>102.79214159891499</v>
      </c>
      <c r="O499" s="181">
        <f xml:space="preserve"> Inp!O$154</f>
        <v>110.667965295911</v>
      </c>
      <c r="P499" s="181">
        <f xml:space="preserve"> Inp!P$154</f>
        <v>115.189007470161</v>
      </c>
      <c r="Q499" s="181">
        <f xml:space="preserve"> Inp!Q$154</f>
        <v>118.09490008798601</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3855.5932028850116</v>
      </c>
      <c r="N501" s="196">
        <f t="shared" si="324"/>
        <v>3863.4246553453299</v>
      </c>
      <c r="O501" s="196">
        <f t="shared" si="324"/>
        <v>3921.052531968021</v>
      </c>
      <c r="P501" s="196">
        <f t="shared" si="324"/>
        <v>3989.3112091334547</v>
      </c>
      <c r="Q501" s="196">
        <f t="shared" si="324"/>
        <v>4049.5880051696345</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84.999891247653721</v>
      </c>
      <c r="N502" s="223">
        <f t="shared" si="325"/>
        <v>94.865946694294323</v>
      </c>
      <c r="O502" s="223">
        <f t="shared" si="325"/>
        <v>100.0581421525157</v>
      </c>
      <c r="P502" s="223">
        <f t="shared" si="325"/>
        <v>102.00367142839389</v>
      </c>
      <c r="Q502" s="223">
        <f t="shared" si="325"/>
        <v>102.42598955804915</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3940.5930941326651</v>
      </c>
      <c r="N504" s="8">
        <f t="shared" si="327"/>
        <v>3958.2906020396244</v>
      </c>
      <c r="O504" s="8">
        <f t="shared" si="327"/>
        <v>4021.1106741205367</v>
      </c>
      <c r="P504" s="8">
        <f t="shared" si="327"/>
        <v>4091.3148805618484</v>
      </c>
      <c r="Q504" s="8">
        <f t="shared" si="327"/>
        <v>4152.0139947276839</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3940.5930941326651</v>
      </c>
      <c r="N506" s="84">
        <f t="shared" si="328"/>
        <v>3958.2906020396254</v>
      </c>
      <c r="O506" s="84">
        <f t="shared" si="328"/>
        <v>4021.1106741205358</v>
      </c>
      <c r="P506" s="84">
        <f t="shared" si="328"/>
        <v>4091.3148805618503</v>
      </c>
      <c r="Q506" s="84">
        <f t="shared" si="328"/>
        <v>4152.0139947276839</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3940.5930941326651</v>
      </c>
      <c r="N507" s="196">
        <f t="shared" si="329"/>
        <v>3958.2906020396244</v>
      </c>
      <c r="O507" s="196">
        <f t="shared" si="329"/>
        <v>4021.1106741205367</v>
      </c>
      <c r="P507" s="196">
        <f t="shared" si="329"/>
        <v>4091.3148805618484</v>
      </c>
      <c r="Q507" s="196">
        <f t="shared" si="329"/>
        <v>4152.0139947276839</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3940.8553470273114</v>
      </c>
      <c r="N511" s="84">
        <f t="shared" si="331"/>
        <v>4002.4192795785234</v>
      </c>
      <c r="O511" s="84">
        <f t="shared" si="331"/>
        <v>4073.0867445252602</v>
      </c>
      <c r="P511" s="84">
        <f t="shared" si="331"/>
        <v>4134.6293532782011</v>
      </c>
      <c r="Q511" s="84">
        <f t="shared" si="331"/>
        <v>4132.1994015989876</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3940.85534702731</v>
      </c>
      <c r="N512" s="181">
        <f xml:space="preserve"> Inp!N$155</f>
        <v>4002.4192795785202</v>
      </c>
      <c r="O512" s="181">
        <f xml:space="preserve"> Inp!O$155</f>
        <v>4073.0867445252602</v>
      </c>
      <c r="P512" s="181">
        <f xml:space="preserve"> Inp!P$155</f>
        <v>4134.6293532782001</v>
      </c>
      <c r="Q512" s="181">
        <f xml:space="preserve"> Inp!Q$155</f>
        <v>4132.1994015989903</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3940.7242205799885</v>
      </c>
      <c r="N521" s="84">
        <f t="shared" si="334"/>
        <v>3980.3549408090744</v>
      </c>
      <c r="O521" s="84">
        <f t="shared" si="334"/>
        <v>4047.0987093228978</v>
      </c>
      <c r="P521" s="84">
        <f t="shared" si="334"/>
        <v>4112.9721169200257</v>
      </c>
      <c r="Q521" s="84">
        <f t="shared" si="334"/>
        <v>4142.1066981633357</v>
      </c>
    </row>
    <row r="522" spans="1:17" hidden="1" outlineLevel="2">
      <c r="B522" s="269"/>
      <c r="E522" s="84" t="s">
        <v>845</v>
      </c>
      <c r="G522" s="70" t="s">
        <v>255</v>
      </c>
      <c r="J522" s="84">
        <f t="shared" ref="J522:Q522" si="335" xml:space="preserve"> J520 * J521</f>
        <v>0</v>
      </c>
      <c r="K522" s="84">
        <f t="shared" si="335"/>
        <v>0</v>
      </c>
      <c r="L522" s="84">
        <f t="shared" si="335"/>
        <v>0</v>
      </c>
      <c r="M522" s="84">
        <f t="shared" si="335"/>
        <v>1576.2896882319956</v>
      </c>
      <c r="N522" s="84">
        <f t="shared" si="335"/>
        <v>1592.1419763236299</v>
      </c>
      <c r="O522" s="84">
        <f t="shared" si="335"/>
        <v>1618.8394837291592</v>
      </c>
      <c r="P522" s="84">
        <f t="shared" si="335"/>
        <v>1645.1888467680103</v>
      </c>
      <c r="Q522" s="84">
        <f t="shared" si="335"/>
        <v>1656.8426792653345</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0.34289999999999998</v>
      </c>
      <c r="N526" s="249">
        <f xml:space="preserve"> Inp!N$214</f>
        <v>0.36014999999999997</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3940.7242205799885</v>
      </c>
      <c r="N527" s="84">
        <f t="shared" si="336"/>
        <v>3980.3549408090744</v>
      </c>
      <c r="O527" s="84">
        <f t="shared" si="336"/>
        <v>4047.0987093228978</v>
      </c>
      <c r="P527" s="84">
        <f t="shared" si="336"/>
        <v>4112.9721169200257</v>
      </c>
      <c r="Q527" s="84">
        <f t="shared" si="336"/>
        <v>4142.1066981633357</v>
      </c>
    </row>
    <row r="528" spans="1:17" hidden="1" outlineLevel="2">
      <c r="E528" s="84" t="s">
        <v>846</v>
      </c>
      <c r="G528" s="70" t="s">
        <v>255</v>
      </c>
      <c r="J528" s="84">
        <f t="shared" ref="J528:Q528" si="337" xml:space="preserve"> J526 * J527</f>
        <v>0</v>
      </c>
      <c r="K528" s="84">
        <f t="shared" si="337"/>
        <v>0</v>
      </c>
      <c r="L528" s="84">
        <f t="shared" si="337"/>
        <v>0</v>
      </c>
      <c r="M528" s="84">
        <f t="shared" si="337"/>
        <v>1351.274335236878</v>
      </c>
      <c r="N528" s="84">
        <f t="shared" si="337"/>
        <v>1433.524831932388</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264.06053413906602</v>
      </c>
      <c r="N536" s="293">
        <f>Inp!N$160</f>
        <v>250.603105512193</v>
      </c>
      <c r="O536" s="293">
        <f>Inp!O$160</f>
        <v>239.06903036075201</v>
      </c>
      <c r="P536" s="293">
        <f>Inp!P$160</f>
        <v>228.490238383286</v>
      </c>
      <c r="Q536" s="293">
        <f>Inp!Q$160</f>
        <v>218.48463256526301</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6.40560460229214</v>
      </c>
      <c r="N537" s="293">
        <f>Inp!N$161</f>
        <v>7.4147566454138198</v>
      </c>
      <c r="O537" s="293">
        <f>Inp!O$161</f>
        <v>7.5315550123328601</v>
      </c>
      <c r="P537" s="293">
        <f>Inp!P$161</f>
        <v>7.31168762826531</v>
      </c>
      <c r="Q537" s="293">
        <f>Inp!Q$161</f>
        <v>6.9915082420885604</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19.863033229165399</v>
      </c>
      <c r="N538" s="293">
        <f>Inp!N$162</f>
        <v>18.948831796854702</v>
      </c>
      <c r="O538" s="293">
        <f>Inp!O$162</f>
        <v>18.1103469897994</v>
      </c>
      <c r="P538" s="293">
        <f>Inp!P$162</f>
        <v>17.3172934462883</v>
      </c>
      <c r="Q538" s="293">
        <f>Inp!Q$162</f>
        <v>16.558967780891901</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264.06053413906602</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253.51362695945167</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248.58331484308195</v>
      </c>
      <c r="N545" s="84">
        <f t="shared" si="347"/>
        <v>231.27936123470408</v>
      </c>
      <c r="O545" s="84">
        <f t="shared" si="347"/>
        <v>216.14929812922159</v>
      </c>
      <c r="P545" s="84">
        <f t="shared" si="347"/>
        <v>202.33565435210119</v>
      </c>
      <c r="Q545" s="84">
        <f t="shared" si="347"/>
        <v>189.49594501583763</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6.0301568002331312</v>
      </c>
      <c r="N546" s="84">
        <f t="shared" si="348"/>
        <v>6.8430124884412047</v>
      </c>
      <c r="O546" s="84">
        <f t="shared" si="348"/>
        <v>6.8094990274600944</v>
      </c>
      <c r="P546" s="84">
        <f t="shared" si="348"/>
        <v>6.4747409392673783</v>
      </c>
      <c r="Q546" s="84">
        <f t="shared" si="348"/>
        <v>6.0638702405069296</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18.698813357485111</v>
      </c>
      <c r="N547" s="84">
        <f t="shared" si="349"/>
        <v>17.487707126227843</v>
      </c>
      <c r="O547" s="84">
        <f t="shared" si="349"/>
        <v>16.374094063186746</v>
      </c>
      <c r="P547" s="84">
        <f t="shared" si="349"/>
        <v>15.335035430198083</v>
      </c>
      <c r="Q547" s="84">
        <f t="shared" si="349"/>
        <v>14.361912832425947</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248.58331484308195</v>
      </c>
      <c r="N549" s="84">
        <f t="shared" si="350"/>
        <v>231.27936123470408</v>
      </c>
      <c r="O549" s="84">
        <f t="shared" si="350"/>
        <v>216.14929812922159</v>
      </c>
      <c r="P549" s="84">
        <f t="shared" si="350"/>
        <v>202.33565435210119</v>
      </c>
      <c r="Q549" s="84">
        <f t="shared" si="350"/>
        <v>189.49594501583763</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6.0301568002331312</v>
      </c>
      <c r="N550" s="84">
        <f t="shared" si="351"/>
        <v>6.8430124884412047</v>
      </c>
      <c r="O550" s="84">
        <f t="shared" si="351"/>
        <v>6.8094990274600944</v>
      </c>
      <c r="P550" s="84">
        <f t="shared" si="351"/>
        <v>6.4747409392673783</v>
      </c>
      <c r="Q550" s="84">
        <f t="shared" si="351"/>
        <v>6.0638702405069296</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254.61347164331508</v>
      </c>
      <c r="N551" s="211">
        <f t="shared" si="352"/>
        <v>238.1223737231453</v>
      </c>
      <c r="O551" s="211">
        <f t="shared" si="352"/>
        <v>222.9587971566817</v>
      </c>
      <c r="P551" s="211">
        <f t="shared" si="352"/>
        <v>208.81039529136856</v>
      </c>
      <c r="Q551" s="211">
        <f t="shared" si="352"/>
        <v>195.55981525634456</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254.61347164331508</v>
      </c>
      <c r="N553" s="309">
        <f t="shared" si="353"/>
        <v>238.1223737231453</v>
      </c>
      <c r="O553" s="309">
        <f t="shared" si="353"/>
        <v>222.9587971566817</v>
      </c>
      <c r="P553" s="309">
        <f t="shared" si="353"/>
        <v>208.81039529136856</v>
      </c>
      <c r="Q553" s="309">
        <f t="shared" si="353"/>
        <v>195.55981525634456</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18.698813357485111</v>
      </c>
      <c r="N554" s="309">
        <f t="shared" si="354"/>
        <v>17.487707126227843</v>
      </c>
      <c r="O554" s="309">
        <f t="shared" si="354"/>
        <v>16.374094063186746</v>
      </c>
      <c r="P554" s="309">
        <f t="shared" si="354"/>
        <v>15.335035430198083</v>
      </c>
      <c r="Q554" s="309">
        <f t="shared" si="354"/>
        <v>14.361912832425947</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235.91465828582997</v>
      </c>
      <c r="N555" s="312">
        <f t="shared" si="355"/>
        <v>220.63466659691747</v>
      </c>
      <c r="O555" s="312">
        <f t="shared" si="355"/>
        <v>206.58470309349497</v>
      </c>
      <c r="P555" s="312">
        <f t="shared" si="355"/>
        <v>193.47535986117049</v>
      </c>
      <c r="Q555" s="312">
        <f t="shared" si="355"/>
        <v>181.19790242391861</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254.61347164331508</v>
      </c>
      <c r="N557" s="91">
        <f t="shared" si="356"/>
        <v>238.1223737231453</v>
      </c>
      <c r="O557" s="91">
        <f t="shared" si="356"/>
        <v>222.9587971566817</v>
      </c>
      <c r="P557" s="91">
        <f t="shared" si="356"/>
        <v>208.81039529136856</v>
      </c>
      <c r="Q557" s="91">
        <f t="shared" si="356"/>
        <v>195.55981525634456</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235.91465828582997</v>
      </c>
      <c r="N558" s="91">
        <f t="shared" si="357"/>
        <v>220.63466659691747</v>
      </c>
      <c r="O558" s="91">
        <f t="shared" si="357"/>
        <v>206.58470309349497</v>
      </c>
      <c r="P558" s="91">
        <f t="shared" si="357"/>
        <v>193.47535986117049</v>
      </c>
      <c r="Q558" s="91">
        <f t="shared" si="357"/>
        <v>181.19790242391861</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245.26406496457253</v>
      </c>
      <c r="N559" s="312">
        <f t="shared" si="358"/>
        <v>229.37852016003137</v>
      </c>
      <c r="O559" s="312">
        <f t="shared" si="358"/>
        <v>214.77175012508832</v>
      </c>
      <c r="P559" s="312">
        <f t="shared" si="358"/>
        <v>201.14287757626954</v>
      </c>
      <c r="Q559" s="312">
        <f t="shared" si="358"/>
        <v>188.37885884013158</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235.91465828582997</v>
      </c>
      <c r="N562" s="84">
        <f t="shared" si="359"/>
        <v>220.63466659691747</v>
      </c>
      <c r="O562" s="84">
        <f t="shared" si="359"/>
        <v>206.58470309349497</v>
      </c>
      <c r="P562" s="84">
        <f t="shared" si="359"/>
        <v>193.47535986117049</v>
      </c>
      <c r="Q562" s="84">
        <f t="shared" si="359"/>
        <v>181.19790242391861</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235.91465828583</v>
      </c>
      <c r="N563" s="181">
        <f xml:space="preserve"> Inp!N$163</f>
        <v>220.63466659691801</v>
      </c>
      <c r="O563" s="181">
        <f xml:space="preserve"> Inp!O$163</f>
        <v>206.58470309349499</v>
      </c>
      <c r="P563" s="181">
        <f xml:space="preserve"> Inp!P$163</f>
        <v>193.47535986117001</v>
      </c>
      <c r="Q563" s="181">
        <f xml:space="preserve"> Inp!Q$163</f>
        <v>181.19790242391801</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264.06053413906602</v>
      </c>
      <c r="N570" s="155">
        <f>Inp!N$164</f>
        <v>252.213562421707</v>
      </c>
      <c r="O570" s="155">
        <f>Inp!O$164</f>
        <v>240.947313663655</v>
      </c>
      <c r="P570" s="155">
        <f>Inp!P$164</f>
        <v>230.344377055683</v>
      </c>
      <c r="Q570" s="155">
        <f>Inp!Q$164</f>
        <v>220.26168770055199</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5.2372817207893698</v>
      </c>
      <c r="N571" s="155">
        <f>Inp!N$165</f>
        <v>5.0548599576983104</v>
      </c>
      <c r="O571" s="155">
        <f>Inp!O$165</f>
        <v>4.9999583271228696</v>
      </c>
      <c r="P571" s="155">
        <f>Inp!P$165</f>
        <v>4.8372319181694801</v>
      </c>
      <c r="Q571" s="155">
        <f>Inp!Q$165</f>
        <v>4.6254954417118999</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17.084253438149201</v>
      </c>
      <c r="N573" s="155">
        <f>Inp!N$168</f>
        <v>16.3211087157494</v>
      </c>
      <c r="O573" s="155">
        <f>Inp!O$168</f>
        <v>15.602894935095</v>
      </c>
      <c r="P573" s="155">
        <f>Inp!P$168</f>
        <v>14.919921273301201</v>
      </c>
      <c r="Q573" s="155">
        <f>Inp!Q$168</f>
        <v>14.2668428985452</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264.06053413906602</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253.51362695945167</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248.58331484308195</v>
      </c>
      <c r="N585" s="84">
        <f t="shared" si="364"/>
        <v>232.76563749040793</v>
      </c>
      <c r="O585" s="84">
        <f t="shared" si="364"/>
        <v>217.84750896396537</v>
      </c>
      <c r="P585" s="84">
        <f t="shared" si="364"/>
        <v>203.97755539869937</v>
      </c>
      <c r="Q585" s="84">
        <f t="shared" si="364"/>
        <v>191.03721928420634</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4.9303121163697377</v>
      </c>
      <c r="N586" s="84">
        <f t="shared" si="365"/>
        <v>4.6650849747369438</v>
      </c>
      <c r="O586" s="84">
        <f t="shared" si="365"/>
        <v>4.5206084679899634</v>
      </c>
      <c r="P586" s="84">
        <f t="shared" si="365"/>
        <v>4.2835286633728078</v>
      </c>
      <c r="Q586" s="84">
        <f t="shared" si="365"/>
        <v>4.0117816049686006</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16.082904494307591</v>
      </c>
      <c r="N588" s="84">
        <f t="shared" si="367"/>
        <v>15.062605033188724</v>
      </c>
      <c r="O588" s="84">
        <f t="shared" si="367"/>
        <v>14.107033369883293</v>
      </c>
      <c r="P588" s="84">
        <f t="shared" si="367"/>
        <v>13.212083172897859</v>
      </c>
      <c r="Q588" s="84">
        <f t="shared" si="367"/>
        <v>12.37390861640924</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248.58331484308195</v>
      </c>
      <c r="N591" s="84">
        <f t="shared" si="369"/>
        <v>232.76563749040793</v>
      </c>
      <c r="O591" s="84">
        <f t="shared" si="369"/>
        <v>217.84750896396537</v>
      </c>
      <c r="P591" s="84">
        <f t="shared" si="369"/>
        <v>203.97755539869937</v>
      </c>
      <c r="Q591" s="84">
        <f t="shared" si="369"/>
        <v>191.03721928420634</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4.9303121163697377</v>
      </c>
      <c r="N592" s="84">
        <f t="shared" si="370"/>
        <v>4.6650849747369438</v>
      </c>
      <c r="O592" s="84">
        <f t="shared" si="370"/>
        <v>4.5206084679899634</v>
      </c>
      <c r="P592" s="84">
        <f t="shared" si="370"/>
        <v>4.2835286633728078</v>
      </c>
      <c r="Q592" s="84">
        <f t="shared" si="370"/>
        <v>4.0117816049686006</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253.5136269594517</v>
      </c>
      <c r="N595" s="211">
        <f t="shared" si="372"/>
        <v>237.43072246514487</v>
      </c>
      <c r="O595" s="211">
        <f t="shared" si="372"/>
        <v>222.36811743195534</v>
      </c>
      <c r="P595" s="211">
        <f t="shared" si="372"/>
        <v>208.26108406207217</v>
      </c>
      <c r="Q595" s="211">
        <f t="shared" si="372"/>
        <v>195.04900088917495</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253.5136269594517</v>
      </c>
      <c r="N597" s="117">
        <f t="shared" si="373"/>
        <v>237.43072246514487</v>
      </c>
      <c r="O597" s="117">
        <f t="shared" si="373"/>
        <v>222.36811743195534</v>
      </c>
      <c r="P597" s="117">
        <f t="shared" si="373"/>
        <v>208.26108406207217</v>
      </c>
      <c r="Q597" s="117">
        <f t="shared" si="373"/>
        <v>195.04900088917495</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16.082904494307591</v>
      </c>
      <c r="N598" s="117">
        <f t="shared" si="374"/>
        <v>15.062605033188724</v>
      </c>
      <c r="O598" s="117">
        <f t="shared" si="374"/>
        <v>14.107033369883293</v>
      </c>
      <c r="P598" s="117">
        <f t="shared" si="374"/>
        <v>13.212083172897859</v>
      </c>
      <c r="Q598" s="117">
        <f t="shared" si="374"/>
        <v>12.37390861640924</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237.4307224651441</v>
      </c>
      <c r="N600" s="260">
        <f t="shared" si="376"/>
        <v>222.36811743195614</v>
      </c>
      <c r="O600" s="260">
        <f t="shared" si="376"/>
        <v>208.26108406207206</v>
      </c>
      <c r="P600" s="260">
        <f t="shared" si="376"/>
        <v>195.04900088917432</v>
      </c>
      <c r="Q600" s="260">
        <f t="shared" si="376"/>
        <v>182.67509227276571</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253.5136269594517</v>
      </c>
      <c r="N602" s="91">
        <f t="shared" si="377"/>
        <v>237.43072246514487</v>
      </c>
      <c r="O602" s="91">
        <f t="shared" si="377"/>
        <v>222.36811743195534</v>
      </c>
      <c r="P602" s="91">
        <f t="shared" si="377"/>
        <v>208.26108406207217</v>
      </c>
      <c r="Q602" s="91">
        <f t="shared" si="377"/>
        <v>195.04900088917495</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237.4307224651441</v>
      </c>
      <c r="N603" s="91">
        <f t="shared" si="378"/>
        <v>222.36811743195614</v>
      </c>
      <c r="O603" s="91">
        <f t="shared" si="378"/>
        <v>208.26108406207206</v>
      </c>
      <c r="P603" s="91">
        <f t="shared" si="378"/>
        <v>195.04900088917432</v>
      </c>
      <c r="Q603" s="91">
        <f t="shared" si="378"/>
        <v>182.67509227276571</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245.47217471229789</v>
      </c>
      <c r="N604" s="260">
        <f t="shared" si="379"/>
        <v>229.8994199485505</v>
      </c>
      <c r="O604" s="260">
        <f t="shared" si="379"/>
        <v>215.31460074701369</v>
      </c>
      <c r="P604" s="260">
        <f t="shared" si="379"/>
        <v>201.65504247562325</v>
      </c>
      <c r="Q604" s="260">
        <f t="shared" si="379"/>
        <v>188.86204658097034</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237.4307224651441</v>
      </c>
      <c r="N607" s="84">
        <f t="shared" si="380"/>
        <v>222.36811743195614</v>
      </c>
      <c r="O607" s="84">
        <f t="shared" si="380"/>
        <v>208.26108406207206</v>
      </c>
      <c r="P607" s="84">
        <f t="shared" si="380"/>
        <v>195.04900088917432</v>
      </c>
      <c r="Q607" s="84">
        <f t="shared" si="380"/>
        <v>182.67509227276571</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237.43072246514399</v>
      </c>
      <c r="N608" s="181">
        <f xml:space="preserve"> Inp!N$170</f>
        <v>222.36811743195599</v>
      </c>
      <c r="O608" s="181">
        <f xml:space="preserve"> Inp!O$170</f>
        <v>208.261084062072</v>
      </c>
      <c r="P608" s="181">
        <f xml:space="preserve"> Inp!P$170</f>
        <v>195.04900088917501</v>
      </c>
      <c r="Q608" s="181">
        <f xml:space="preserve"> Inp!Q$170</f>
        <v>182.675092272765</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42.014277564967699</v>
      </c>
      <c r="O616" s="229">
        <f xml:space="preserve"> Inp!O$171</f>
        <v>83.213841108907303</v>
      </c>
      <c r="P616" s="229">
        <f xml:space="preserve"> Inp!P$171</f>
        <v>123.847229784052</v>
      </c>
      <c r="Q616" s="229">
        <f xml:space="preserve"> Inp!Q$171</f>
        <v>161.12796313601299</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0.84204944125756398</v>
      </c>
      <c r="O617" s="229">
        <f xml:space="preserve"> Inp!O$172</f>
        <v>1.72679135308874</v>
      </c>
      <c r="P617" s="229">
        <f xml:space="preserve"> Inp!P$172</f>
        <v>2.6007918254651599</v>
      </c>
      <c r="Q617" s="229">
        <f xml:space="preserve"> Inp!Q$172</f>
        <v>3.3836872258564998</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43.086879188178997</v>
      </c>
      <c r="N618" s="229">
        <f xml:space="preserve"> Inp!N$173</f>
        <v>43.624591137033597</v>
      </c>
      <c r="O618" s="229">
        <f xml:space="preserve"> Inp!O$173</f>
        <v>44.433188363742701</v>
      </c>
      <c r="P618" s="229">
        <f xml:space="preserve"> Inp!P$173</f>
        <v>42.474392910282603</v>
      </c>
      <c r="Q618" s="229">
        <f xml:space="preserve"> Inp!Q$173</f>
        <v>36.715015500848999</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1.0726016232112601</v>
      </c>
      <c r="N619" s="229">
        <f xml:space="preserve"> Inp!N$174</f>
        <v>3.26707703435159</v>
      </c>
      <c r="O619" s="229">
        <f xml:space="preserve"> Inp!O$174</f>
        <v>5.5265910416866699</v>
      </c>
      <c r="P619" s="229">
        <f xml:space="preserve"> Inp!P$174</f>
        <v>7.7944513837871598</v>
      </c>
      <c r="Q619" s="229">
        <f xml:space="preserve"> Inp!Q$174</f>
        <v>9.9210665043921704</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38.774600410889597</v>
      </c>
      <c r="O626" s="84">
        <f t="shared" si="396"/>
        <v>75.2360660148465</v>
      </c>
      <c r="P626" s="84">
        <f t="shared" si="396"/>
        <v>109.67081331507875</v>
      </c>
      <c r="Q626" s="84">
        <f t="shared" si="396"/>
        <v>139.74939694587155</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0.77711988645972097</v>
      </c>
      <c r="O627" s="84">
        <f t="shared" si="397"/>
        <v>1.561242534938627</v>
      </c>
      <c r="P627" s="84">
        <f t="shared" si="397"/>
        <v>2.3030870796167138</v>
      </c>
      <c r="Q627" s="84">
        <f t="shared" si="397"/>
        <v>2.9347373358634994</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40.56145417474697</v>
      </c>
      <c r="N628" s="84">
        <f t="shared" si="398"/>
        <v>40.260744381746555</v>
      </c>
      <c r="O628" s="84">
        <f t="shared" si="398"/>
        <v>40.17334434315422</v>
      </c>
      <c r="P628" s="84">
        <f t="shared" si="398"/>
        <v>37.612478080109234</v>
      </c>
      <c r="Q628" s="84">
        <f t="shared" si="398"/>
        <v>31.843642625649181</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1.0097338773976188</v>
      </c>
      <c r="N629" s="84">
        <f t="shared" si="399"/>
        <v>3.0151561293107894</v>
      </c>
      <c r="O629" s="84">
        <f t="shared" si="399"/>
        <v>4.9967524982438292</v>
      </c>
      <c r="P629" s="84">
        <f t="shared" si="399"/>
        <v>6.9022441930699996</v>
      </c>
      <c r="Q629" s="84">
        <f t="shared" si="399"/>
        <v>8.6047327482091749</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38.774600410889597</v>
      </c>
      <c r="O631" s="235">
        <f t="shared" si="400"/>
        <v>75.2360660148465</v>
      </c>
      <c r="P631" s="235">
        <f t="shared" si="400"/>
        <v>109.67081331507875</v>
      </c>
      <c r="Q631" s="235">
        <f t="shared" si="400"/>
        <v>139.74939694587155</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0.77711988645972097</v>
      </c>
      <c r="O632" s="235">
        <f t="shared" si="401"/>
        <v>1.561242534938627</v>
      </c>
      <c r="P632" s="235">
        <f t="shared" si="401"/>
        <v>2.3030870796167138</v>
      </c>
      <c r="Q632" s="235">
        <f t="shared" si="401"/>
        <v>2.9347373358634994</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39.55172029734932</v>
      </c>
      <c r="O633" s="211">
        <f t="shared" si="402"/>
        <v>76.797308549785129</v>
      </c>
      <c r="P633" s="211">
        <f t="shared" si="402"/>
        <v>111.97390039469546</v>
      </c>
      <c r="Q633" s="211">
        <f t="shared" si="402"/>
        <v>142.68413428173506</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39.55172029734932</v>
      </c>
      <c r="O635" s="261">
        <f t="shared" si="403"/>
        <v>76.797308549785129</v>
      </c>
      <c r="P635" s="261">
        <f t="shared" si="403"/>
        <v>111.97390039469546</v>
      </c>
      <c r="Q635" s="261">
        <f t="shared" si="403"/>
        <v>142.68413428173506</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40.56145417474697</v>
      </c>
      <c r="N636" s="261">
        <f t="shared" si="404"/>
        <v>40.260744381746555</v>
      </c>
      <c r="O636" s="261">
        <f t="shared" si="404"/>
        <v>40.17334434315422</v>
      </c>
      <c r="P636" s="261">
        <f t="shared" si="404"/>
        <v>37.612478080109234</v>
      </c>
      <c r="Q636" s="261">
        <f t="shared" si="404"/>
        <v>31.843642625649181</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1.0097338773976188</v>
      </c>
      <c r="N637" s="261">
        <f t="shared" si="405"/>
        <v>3.0151561293107894</v>
      </c>
      <c r="O637" s="261">
        <f t="shared" si="405"/>
        <v>4.9967524982438292</v>
      </c>
      <c r="P637" s="261">
        <f t="shared" si="405"/>
        <v>6.9022441930699996</v>
      </c>
      <c r="Q637" s="261">
        <f t="shared" si="405"/>
        <v>8.6047327482091749</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39.551720297349348</v>
      </c>
      <c r="N638" s="260">
        <f t="shared" si="406"/>
        <v>76.797308549785086</v>
      </c>
      <c r="O638" s="260">
        <f t="shared" si="406"/>
        <v>111.97390039469551</v>
      </c>
      <c r="P638" s="260">
        <f t="shared" si="406"/>
        <v>142.68413428173469</v>
      </c>
      <c r="Q638" s="260">
        <f t="shared" si="406"/>
        <v>165.92304415917505</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39.55172029734932</v>
      </c>
      <c r="O640" s="84">
        <f t="shared" si="407"/>
        <v>76.797308549785129</v>
      </c>
      <c r="P640" s="84">
        <f t="shared" si="407"/>
        <v>111.97390039469546</v>
      </c>
      <c r="Q640" s="84">
        <f t="shared" si="407"/>
        <v>142.68413428173506</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39.551720297349348</v>
      </c>
      <c r="N641" s="84">
        <f t="shared" si="408"/>
        <v>76.797308549785086</v>
      </c>
      <c r="O641" s="84">
        <f t="shared" si="408"/>
        <v>111.97390039469551</v>
      </c>
      <c r="P641" s="84">
        <f t="shared" si="408"/>
        <v>142.68413428173469</v>
      </c>
      <c r="Q641" s="84">
        <f t="shared" si="408"/>
        <v>165.92304415917505</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19.775860148674674</v>
      </c>
      <c r="N642" s="260">
        <f t="shared" si="409"/>
        <v>58.174514423567203</v>
      </c>
      <c r="O642" s="260">
        <f t="shared" si="409"/>
        <v>94.385604472240317</v>
      </c>
      <c r="P642" s="260">
        <f t="shared" si="409"/>
        <v>127.32901733821507</v>
      </c>
      <c r="Q642" s="260">
        <f t="shared" si="409"/>
        <v>154.30358922045505</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39.551720297349348</v>
      </c>
      <c r="N645" s="84">
        <f t="shared" si="410"/>
        <v>76.797308549785086</v>
      </c>
      <c r="O645" s="84">
        <f t="shared" si="410"/>
        <v>111.97390039469551</v>
      </c>
      <c r="P645" s="84">
        <f t="shared" si="410"/>
        <v>142.68413428173469</v>
      </c>
      <c r="Q645" s="84">
        <f t="shared" si="410"/>
        <v>165.92304415917505</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39.551720297349299</v>
      </c>
      <c r="N646" s="181">
        <f xml:space="preserve"> Inp!N$175</f>
        <v>76.7973085497851</v>
      </c>
      <c r="O646" s="181">
        <f xml:space="preserve"> Inp!O$175</f>
        <v>111.973900394696</v>
      </c>
      <c r="P646" s="181">
        <f xml:space="preserve"> Inp!P$175</f>
        <v>142.684134281735</v>
      </c>
      <c r="Q646" s="181">
        <f xml:space="preserve"> Inp!Q$175</f>
        <v>165.92304415917499</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253.51362695945167</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253.51362695945167</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507.02725391890334</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254.61347164331508</v>
      </c>
      <c r="N658" s="84">
        <f t="shared" si="416"/>
        <v>238.1223737231453</v>
      </c>
      <c r="O658" s="84">
        <f t="shared" si="416"/>
        <v>222.9587971566817</v>
      </c>
      <c r="P658" s="84">
        <f t="shared" si="416"/>
        <v>208.81039529136856</v>
      </c>
      <c r="Q658" s="84">
        <f t="shared" si="416"/>
        <v>195.55981525634456</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253.5136269594517</v>
      </c>
      <c r="N659" s="84">
        <f t="shared" si="417"/>
        <v>237.43072246514487</v>
      </c>
      <c r="O659" s="84">
        <f t="shared" si="417"/>
        <v>222.36811743195534</v>
      </c>
      <c r="P659" s="84">
        <f t="shared" si="417"/>
        <v>208.26108406207217</v>
      </c>
      <c r="Q659" s="84">
        <f t="shared" si="417"/>
        <v>195.04900088917495</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39.55172029734932</v>
      </c>
      <c r="O660" s="84">
        <f t="shared" si="418"/>
        <v>76.797308549785129</v>
      </c>
      <c r="P660" s="84">
        <f t="shared" si="418"/>
        <v>111.97390039469546</v>
      </c>
      <c r="Q660" s="84">
        <f t="shared" si="418"/>
        <v>142.68413428173506</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508.12709860276675</v>
      </c>
      <c r="N661" s="312">
        <f t="shared" si="419"/>
        <v>515.1048164856395</v>
      </c>
      <c r="O661" s="312">
        <f t="shared" si="419"/>
        <v>522.12422313842217</v>
      </c>
      <c r="P661" s="312">
        <f t="shared" si="419"/>
        <v>529.04537974813616</v>
      </c>
      <c r="Q661" s="312">
        <f t="shared" si="419"/>
        <v>533.2929504272546</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235.91465828582997</v>
      </c>
      <c r="N663" s="84">
        <f t="shared" si="420"/>
        <v>220.63466659691747</v>
      </c>
      <c r="O663" s="84">
        <f t="shared" si="420"/>
        <v>206.58470309349497</v>
      </c>
      <c r="P663" s="84">
        <f t="shared" si="420"/>
        <v>193.47535986117049</v>
      </c>
      <c r="Q663" s="84">
        <f t="shared" si="420"/>
        <v>181.19790242391861</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237.4307224651441</v>
      </c>
      <c r="N664" s="84">
        <f t="shared" si="421"/>
        <v>222.36811743195614</v>
      </c>
      <c r="O664" s="84">
        <f t="shared" si="421"/>
        <v>208.26108406207206</v>
      </c>
      <c r="P664" s="84">
        <f t="shared" si="421"/>
        <v>195.04900088917432</v>
      </c>
      <c r="Q664" s="84">
        <f t="shared" si="421"/>
        <v>182.67509227276571</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39.551720297349348</v>
      </c>
      <c r="N665" s="84">
        <f t="shared" si="422"/>
        <v>76.797308549785086</v>
      </c>
      <c r="O665" s="84">
        <f t="shared" si="422"/>
        <v>111.97390039469551</v>
      </c>
      <c r="P665" s="84">
        <f t="shared" si="422"/>
        <v>142.68413428173469</v>
      </c>
      <c r="Q665" s="84">
        <f t="shared" si="422"/>
        <v>165.92304415917505</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512.89710104832341</v>
      </c>
      <c r="N666" s="211">
        <f t="shared" si="424"/>
        <v>519.80009257865868</v>
      </c>
      <c r="O666" s="211">
        <f t="shared" si="424"/>
        <v>526.81968755026253</v>
      </c>
      <c r="P666" s="211">
        <f t="shared" si="424"/>
        <v>531.20849503207955</v>
      </c>
      <c r="Q666" s="211">
        <f t="shared" si="424"/>
        <v>529.79603885585936</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508.12709860276675</v>
      </c>
      <c r="N668" s="84">
        <f t="shared" si="425"/>
        <v>515.1048164856395</v>
      </c>
      <c r="O668" s="84">
        <f t="shared" si="425"/>
        <v>522.12422313842217</v>
      </c>
      <c r="P668" s="84">
        <f t="shared" si="425"/>
        <v>529.04537974813616</v>
      </c>
      <c r="Q668" s="84">
        <f t="shared" si="425"/>
        <v>533.2929504272546</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512.89710104832341</v>
      </c>
      <c r="N669" s="84">
        <f t="shared" si="426"/>
        <v>519.80009257865868</v>
      </c>
      <c r="O669" s="84">
        <f t="shared" si="426"/>
        <v>526.81968755026253</v>
      </c>
      <c r="P669" s="84">
        <f t="shared" si="426"/>
        <v>531.20849503207955</v>
      </c>
      <c r="Q669" s="84">
        <f t="shared" si="426"/>
        <v>529.79603885585936</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510.51209982554508</v>
      </c>
      <c r="N670" s="211">
        <f t="shared" si="427"/>
        <v>517.45245453214909</v>
      </c>
      <c r="O670" s="211">
        <f t="shared" si="427"/>
        <v>524.4719553443424</v>
      </c>
      <c r="P670" s="211">
        <f t="shared" si="427"/>
        <v>530.12693739010786</v>
      </c>
      <c r="Q670" s="211">
        <f t="shared" si="427"/>
        <v>531.54449464155698</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528.12106827813295</v>
      </c>
      <c r="N673" s="181">
        <f xml:space="preserve"> Inp!N$176</f>
        <v>544.83094549886698</v>
      </c>
      <c r="O673" s="181">
        <f xml:space="preserve"> Inp!O$176</f>
        <v>563.23018513331499</v>
      </c>
      <c r="P673" s="181">
        <f xml:space="preserve"> Inp!P$176</f>
        <v>582.68184522302101</v>
      </c>
      <c r="Q673" s="181">
        <f xml:space="preserve"> Inp!Q$176</f>
        <v>599.87428340182703</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11.6428863230815</v>
      </c>
      <c r="N674" s="181">
        <f xml:space="preserve"> Inp!N$177</f>
        <v>13.3116660443697</v>
      </c>
      <c r="O674" s="181">
        <f xml:space="preserve"> Inp!O$177</f>
        <v>14.258304692544501</v>
      </c>
      <c r="P674" s="181">
        <f xml:space="preserve"> Inp!P$177</f>
        <v>14.7497113719</v>
      </c>
      <c r="Q674" s="181">
        <f xml:space="preserve"> Inp!Q$177</f>
        <v>15.000690909656999</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497.16662968616475</v>
      </c>
      <c r="N676" s="196">
        <f t="shared" si="428"/>
        <v>502.81959913600099</v>
      </c>
      <c r="O676" s="196">
        <f t="shared" si="428"/>
        <v>509.23287310803408</v>
      </c>
      <c r="P676" s="196">
        <f t="shared" si="428"/>
        <v>515.98402306587934</v>
      </c>
      <c r="Q676" s="196">
        <f t="shared" si="428"/>
        <v>520.28256124591474</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10.96046891660286</v>
      </c>
      <c r="N677" s="223">
        <f t="shared" si="429"/>
        <v>12.285217349637875</v>
      </c>
      <c r="O677" s="223">
        <f t="shared" si="429"/>
        <v>12.891350030388713</v>
      </c>
      <c r="P677" s="223">
        <f t="shared" si="429"/>
        <v>13.061356682256944</v>
      </c>
      <c r="Q677" s="223">
        <f t="shared" si="429"/>
        <v>13.010389181339063</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508.1270986027676</v>
      </c>
      <c r="N679" s="8">
        <f t="shared" si="431"/>
        <v>515.10481648563882</v>
      </c>
      <c r="O679" s="8">
        <f t="shared" si="431"/>
        <v>522.12422313842285</v>
      </c>
      <c r="P679" s="8">
        <f t="shared" si="431"/>
        <v>529.04537974813627</v>
      </c>
      <c r="Q679" s="8">
        <f t="shared" si="431"/>
        <v>533.2929504272538</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508.12709860276675</v>
      </c>
      <c r="N681" s="84">
        <f t="shared" si="432"/>
        <v>515.1048164856395</v>
      </c>
      <c r="O681" s="84">
        <f t="shared" si="432"/>
        <v>522.12422313842217</v>
      </c>
      <c r="P681" s="84">
        <f t="shared" si="432"/>
        <v>529.04537974813616</v>
      </c>
      <c r="Q681" s="84">
        <f t="shared" si="432"/>
        <v>533.2929504272546</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508.1270986027676</v>
      </c>
      <c r="N682" s="196">
        <f t="shared" si="433"/>
        <v>515.10481648563882</v>
      </c>
      <c r="O682" s="196">
        <f t="shared" si="433"/>
        <v>522.12422313842285</v>
      </c>
      <c r="P682" s="196">
        <f t="shared" si="433"/>
        <v>529.04537974813627</v>
      </c>
      <c r="Q682" s="196">
        <f t="shared" si="433"/>
        <v>533.2929504272538</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512.89710104832341</v>
      </c>
      <c r="N686" s="84">
        <f t="shared" si="435"/>
        <v>519.80009257865868</v>
      </c>
      <c r="O686" s="84">
        <f t="shared" si="435"/>
        <v>526.81968755026253</v>
      </c>
      <c r="P686" s="84">
        <f t="shared" si="435"/>
        <v>531.20849503207955</v>
      </c>
      <c r="Q686" s="84">
        <f t="shared" si="435"/>
        <v>529.79603885585936</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512.89710104832398</v>
      </c>
      <c r="N687" s="181">
        <f xml:space="preserve"> Inp!N$178</f>
        <v>519.800092578658</v>
      </c>
      <c r="O687" s="181">
        <f xml:space="preserve"> Inp!O$178</f>
        <v>526.81968755026298</v>
      </c>
      <c r="P687" s="181">
        <f xml:space="preserve"> Inp!P$178</f>
        <v>531.20849503208001</v>
      </c>
      <c r="Q687" s="181">
        <f xml:space="preserve"> Inp!Q$178</f>
        <v>529.79603885585902</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510.51209982554508</v>
      </c>
      <c r="N696" s="84">
        <f t="shared" si="438"/>
        <v>517.45245453214909</v>
      </c>
      <c r="O696" s="84">
        <f t="shared" si="438"/>
        <v>524.4719553443424</v>
      </c>
      <c r="P696" s="84">
        <f t="shared" si="438"/>
        <v>530.12693739010786</v>
      </c>
      <c r="Q696" s="84">
        <f t="shared" si="438"/>
        <v>531.54449464155698</v>
      </c>
    </row>
    <row r="697" spans="1:17" hidden="1" outlineLevel="2">
      <c r="B697" s="269"/>
      <c r="E697" s="84" t="s">
        <v>887</v>
      </c>
      <c r="G697" s="70" t="s">
        <v>255</v>
      </c>
      <c r="J697" s="84">
        <f t="shared" ref="J697:Q697" si="439" xml:space="preserve"> J695 * J696</f>
        <v>0</v>
      </c>
      <c r="K697" s="84">
        <f t="shared" si="439"/>
        <v>0</v>
      </c>
      <c r="L697" s="84">
        <f t="shared" si="439"/>
        <v>0</v>
      </c>
      <c r="M697" s="84">
        <f t="shared" si="439"/>
        <v>204.20483993021804</v>
      </c>
      <c r="N697" s="84">
        <f t="shared" si="439"/>
        <v>206.98098181285965</v>
      </c>
      <c r="O697" s="84">
        <f t="shared" si="439"/>
        <v>209.78878213773697</v>
      </c>
      <c r="P697" s="84">
        <f t="shared" si="439"/>
        <v>212.05077495604314</v>
      </c>
      <c r="Q697" s="84">
        <f t="shared" si="439"/>
        <v>212.61779785662281</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0.34289999999999998</v>
      </c>
      <c r="N701" s="249">
        <f xml:space="preserve"> Inp!N$214</f>
        <v>0.36014999999999997</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510.51209982554508</v>
      </c>
      <c r="N702" s="84">
        <f t="shared" si="444"/>
        <v>517.45245453214909</v>
      </c>
      <c r="O702" s="84">
        <f t="shared" si="444"/>
        <v>524.4719553443424</v>
      </c>
      <c r="P702" s="84">
        <f t="shared" si="444"/>
        <v>530.12693739010786</v>
      </c>
      <c r="Q702" s="84">
        <f t="shared" si="444"/>
        <v>531.54449464155698</v>
      </c>
    </row>
    <row r="703" spans="1:17" hidden="1" outlineLevel="2">
      <c r="E703" s="84" t="s">
        <v>888</v>
      </c>
      <c r="G703" s="70" t="s">
        <v>255</v>
      </c>
      <c r="J703" s="84">
        <f t="shared" ref="J703:Q703" si="445" xml:space="preserve"> J701 * J702</f>
        <v>0</v>
      </c>
      <c r="K703" s="84">
        <f t="shared" si="445"/>
        <v>0</v>
      </c>
      <c r="L703" s="84">
        <f t="shared" si="445"/>
        <v>0</v>
      </c>
      <c r="M703" s="84">
        <f t="shared" si="445"/>
        <v>175.05459903017939</v>
      </c>
      <c r="N703" s="84">
        <f t="shared" si="445"/>
        <v>186.36050149975347</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0.34289999999999998</v>
      </c>
      <c r="N876" s="249">
        <f xml:space="preserve"> Inp!N$214</f>
        <v>0.36014999999999997</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151.29997747465347</v>
      </c>
      <c r="N884" s="84">
        <f t="shared" si="551"/>
        <v>151.62730389200803</v>
      </c>
      <c r="O884" s="84">
        <f t="shared" si="551"/>
        <v>152.9534131241854</v>
      </c>
      <c r="P884" s="84">
        <f t="shared" si="551"/>
        <v>156.51158729863607</v>
      </c>
      <c r="Q884" s="84">
        <f t="shared" si="551"/>
        <v>160.75025423657149</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1645.4867738320718</v>
      </c>
      <c r="N885" s="84">
        <f t="shared" si="552"/>
        <v>1651.1852178577058</v>
      </c>
      <c r="O885" s="84">
        <f t="shared" si="552"/>
        <v>1664.8358377353638</v>
      </c>
      <c r="P885" s="84">
        <f t="shared" si="552"/>
        <v>1676.7778252729713</v>
      </c>
      <c r="Q885" s="84">
        <f t="shared" si="552"/>
        <v>1684.0407123492737</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1576.2896882319956</v>
      </c>
      <c r="N886" s="84">
        <f t="shared" si="553"/>
        <v>1592.1419763236299</v>
      </c>
      <c r="O886" s="84">
        <f t="shared" si="553"/>
        <v>1618.8394837291592</v>
      </c>
      <c r="P886" s="84">
        <f t="shared" si="553"/>
        <v>1645.1888467680103</v>
      </c>
      <c r="Q886" s="84">
        <f t="shared" si="553"/>
        <v>1656.8426792653345</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204.20483993021804</v>
      </c>
      <c r="N887" s="84">
        <f t="shared" si="554"/>
        <v>206.98098181285965</v>
      </c>
      <c r="O887" s="84">
        <f t="shared" si="554"/>
        <v>209.78878213773697</v>
      </c>
      <c r="P887" s="84">
        <f t="shared" si="554"/>
        <v>212.05077495604314</v>
      </c>
      <c r="Q887" s="84">
        <f t="shared" si="554"/>
        <v>212.61779785662281</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3577.2812794689389</v>
      </c>
      <c r="N889" s="211">
        <f t="shared" ref="N889" si="560" xml:space="preserve"> SUM(N884:N888)</f>
        <v>3601.9354798862032</v>
      </c>
      <c r="O889" s="211">
        <f t="shared" ref="O889" si="561" xml:space="preserve"> SUM(O884:O888)</f>
        <v>3646.4175167264457</v>
      </c>
      <c r="P889" s="211">
        <f t="shared" ref="P889" si="562" xml:space="preserve"> SUM(P884:P888)</f>
        <v>3690.5290342956605</v>
      </c>
      <c r="Q889" s="211">
        <f t="shared" ref="Q889" si="563" xml:space="preserve"> SUM(Q884:Q888)</f>
        <v>3714.2514437078025</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129.70190569014667</v>
      </c>
      <c r="N894" s="84">
        <f t="shared" si="564"/>
        <v>136.52143374176671</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1410.5935368675434</v>
      </c>
      <c r="N895" s="84">
        <f t="shared" si="565"/>
        <v>1486.6858905286317</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1351.274335236878</v>
      </c>
      <c r="N896" s="84">
        <f t="shared" si="566"/>
        <v>1433.524831932388</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175.05459903017939</v>
      </c>
      <c r="N897" s="84">
        <f t="shared" si="567"/>
        <v>186.36050149975347</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3066.6243768247473</v>
      </c>
      <c r="N899" s="211">
        <f t="shared" si="569"/>
        <v>3243.0926577025398</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1" stopIfTrue="1" operator="notEqual">
      <formula>0</formula>
    </cfRule>
    <cfRule type="cellIs" dxfId="76" priority="142" stopIfTrue="1" operator="equal">
      <formula>""</formula>
    </cfRule>
  </conditionalFormatting>
  <conditionalFormatting sqref="H122">
    <cfRule type="cellIs" dxfId="75" priority="140" stopIfTrue="1" operator="equal">
      <formula>""</formula>
    </cfRule>
    <cfRule type="cellIs" dxfId="74" priority="139" stopIfTrue="1" operator="notEqual">
      <formula>0</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5" stopIfTrue="1" operator="notEqual">
      <formula>0</formula>
    </cfRule>
    <cfRule type="cellIs" dxfId="66" priority="86" stopIfTrue="1" operator="equal">
      <formula>""</formula>
    </cfRule>
  </conditionalFormatting>
  <conditionalFormatting sqref="H297">
    <cfRule type="cellIs" dxfId="65" priority="78" stopIfTrue="1" operator="equal">
      <formula>""</formula>
    </cfRule>
    <cfRule type="cellIs" dxfId="64" priority="77" stopIfTrue="1" operator="notEqual">
      <formula>0</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70" stopIfTrue="1" operator="equal">
      <formula>""</formula>
    </cfRule>
    <cfRule type="cellIs" dxfId="60" priority="69" stopIfTrue="1" operator="notEqual">
      <formula>0</formula>
    </cfRule>
  </conditionalFormatting>
  <conditionalFormatting sqref="H389">
    <cfRule type="cellIs" dxfId="59" priority="92" stopIfTrue="1" operator="equal">
      <formula>""</formula>
    </cfRule>
    <cfRule type="cellIs" dxfId="58" priority="91" stopIfTrue="1" operator="notEqual">
      <formula>0</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6" stopIfTrue="1" operator="equal">
      <formula>""</formula>
    </cfRule>
    <cfRule type="cellIs" dxfId="54" priority="75" stopIfTrue="1" operator="notEqual">
      <formula>0</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89" stopIfTrue="1" operator="notEqual">
      <formula>0</formula>
    </cfRule>
    <cfRule type="cellIs" dxfId="48" priority="90" stopIfTrue="1" operator="equal">
      <formula>""</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7" stopIfTrue="1" operator="notEqual">
      <formula>0</formula>
    </cfRule>
    <cfRule type="cellIs" dxfId="38" priority="88" stopIfTrue="1" operator="equal">
      <formula>""</formula>
    </cfRule>
  </conditionalFormatting>
  <conditionalFormatting sqref="H786">
    <cfRule type="cellIs" dxfId="37" priority="14" stopIfTrue="1" operator="equal">
      <formula>""</formula>
    </cfRule>
    <cfRule type="cellIs" dxfId="36" priority="13" stopIfTrue="1" operator="notEqual">
      <formula>0</formula>
    </cfRule>
  </conditionalFormatting>
  <conditionalFormatting sqref="H822">
    <cfRule type="cellIs" dxfId="35" priority="72" stopIfTrue="1" operator="equal">
      <formula>""</formula>
    </cfRule>
    <cfRule type="cellIs" dxfId="34" priority="71" stopIfTrue="1" operator="notEqual">
      <formula>0</formula>
    </cfRule>
  </conditionalFormatting>
  <conditionalFormatting sqref="H858">
    <cfRule type="cellIs" dxfId="33" priority="56" stopIfTrue="1" operator="equal">
      <formula>""</formula>
    </cfRule>
    <cfRule type="cellIs" dxfId="32" priority="55" stopIfTrue="1" operator="notEqual">
      <formula>0</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2" stopIfTrue="1" operator="equal">
      <formula>""</formula>
    </cfRule>
    <cfRule type="cellIs" dxfId="28" priority="11" stopIfTrue="1" operator="notEqual">
      <formula>0</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3" stopIfTrue="1" operator="notEqual">
      <formula>0</formula>
    </cfRule>
    <cfRule type="cellIs" dxfId="20" priority="4" stopIfTrue="1" operator="equal">
      <formula>""</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Severn Trent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377.89930144544002</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196.81050795431895</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377.89930144544002</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196.24716242103071</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196.81050795431895</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196.24716242103071</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-0.563345533288242</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196.24716242103071</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196.24716242103071</v>
      </c>
      <c r="N56" s="282">
        <f t="shared" si="19"/>
        <v>187.9664285631857</v>
      </c>
      <c r="O56" s="282">
        <f t="shared" si="19"/>
        <v>188.79508277012059</v>
      </c>
      <c r="P56" s="282">
        <f t="shared" si="19"/>
        <v>202.35165963690295</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1.7039186725133693</v>
      </c>
      <c r="N58" s="274">
        <f t="shared" si="20"/>
        <v>10.857324301425898</v>
      </c>
      <c r="O58" s="274">
        <f t="shared" si="20"/>
        <v>24.305363370094817</v>
      </c>
      <c r="P58" s="274">
        <f t="shared" si="20"/>
        <v>-202.35165963690295</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5.0439999999999999E-2</v>
      </c>
      <c r="N60" s="291">
        <f xml:space="preserve"> Inp!N$110</f>
        <v>5.0439999999999999E-2</v>
      </c>
      <c r="O60" s="291">
        <f xml:space="preserve"> Inp!O$110</f>
        <v>5.0439999999999999E-2</v>
      </c>
      <c r="P60" s="291">
        <f xml:space="preserve"> Inp!P$110</f>
        <v>5.0439999999999999E-2</v>
      </c>
      <c r="Q60" s="291">
        <f xml:space="preserve"> Inp!Q$110</f>
        <v>5.0439999999999999E-2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196.24716242103071</v>
      </c>
      <c r="N61" s="282">
        <f t="shared" si="21"/>
        <v>187.9664285631857</v>
      </c>
      <c r="O61" s="282">
        <f t="shared" si="21"/>
        <v>188.79508277012059</v>
      </c>
      <c r="P61" s="282">
        <f t="shared" si="21"/>
        <v>202.35165963690295</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1.7039186725133693</v>
      </c>
      <c r="N62" s="274">
        <f t="shared" si="22"/>
        <v>10.857324301425898</v>
      </c>
      <c r="O62" s="274">
        <f t="shared" si="22"/>
        <v>24.305363370094817</v>
      </c>
      <c r="P62" s="274">
        <f t="shared" si="22"/>
        <v>-202.35165963690295</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9.9846525303583622</v>
      </c>
      <c r="N63" s="274">
        <f t="shared" si="23"/>
        <v>10.028670094491009</v>
      </c>
      <c r="O63" s="274">
        <f t="shared" si="23"/>
        <v>10.748786503312465</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196.24716242103071</v>
      </c>
      <c r="N65" s="274">
        <f t="shared" si="24"/>
        <v>187.9664285631857</v>
      </c>
      <c r="O65" s="274">
        <f t="shared" si="24"/>
        <v>188.79508277012059</v>
      </c>
      <c r="P65" s="274">
        <f t="shared" si="24"/>
        <v>202.35165963690295</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1.7039186725133693</v>
      </c>
      <c r="N66" s="274">
        <f t="shared" si="25"/>
        <v>10.857324301425898</v>
      </c>
      <c r="O66" s="274">
        <f t="shared" si="25"/>
        <v>24.305363370094817</v>
      </c>
      <c r="P66" s="274">
        <f t="shared" si="25"/>
        <v>-202.35165963690295</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9.9846525303583622</v>
      </c>
      <c r="N67" s="274">
        <f t="shared" si="26"/>
        <v>10.028670094491009</v>
      </c>
      <c r="O67" s="274">
        <f t="shared" si="26"/>
        <v>10.748786503312465</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196.24716242103071</v>
      </c>
      <c r="M68" s="274">
        <f xml:space="preserve"> IF(M53 = 1, M54, M65 + M66 - M67)</f>
        <v>187.9664285631857</v>
      </c>
      <c r="N68" s="274">
        <f t="shared" si="27"/>
        <v>188.79508277012059</v>
      </c>
      <c r="O68" s="274">
        <f t="shared" si="27"/>
        <v>202.35165963690295</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196.24716242103071</v>
      </c>
      <c r="N71" s="274">
        <f t="shared" si="28"/>
        <v>187.9664285631857</v>
      </c>
      <c r="O71" s="274">
        <f t="shared" si="28"/>
        <v>188.79508277012059</v>
      </c>
      <c r="P71" s="274">
        <f t="shared" si="28"/>
        <v>202.35165963690295</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1.7039186725133693</v>
      </c>
      <c r="N72" s="274">
        <f t="shared" si="29"/>
        <v>10.857324301425898</v>
      </c>
      <c r="O72" s="274">
        <f t="shared" si="29"/>
        <v>24.305363370094817</v>
      </c>
      <c r="P72" s="274">
        <f t="shared" si="29"/>
        <v>-202.35165963690295</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9.9846525303583622</v>
      </c>
      <c r="N73" s="274">
        <f t="shared" si="30"/>
        <v>10.028670094491009</v>
      </c>
      <c r="O73" s="274">
        <f t="shared" si="30"/>
        <v>10.748786503312465</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196.24716242103071</v>
      </c>
      <c r="M74" s="274">
        <f t="shared" si="31"/>
        <v>187.9664285631857</v>
      </c>
      <c r="N74" s="274">
        <f t="shared" si="31"/>
        <v>188.79508277012059</v>
      </c>
      <c r="O74" s="274">
        <f t="shared" si="31"/>
        <v>202.35165963690295</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98.123581210515354</v>
      </c>
      <c r="M75" s="274">
        <f t="shared" si="32"/>
        <v>192.95875482836487</v>
      </c>
      <c r="N75" s="274">
        <f t="shared" si="32"/>
        <v>193.8094178173661</v>
      </c>
      <c r="O75" s="274">
        <f t="shared" si="32"/>
        <v>207.7260528885592</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187.44879044049563</v>
      </c>
      <c r="N79" s="577">
        <f t="shared" si="33"/>
        <v>173.17726209011346</v>
      </c>
      <c r="O79" s="577">
        <f t="shared" si="33"/>
        <v>159.91001050613804</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1.6275266874247452</v>
      </c>
      <c r="N80" s="577">
        <f t="shared" si="34"/>
        <v>10.003071881069122</v>
      </c>
      <c r="O80" s="577">
        <f t="shared" si="34"/>
        <v>20.586716851094195</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9.537009435932303</v>
      </c>
      <c r="N81" s="577">
        <f t="shared" si="35"/>
        <v>9.2396160455064482</v>
      </c>
      <c r="O81" s="577">
        <f t="shared" si="35"/>
        <v>9.1042549278987934</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188.94965072272001</v>
      </c>
      <c r="M82" s="577">
        <f t="shared" si="36"/>
        <v>179.53930769198806</v>
      </c>
      <c r="N82" s="577">
        <f t="shared" si="36"/>
        <v>173.94071792567613</v>
      </c>
      <c r="O82" s="577">
        <f t="shared" si="36"/>
        <v>171.39247242933345</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184.30781240995421</v>
      </c>
      <c r="N83" s="577">
        <f t="shared" si="37"/>
        <v>178.56052594842936</v>
      </c>
      <c r="O83" s="577">
        <f t="shared" si="37"/>
        <v>175.94459989328286</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188.94965072272007</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188.94965072272007</v>
      </c>
      <c r="N88" s="575">
        <f xml:space="preserve"> PR19FDPublishedTables!N$72</f>
        <v>181.30852684749354</v>
      </c>
      <c r="O88" s="575">
        <f xml:space="preserve"> PR19FDPublishedTables!O$72</f>
        <v>173.97641002178065</v>
      </c>
      <c r="P88" s="575">
        <f xml:space="preserve"> PR19FDPublishedTables!P$72</f>
        <v>166.94080400049992</v>
      </c>
      <c r="Q88" s="575">
        <f xml:space="preserve"> PR19FDPublishedTables!Q$72</f>
        <v>160.18971788671999</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1.5128773327557379</v>
      </c>
      <c r="N89" s="577">
        <f t="shared" si="38"/>
        <v>6.6607654024016067</v>
      </c>
      <c r="O89" s="577">
        <f t="shared" si="38"/>
        <v>15.264911178424946</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187.43677338996432</v>
      </c>
      <c r="N91" s="577">
        <f t="shared" ref="N91" si="43" xml:space="preserve"> IF(N$12 = 1, N88 - N89, 0)</f>
        <v>174.64776144509193</v>
      </c>
      <c r="O91" s="577">
        <f t="shared" ref="O91" si="44" xml:space="preserve"> IF(O$12 = 1, O88 - O89, 0)</f>
        <v>158.71149884335571</v>
      </c>
      <c r="P91" s="577">
        <f t="shared" ref="P91" si="45" xml:space="preserve"> IF(P$12 = 1, P88 - P89, 0)</f>
        <v>166.94080400049992</v>
      </c>
      <c r="Q91" s="577">
        <f xml:space="preserve"> IF(Q$12 = 1, Q88 - Q89, 0)</f>
        <v>160.18971788671999</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1.5128773327557379</v>
      </c>
      <c r="N92" s="577">
        <f t="shared" si="48"/>
        <v>6.6607654024016067</v>
      </c>
      <c r="O92" s="577">
        <f t="shared" si="48"/>
        <v>15.264911178424946</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7.6411238752267945</v>
      </c>
      <c r="N93" s="575">
        <f xml:space="preserve"> PR19FDPublishedTables!N$73</f>
        <v>7.3321168257126272</v>
      </c>
      <c r="O93" s="575">
        <f xml:space="preserve"> PR19FDPublishedTables!O$73</f>
        <v>7.0356060212808131</v>
      </c>
      <c r="P93" s="575">
        <f xml:space="preserve"> PR19FDPublishedTables!P$73</f>
        <v>6.7510861137802092</v>
      </c>
      <c r="Q93" s="575">
        <f xml:space="preserve"> PR19FDPublishedTables!Q$73</f>
        <v>6.4780721913389394</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181.30852684749328</v>
      </c>
      <c r="N95" s="575">
        <f xml:space="preserve"> PR19FDPublishedTables!N$75</f>
        <v>173.97641002178091</v>
      </c>
      <c r="O95" s="575">
        <f xml:space="preserve"> PR19FDPublishedTables!O$75</f>
        <v>166.94080400049984</v>
      </c>
      <c r="P95" s="575">
        <f xml:space="preserve"> PR19FDPublishedTables!P$75</f>
        <v>160.18971788671971</v>
      </c>
      <c r="Q95" s="575">
        <f xml:space="preserve"> PR19FDPublishedTables!Q$75</f>
        <v>153.71164569538104</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185.12908878510666</v>
      </c>
      <c r="N96" s="575">
        <f xml:space="preserve"> PR19FDPublishedTables!N$79</f>
        <v>177.64246843463724</v>
      </c>
      <c r="O96" s="575">
        <f xml:space="preserve"> PR19FDPublishedTables!O$79</f>
        <v>170.45860701114026</v>
      </c>
      <c r="P96" s="575">
        <f xml:space="preserve"> PR19FDPublishedTables!P$79</f>
        <v>163.56526094360981</v>
      </c>
      <c r="Q96" s="575">
        <f xml:space="preserve"> PR19FDPublishedTables!Q$79</f>
        <v>156.9506817910505</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16.274896361828098</v>
      </c>
      <c r="O99" s="575">
        <f xml:space="preserve"> PR19FDPublishedTables!O$110</f>
        <v>31.9834414211916</v>
      </c>
      <c r="P99" s="575">
        <f xml:space="preserve"> PR19FDPublishedTables!P$110</f>
        <v>51.612024625300613</v>
      </c>
      <c r="Q99" s="575">
        <f xml:space="preserve"> PR19FDPublishedTables!Q$110</f>
        <v>77.242523297075536</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0.59789392423732535</v>
      </c>
      <c r="O100" s="577">
        <f t="shared" ref="O100" si="54" xml:space="preserve"> IF(O$12 = 1, O99 * (O$17 - 1) * O$13, 0)</f>
        <v>2.8062677716693014</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15.677002437590772</v>
      </c>
      <c r="O102" s="577">
        <f t="shared" si="57"/>
        <v>29.177173649522299</v>
      </c>
      <c r="P102" s="577">
        <f t="shared" si="57"/>
        <v>51.612024625300613</v>
      </c>
      <c r="Q102" s="577">
        <f xml:space="preserve"> IF(Q$12 = 1, Q99 - Q100, 0)</f>
        <v>77.242523297075536</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0.59789392423732535</v>
      </c>
      <c r="O103" s="577">
        <f t="shared" si="58"/>
        <v>2.8062677716693014</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16.763727620663417</v>
      </c>
      <c r="N104" s="575">
        <f xml:space="preserve"> PR19FDPublishedTables!N$111</f>
        <v>17.199399371316137</v>
      </c>
      <c r="O104" s="575">
        <f xml:space="preserve"> PR19FDPublishedTables!O$111</f>
        <v>22.312227612761273</v>
      </c>
      <c r="P104" s="575">
        <f xml:space="preserve"> PR19FDPublishedTables!P$111</f>
        <v>29.91032156179849</v>
      </c>
      <c r="Q104" s="575">
        <f xml:space="preserve"> PR19FDPublishedTables!Q$111</f>
        <v>27.94556249703616</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0.48883125883533518</v>
      </c>
      <c r="N105" s="575">
        <f xml:space="preserve"> PR19FDPublishedTables!N$112</f>
        <v>1.4908543119525959</v>
      </c>
      <c r="O105" s="575">
        <f xml:space="preserve"> PR19FDPublishedTables!O$112</f>
        <v>2.6836444086523241</v>
      </c>
      <c r="P105" s="575">
        <f xml:space="preserve"> PR19FDPublishedTables!P$112</f>
        <v>4.2798228900235307</v>
      </c>
      <c r="Q105" s="575">
        <f xml:space="preserve"> PR19FDPublishedTables!Q$112</f>
        <v>6.0221787571129566</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16.27489636182808</v>
      </c>
      <c r="N106" s="575">
        <f xml:space="preserve"> PR19FDPublishedTables!N$113</f>
        <v>31.983441421191635</v>
      </c>
      <c r="O106" s="575">
        <f xml:space="preserve"> PR19FDPublishedTables!O$113</f>
        <v>51.612024625300549</v>
      </c>
      <c r="P106" s="575">
        <f xml:space="preserve"> PR19FDPublishedTables!P$113</f>
        <v>77.242523297075579</v>
      </c>
      <c r="Q106" s="575">
        <f xml:space="preserve"> PR19FDPublishedTables!Q$113</f>
        <v>99.165907036998746</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8.1374481809140402</v>
      </c>
      <c r="N107" s="575">
        <f xml:space="preserve"> PR19FDPublishedTables!N$117</f>
        <v>24.129168891509867</v>
      </c>
      <c r="O107" s="575">
        <f xml:space="preserve"> PR19FDPublishedTables!O$117</f>
        <v>41.797733023246074</v>
      </c>
      <c r="P107" s="575">
        <f xml:space="preserve"> PR19FDPublishedTables!P$117</f>
        <v>64.427273961188092</v>
      </c>
      <c r="Q107" s="575">
        <f xml:space="preserve"> PR19FDPublishedTables!Q$117</f>
        <v>88.204215167037148</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184.30781240995421</v>
      </c>
      <c r="N111" s="577">
        <f t="shared" si="59"/>
        <v>178.56052594842936</v>
      </c>
      <c r="O111" s="577">
        <f t="shared" si="59"/>
        <v>175.94459989328286</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185.12908878510666</v>
      </c>
      <c r="N112" s="575">
        <f xml:space="preserve"> PR19FDPublishedTables!N$79</f>
        <v>177.64246843463724</v>
      </c>
      <c r="O112" s="575">
        <f xml:space="preserve"> PR19FDPublishedTables!O$79</f>
        <v>170.45860701114026</v>
      </c>
      <c r="P112" s="575">
        <f xml:space="preserve"> PR19FDPublishedTables!P$79</f>
        <v>163.56526094360981</v>
      </c>
      <c r="Q112" s="575">
        <f xml:space="preserve"> PR19FDPublishedTables!Q$79</f>
        <v>156.9506817910505</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8.1374481809140402</v>
      </c>
      <c r="N113" s="575">
        <f xml:space="preserve"> PR19FDPublishedTables!N$117</f>
        <v>24.129168891509867</v>
      </c>
      <c r="O113" s="575">
        <f xml:space="preserve"> PR19FDPublishedTables!O$117</f>
        <v>41.797733023246074</v>
      </c>
      <c r="P113" s="575">
        <f xml:space="preserve"> PR19FDPublishedTables!P$117</f>
        <v>64.427273961188092</v>
      </c>
      <c r="Q113" s="575">
        <f xml:space="preserve"> PR19FDPublishedTables!Q$117</f>
        <v>88.204215167037148</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377.57434937597486</v>
      </c>
      <c r="N114" s="609">
        <f t="shared" si="60"/>
        <v>380.33216327457649</v>
      </c>
      <c r="O114" s="609">
        <f t="shared" si="60"/>
        <v>388.20093992766914</v>
      </c>
      <c r="P114" s="609">
        <f t="shared" si="60"/>
        <v>227.99253490479791</v>
      </c>
      <c r="Q114" s="609">
        <f t="shared" si="60"/>
        <v>245.15489695808765</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197.31136073554174</v>
      </c>
      <c r="N123" s="525">
        <f t="shared" si="63"/>
        <v>193.58852742841728</v>
      </c>
      <c r="O123" s="525">
        <f t="shared" si="63"/>
        <v>194.56186789232339</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1.7131585889380576</v>
      </c>
      <c r="N124" s="525">
        <f t="shared" si="64"/>
        <v>11.182068199052162</v>
      </c>
      <c r="O124" s="525">
        <f t="shared" si="64"/>
        <v>25.047775756136996</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10.038796754726761</v>
      </c>
      <c r="N125" s="525">
        <f t="shared" si="65"/>
        <v>10.328628843449557</v>
      </c>
      <c r="O125" s="525">
        <f t="shared" si="65"/>
        <v>11.077110425628343</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196.89683737553872</v>
      </c>
      <c r="M126" s="525">
        <f t="shared" si="66"/>
        <v>188.98572256975302</v>
      </c>
      <c r="N126" s="525">
        <f t="shared" si="66"/>
        <v>194.44196678401988</v>
      </c>
      <c r="O126" s="525">
        <f t="shared" si="66"/>
        <v>208.53253322283209</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197.29871141096194</v>
      </c>
      <c r="N128" s="645">
        <f t="shared" ref="N128" si="70" xml:space="preserve"> IF(N$11 = 1, N91 * N119 - (M132 - M126), N91 * N119)</f>
        <v>195.23234487465101</v>
      </c>
      <c r="O128" s="645">
        <f t="shared" ref="O128" si="71" xml:space="preserve"> IF(O$11 = 1, O91 * O119 - (N132 - N126), O91 * O119)</f>
        <v>193.10364356312974</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1.5924769877176186</v>
      </c>
      <c r="N129" s="645">
        <f>IF(N$11 = 1, (N92 - PR19FDPublishedTables!N62) * N119, N92 * N119)</f>
        <v>7.4458260295517729</v>
      </c>
      <c r="O129" s="645">
        <f>IF(O$11 = 1, (O92 - PR19FDPublishedTables!O62) * O119, O92 * O119)</f>
        <v>18.572756156318086</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8.0431596588425993</v>
      </c>
      <c r="N130" s="525">
        <f t="shared" si="74"/>
        <v>8.1963052313659475</v>
      </c>
      <c r="O130" s="525">
        <f t="shared" si="74"/>
        <v>8.560193604654474</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196.89683737553878</v>
      </c>
      <c r="M132" s="525">
        <f t="shared" si="76"/>
        <v>190.84802873983705</v>
      </c>
      <c r="N132" s="525">
        <f t="shared" si="76"/>
        <v>194.48186567283682</v>
      </c>
      <c r="O132" s="525">
        <f t="shared" si="76"/>
        <v>203.11620611479336</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17.524747647330802</v>
      </c>
      <c r="O134" s="525">
        <f t="shared" si="77"/>
        <v>35.499750060061679</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0.66836375026689665</v>
      </c>
      <c r="O135" s="525">
        <f t="shared" si="78"/>
        <v>3.4143747332256589</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17.645746873373842</v>
      </c>
      <c r="N136" s="525">
        <f t="shared" si="79"/>
        <v>19.226579498720582</v>
      </c>
      <c r="O136" s="525">
        <f t="shared" si="79"/>
        <v>27.147197773530749</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0.5145509908290703</v>
      </c>
      <c r="N137" s="525">
        <f t="shared" si="80"/>
        <v>1.6665715081638648</v>
      </c>
      <c r="O137" s="525">
        <f t="shared" si="80"/>
        <v>3.2651793796620634</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17.13119588254477</v>
      </c>
      <c r="N138" s="525">
        <f t="shared" si="81"/>
        <v>35.753119388154417</v>
      </c>
      <c r="O138" s="525">
        <f t="shared" si="81"/>
        <v>62.796143187156019</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394.61007214650368</v>
      </c>
      <c r="N140" s="525">
        <f t="shared" ref="N140:Q140" si="83" xml:space="preserve"> N123 + N128 + N134</f>
        <v>406.34561995039911</v>
      </c>
      <c r="O140" s="525">
        <f t="shared" si="83"/>
        <v>423.16526151551483</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3.3056355766556762</v>
      </c>
      <c r="N141" s="525">
        <f t="shared" si="84"/>
        <v>19.29625797887083</v>
      </c>
      <c r="O141" s="525">
        <f t="shared" si="84"/>
        <v>47.034906645680735</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17.645746873373842</v>
      </c>
      <c r="N142" s="525">
        <f t="shared" ref="N142:Q142" si="86" xml:space="preserve"> N136</f>
        <v>19.226579498720582</v>
      </c>
      <c r="O142" s="525">
        <f t="shared" si="86"/>
        <v>27.147197773530749</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18.59650740439843</v>
      </c>
      <c r="N143" s="525">
        <f t="shared" ref="N143:Q143" si="88" xml:space="preserve"> N125 + N130 + N137</f>
        <v>20.191505582979371</v>
      </c>
      <c r="O143" s="525">
        <f t="shared" si="88"/>
        <v>22.902483409944878</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393.7936747510775</v>
      </c>
      <c r="M145" s="525">
        <f xml:space="preserve"> M126 + M132 + M138</f>
        <v>396.96494719213484</v>
      </c>
      <c r="N145" s="525">
        <f t="shared" ref="N145:Q145" si="91" xml:space="preserve"> N126 + N132 + N138</f>
        <v>424.6769518450111</v>
      </c>
      <c r="O145" s="525">
        <f t="shared" si="91"/>
        <v>474.44488252478146</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192.95875482836487</v>
      </c>
      <c r="N147" s="525">
        <f t="shared" si="92"/>
        <v>193.8094178173661</v>
      </c>
      <c r="O147" s="525">
        <f t="shared" si="92"/>
        <v>207.7260528885592</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193.81857983874957</v>
      </c>
      <c r="N148" s="525">
        <f t="shared" si="93"/>
        <v>192.81295910217227</v>
      </c>
      <c r="O148" s="525">
        <f t="shared" si="93"/>
        <v>201.24910703018438</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8.5193994108993731</v>
      </c>
      <c r="N149" s="525">
        <f t="shared" si="94"/>
        <v>26.189775990193105</v>
      </c>
      <c r="O149" s="525">
        <f t="shared" si="94"/>
        <v>49.347795305311713</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395.29673407801386</v>
      </c>
      <c r="N150" s="528">
        <f t="shared" si="95"/>
        <v>412.81215290973148</v>
      </c>
      <c r="O150" s="528">
        <f t="shared" si="95"/>
        <v>458.32295522405525</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196.89683737553872</v>
      </c>
      <c r="M154" s="577">
        <f t="shared" si="96"/>
        <v>188.98572256975302</v>
      </c>
      <c r="N154" s="577">
        <f t="shared" si="96"/>
        <v>194.44196678401988</v>
      </c>
      <c r="O154" s="577">
        <f t="shared" si="96"/>
        <v>208.53253322283209</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196.89683737553878</v>
      </c>
      <c r="M155" s="577">
        <f t="shared" si="97"/>
        <v>190.84802873983705</v>
      </c>
      <c r="N155" s="577">
        <f t="shared" si="97"/>
        <v>194.48186567283682</v>
      </c>
      <c r="O155" s="577">
        <f t="shared" si="97"/>
        <v>203.11620611479336</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17.13119588254477</v>
      </c>
      <c r="N156" s="577">
        <f t="shared" si="98"/>
        <v>35.753119388154417</v>
      </c>
      <c r="O156" s="577">
        <f t="shared" si="98"/>
        <v>62.796143187156019</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393.7936747510775</v>
      </c>
      <c r="M157" s="610">
        <f t="shared" si="99"/>
        <v>396.96494719213484</v>
      </c>
      <c r="N157" s="610">
        <f t="shared" si="99"/>
        <v>424.6769518450111</v>
      </c>
      <c r="O157" s="610">
        <f t="shared" si="99"/>
        <v>474.44488252478146</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198.89118839867956</v>
      </c>
      <c r="N159" s="577">
        <f xml:space="preserve"> M154 * N$22</f>
        <v>200.70042551847064</v>
      </c>
      <c r="O159" s="577">
        <f t="shared" ref="O159:Q159" si="101" xml:space="preserve"> N154 * O$22</f>
        <v>211.63297328938816</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198.89118839867962</v>
      </c>
      <c r="N160" s="577">
        <f t="shared" si="100"/>
        <v>202.67817090420252</v>
      </c>
      <c r="O160" s="577">
        <f t="shared" si="100"/>
        <v>211.67639971944811</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18.193111397597683</v>
      </c>
      <c r="O161" s="577">
        <f t="shared" si="100"/>
        <v>38.914124793287378</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397.78237679735918</v>
      </c>
      <c r="N162" s="610">
        <f t="shared" si="103"/>
        <v>421.57170782027083</v>
      </c>
      <c r="O162" s="610">
        <f t="shared" si="103"/>
        <v>462.22349780212363</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397.78237679735918</v>
      </c>
      <c r="N164" s="577">
        <f t="shared" si="104"/>
        <v>421.57170782027083</v>
      </c>
      <c r="O164" s="577">
        <f t="shared" si="104"/>
        <v>462.22349780212363</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393.7936747510775</v>
      </c>
      <c r="N165" s="577">
        <f t="shared" si="105"/>
        <v>396.96494719213484</v>
      </c>
      <c r="O165" s="577">
        <f t="shared" si="105"/>
        <v>424.6769518450111</v>
      </c>
      <c r="P165" s="577">
        <f t="shared" si="105"/>
        <v>474.44488252478146</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3.9887020462816736</v>
      </c>
      <c r="N167" s="610">
        <f t="shared" si="107"/>
        <v>24.606760628135987</v>
      </c>
      <c r="O167" s="610">
        <f t="shared" si="107"/>
        <v>37.546545957112528</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395.29673407801386</v>
      </c>
      <c r="N172" s="618">
        <f t="shared" si="108"/>
        <v>412.81215290973148</v>
      </c>
      <c r="O172" s="618">
        <f t="shared" si="108"/>
        <v>458.32295522405525</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158.11869363120556</v>
      </c>
      <c r="N173" s="618">
        <f t="shared" si="109"/>
        <v>165.1248611638926</v>
      </c>
      <c r="O173" s="618">
        <f t="shared" si="109"/>
        <v>183.32918208962212</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377.57434937597486</v>
      </c>
      <c r="N174" s="618">
        <f t="shared" si="110"/>
        <v>380.33216327457649</v>
      </c>
      <c r="O174" s="618">
        <f t="shared" si="110"/>
        <v>388.20093992766914</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151.02973975038995</v>
      </c>
      <c r="N175" s="525">
        <f t="shared" si="111"/>
        <v>152.13286530983061</v>
      </c>
      <c r="O175" s="525">
        <f t="shared" si="111"/>
        <v>155.28037597106766</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0.34289999999999998</v>
      </c>
      <c r="N179" s="291">
        <f xml:space="preserve"> Inp!N$214</f>
        <v>0.36014999999999997</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395.29673407801386</v>
      </c>
      <c r="N180" s="618">
        <f t="shared" si="112"/>
        <v>412.81215290973148</v>
      </c>
      <c r="O180" s="618">
        <f t="shared" si="112"/>
        <v>458.32295522405525</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135.54725011535095</v>
      </c>
      <c r="N181" s="619">
        <f t="shared" si="113"/>
        <v>148.67429687043978</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377.57434937597486</v>
      </c>
      <c r="N182" s="274">
        <f t="shared" si="114"/>
        <v>380.33216327457649</v>
      </c>
      <c r="O182" s="274">
        <f t="shared" si="114"/>
        <v>388.20093992766914</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129.47024440102177</v>
      </c>
      <c r="N183" s="311">
        <f t="shared" si="115"/>
        <v>136.97662860333872</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393.7936747510775</v>
      </c>
      <c r="N187" s="274">
        <f t="shared" si="116"/>
        <v>396.96494719213484</v>
      </c>
      <c r="O187" s="274">
        <f t="shared" si="116"/>
        <v>424.6769518450111</v>
      </c>
      <c r="P187" s="274">
        <f t="shared" si="116"/>
        <v>474.44488252478146</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3.9887020462816736</v>
      </c>
      <c r="N188" s="274">
        <f t="shared" si="117"/>
        <v>24.606760628135987</v>
      </c>
      <c r="O188" s="274">
        <f t="shared" si="117"/>
        <v>37.546545957112528</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1.0884120171673819</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1.0128913443830677E-2</v>
      </c>
      <c r="N190" s="581">
        <f t="shared" si="119"/>
        <v>6.1987237921604398E-2</v>
      </c>
      <c r="O190" s="581">
        <f t="shared" si="119"/>
        <v>8.8412017167381882E-2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197.31136073554174</v>
      </c>
      <c r="N192" s="274">
        <f t="shared" si="120"/>
        <v>193.58852742841728</v>
      </c>
      <c r="O192" s="274">
        <f t="shared" si="120"/>
        <v>194.56186789232339</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1.7131585889380576</v>
      </c>
      <c r="N193" s="274">
        <f t="shared" si="121"/>
        <v>11.182068199052162</v>
      </c>
      <c r="O193" s="274">
        <f t="shared" si="121"/>
        <v>25.047775756136996</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197.29871141096194</v>
      </c>
      <c r="N194" s="274">
        <f t="shared" si="122"/>
        <v>195.23234487465101</v>
      </c>
      <c r="O194" s="274">
        <f t="shared" si="122"/>
        <v>193.10364356312974</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1.5924769877176186</v>
      </c>
      <c r="N195" s="274">
        <f t="shared" si="123"/>
        <v>7.4458260295517729</v>
      </c>
      <c r="O195" s="274">
        <f t="shared" si="123"/>
        <v>18.572756156318086</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0.1333309258002362</v>
      </c>
      <c r="N196" s="274">
        <f t="shared" ref="N196" si="127" xml:space="preserve"> N192 + N193 - N194 - N195</f>
        <v>2.0924247232666691</v>
      </c>
      <c r="O196" s="274">
        <f t="shared" ref="O196" si="128" xml:space="preserve"> O192 + O193 - O194 - O195</f>
        <v>7.9332439290125549</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1.0052710566463541</v>
      </c>
      <c r="O197" s="267">
        <f t="shared" si="131"/>
        <v>1.0186806557185328</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3.3858066888584878E-4</v>
      </c>
      <c r="N198" s="581">
        <f t="shared" si="132"/>
        <v>5.2710566463540056E-3</v>
      </c>
      <c r="O198" s="581">
        <f t="shared" si="132"/>
        <v>1.8680655718532727E-2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1.0128913443830677E-2</v>
      </c>
      <c r="N200" s="581">
        <f t="shared" ref="N200:Q200" si="134" xml:space="preserve"> N190</f>
        <v>6.1987237921604398E-2</v>
      </c>
      <c r="O200" s="581">
        <f t="shared" si="134"/>
        <v>8.8412017167381882E-2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3.3858066888584878E-4</v>
      </c>
      <c r="N201" s="581">
        <f t="shared" ref="N201:Q201" si="136" xml:space="preserve"> N198</f>
        <v>5.2710566463540056E-3</v>
      </c>
      <c r="O201" s="581">
        <f t="shared" si="136"/>
        <v>1.8680655718532727E-2</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6.7585032810394408E-2</v>
      </c>
      <c r="O202" s="197">
        <f t="shared" ref="O202" si="141" xml:space="preserve"> (1 + O200) * (1 + O201) -1</f>
        <v>0.10874426733999965</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4115.7291487535103</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2143.4777499463653</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4115.7291487535103</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2137.3423122165095</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2143.4777499463653</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2137.3423122165095</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-6.1354377298557665</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2137.3423122165095</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2137.3423122165095</v>
      </c>
      <c r="N236" s="282">
        <f t="shared" si="175"/>
        <v>2049.3121291754815</v>
      </c>
      <c r="O236" s="282">
        <f t="shared" si="175"/>
        <v>2060.5142521374005</v>
      </c>
      <c r="P236" s="282">
        <f t="shared" si="175"/>
        <v>2210.7968544928699</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18.557503866095811</v>
      </c>
      <c r="N238" s="274">
        <f t="shared" si="176"/>
        <v>118.37244848126888</v>
      </c>
      <c r="O238" s="274">
        <f t="shared" si="176"/>
        <v>265.26934331461723</v>
      </c>
      <c r="P238" s="274">
        <f t="shared" si="176"/>
        <v>-2210.7968544928699</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4.9439999999999998E-2</v>
      </c>
      <c r="N240" s="291">
        <f xml:space="preserve"> Inp!N$133</f>
        <v>4.9439999999999998E-2</v>
      </c>
      <c r="O240" s="291">
        <f xml:space="preserve"> Inp!O$133</f>
        <v>4.9439999999999998E-2</v>
      </c>
      <c r="P240" s="291">
        <f xml:space="preserve"> Inp!P$133</f>
        <v>4.9439999999999998E-2</v>
      </c>
      <c r="Q240" s="291">
        <f xml:space="preserve"> Inp!Q$133</f>
        <v>4.9439999999999998E-2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2137.3423122165095</v>
      </c>
      <c r="N241" s="282">
        <f t="shared" si="177"/>
        <v>2049.3121291754815</v>
      </c>
      <c r="O241" s="282">
        <f t="shared" si="177"/>
        <v>2060.5142521374005</v>
      </c>
      <c r="P241" s="282">
        <f t="shared" si="177"/>
        <v>2210.7968544928699</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18.557503866095811</v>
      </c>
      <c r="N242" s="274">
        <f t="shared" si="178"/>
        <v>118.37244848126888</v>
      </c>
      <c r="O242" s="274">
        <f t="shared" si="178"/>
        <v>265.26934331461723</v>
      </c>
      <c r="P242" s="274">
        <f t="shared" si="178"/>
        <v>-2210.7968544928699</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106.58768690712401</v>
      </c>
      <c r="N243" s="274">
        <f t="shared" si="179"/>
        <v>107.17032551934973</v>
      </c>
      <c r="O243" s="274">
        <f t="shared" si="179"/>
        <v>114.98674095914775</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2137.3423122165095</v>
      </c>
      <c r="N245" s="274">
        <f t="shared" ref="N245" si="184" xml:space="preserve"> M248</f>
        <v>2049.3121291754815</v>
      </c>
      <c r="O245" s="274">
        <f t="shared" ref="O245" si="185" xml:space="preserve"> N248</f>
        <v>2060.5142521374005</v>
      </c>
      <c r="P245" s="274">
        <f t="shared" ref="P245" si="186" xml:space="preserve"> O248</f>
        <v>2210.7968544928699</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18.557503866095811</v>
      </c>
      <c r="N246" s="274">
        <f t="shared" si="188"/>
        <v>118.37244848126888</v>
      </c>
      <c r="O246" s="274">
        <f t="shared" si="188"/>
        <v>265.26934331461723</v>
      </c>
      <c r="P246" s="274">
        <f t="shared" si="188"/>
        <v>-2210.7968544928699</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106.58768690712401</v>
      </c>
      <c r="N247" s="274">
        <f t="shared" si="189"/>
        <v>107.17032551934973</v>
      </c>
      <c r="O247" s="274">
        <f t="shared" si="189"/>
        <v>114.98674095914775</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2137.3423122165095</v>
      </c>
      <c r="M248" s="274">
        <f t="shared" si="190"/>
        <v>2049.3121291754815</v>
      </c>
      <c r="N248" s="274">
        <f t="shared" si="190"/>
        <v>2060.5142521374005</v>
      </c>
      <c r="O248" s="274">
        <f t="shared" si="190"/>
        <v>2210.7968544928699</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2137.3423122165095</v>
      </c>
      <c r="N251" s="274">
        <f t="shared" si="191"/>
        <v>2049.3121291754815</v>
      </c>
      <c r="O251" s="274">
        <f t="shared" si="191"/>
        <v>2060.5142521374005</v>
      </c>
      <c r="P251" s="274">
        <f t="shared" si="191"/>
        <v>2210.7968544928699</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18.557503866095811</v>
      </c>
      <c r="N252" s="274">
        <f t="shared" si="192"/>
        <v>118.37244848126888</v>
      </c>
      <c r="O252" s="274">
        <f t="shared" si="192"/>
        <v>265.26934331461723</v>
      </c>
      <c r="P252" s="274">
        <f t="shared" si="192"/>
        <v>-2210.7968544928699</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106.58768690712401</v>
      </c>
      <c r="N253" s="274">
        <f t="shared" si="193"/>
        <v>107.17032551934973</v>
      </c>
      <c r="O253" s="274">
        <f t="shared" si="193"/>
        <v>114.98674095914775</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2137.3423122165095</v>
      </c>
      <c r="M254" s="274">
        <f t="shared" si="194"/>
        <v>2049.3121291754815</v>
      </c>
      <c r="N254" s="274">
        <f t="shared" si="194"/>
        <v>2060.5142521374005</v>
      </c>
      <c r="O254" s="274">
        <f t="shared" si="194"/>
        <v>2210.7968544928699</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1068.6711561082548</v>
      </c>
      <c r="M255" s="274">
        <f t="shared" si="195"/>
        <v>2102.6059726290432</v>
      </c>
      <c r="N255" s="274">
        <f t="shared" si="195"/>
        <v>2114.0994148970753</v>
      </c>
      <c r="O255" s="274">
        <f t="shared" si="195"/>
        <v>2268.2902249724439</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2041.5185944076727</v>
      </c>
      <c r="N259" s="577">
        <f t="shared" si="196"/>
        <v>1888.0726011101051</v>
      </c>
      <c r="O259" s="577">
        <f t="shared" si="196"/>
        <v>1745.2618514886781</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17.725513125287875</v>
      </c>
      <c r="N260" s="577">
        <f t="shared" si="197"/>
        <v>109.05892446638782</v>
      </c>
      <c r="O260" s="577">
        <f t="shared" si="197"/>
        <v>224.68394226160538</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101.80902867642958</v>
      </c>
      <c r="N261" s="577">
        <f t="shared" si="198"/>
        <v>98.738182624501803</v>
      </c>
      <c r="O261" s="577">
        <f t="shared" si="198"/>
        <v>97.394120043014013</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2057.8645743767552</v>
      </c>
      <c r="M262" s="577">
        <f t="shared" si="199"/>
        <v>1957.4350788565312</v>
      </c>
      <c r="N262" s="577">
        <f t="shared" si="199"/>
        <v>1898.3933429519909</v>
      </c>
      <c r="O262" s="577">
        <f t="shared" si="199"/>
        <v>1872.5516737072694</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2008.3395931947457</v>
      </c>
      <c r="N263" s="577">
        <f t="shared" si="200"/>
        <v>1947.7624342642418</v>
      </c>
      <c r="O263" s="577">
        <f t="shared" si="200"/>
        <v>1921.2487337287764</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2057.8645743767593</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2057.8645743767593</v>
      </c>
      <c r="N268" s="575">
        <f xml:space="preserve"> PR19FDPublishedTables!N$247</f>
        <v>1976.5027223563577</v>
      </c>
      <c r="O268" s="575">
        <f xml:space="preserve"> PR19FDPublishedTables!O$247</f>
        <v>1897.6235889915079</v>
      </c>
      <c r="P268" s="575">
        <f xml:space="preserve"> PR19FDPublishedTables!P$247</f>
        <v>1820.6082811874937</v>
      </c>
      <c r="Q268" s="575">
        <f xml:space="preserve"> PR19FDPublishedTables!Q$247</f>
        <v>1745.0947075602403</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16.476858552251763</v>
      </c>
      <c r="N269" s="577">
        <f t="shared" ref="N269" si="204" xml:space="preserve"> IF(N$12 = 1, N268 * (N$17 - 1) * N$13, 0)</f>
        <v>72.611151718735684</v>
      </c>
      <c r="O269" s="577">
        <f t="shared" ref="O269" si="205" xml:space="preserve"> IF(O$12 = 1, O268 * (O$17 - 1) * O$13, 0)</f>
        <v>166.49990382266685</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2041.3877158245075</v>
      </c>
      <c r="N271" s="577">
        <f t="shared" si="208"/>
        <v>1903.891570637622</v>
      </c>
      <c r="O271" s="577">
        <f t="shared" si="208"/>
        <v>1731.1236851688409</v>
      </c>
      <c r="P271" s="577">
        <f t="shared" si="208"/>
        <v>1820.6082811874937</v>
      </c>
      <c r="Q271" s="577">
        <f xml:space="preserve"> IF(Q$12 = 1, Q268 - Q269, 0)</f>
        <v>1745.0947075602403</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16.476858552251763</v>
      </c>
      <c r="N272" s="577">
        <f t="shared" si="209"/>
        <v>72.611151718735684</v>
      </c>
      <c r="O272" s="577">
        <f t="shared" si="209"/>
        <v>166.49990382266685</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81.361852020399567</v>
      </c>
      <c r="N273" s="575">
        <f xml:space="preserve"> PR19FDPublishedTables!N$248</f>
        <v>78.879133364847704</v>
      </c>
      <c r="O273" s="575">
        <f xml:space="preserve"> PR19FDPublishedTables!O$248</f>
        <v>77.015307804011599</v>
      </c>
      <c r="P273" s="575">
        <f xml:space="preserve"> PR19FDPublishedTables!P$248</f>
        <v>75.513573627259589</v>
      </c>
      <c r="Q273" s="575">
        <f xml:space="preserve"> PR19FDPublishedTables!Q$248</f>
        <v>74.134735941942552</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1976.5027223563598</v>
      </c>
      <c r="N275" s="575">
        <f xml:space="preserve"> PR19FDPublishedTables!N$250</f>
        <v>1897.6235889915099</v>
      </c>
      <c r="O275" s="575">
        <f xml:space="preserve"> PR19FDPublishedTables!O$250</f>
        <v>1820.6082811874962</v>
      </c>
      <c r="P275" s="575">
        <f xml:space="preserve"> PR19FDPublishedTables!P$250</f>
        <v>1745.0947075602342</v>
      </c>
      <c r="Q275" s="575">
        <f xml:space="preserve"> PR19FDPublishedTables!Q$250</f>
        <v>1670.9599716182977</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2017.1836483665595</v>
      </c>
      <c r="N276" s="575">
        <f xml:space="preserve"> PR19FDPublishedTables!N$254</f>
        <v>1937.0631556739338</v>
      </c>
      <c r="O276" s="575">
        <f xml:space="preserve"> PR19FDPublishedTables!O$254</f>
        <v>1859.115935089502</v>
      </c>
      <c r="P276" s="575">
        <f xml:space="preserve"> PR19FDPublishedTables!P$254</f>
        <v>1782.8514943738639</v>
      </c>
      <c r="Q276" s="575">
        <f xml:space="preserve"> PR19FDPublishedTables!Q$254</f>
        <v>1708.0273395892691</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161.66394284462098</v>
      </c>
      <c r="O279" s="575">
        <f xml:space="preserve"> PR19FDPublishedTables!O$285</f>
        <v>352.18462912868671</v>
      </c>
      <c r="P279" s="575">
        <f xml:space="preserve"> PR19FDPublishedTables!P$285</f>
        <v>538.31300927527832</v>
      </c>
      <c r="Q279" s="575">
        <f xml:space="preserve"> PR19FDPublishedTables!Q$285</f>
        <v>710.06499999402729</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5.9390786304332508</v>
      </c>
      <c r="O280" s="577">
        <f t="shared" ref="O280" si="215" xml:space="preserve"> IF(O$12 = 1, O279 * (O$17 - 1) * O$13, 0)</f>
        <v>30.901126660694327</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155.72486421418773</v>
      </c>
      <c r="O282" s="577">
        <f t="shared" si="218"/>
        <v>321.28350246799238</v>
      </c>
      <c r="P282" s="577">
        <f t="shared" si="218"/>
        <v>538.31300927527832</v>
      </c>
      <c r="Q282" s="577">
        <f xml:space="preserve"> IF(Q$12 = 1, Q279 - Q280, 0)</f>
        <v>710.06499999402729</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5.9390786304332508</v>
      </c>
      <c r="O283" s="577">
        <f t="shared" si="219"/>
        <v>30.901126660694327</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164.92425030482909</v>
      </c>
      <c r="N284" s="575">
        <f xml:space="preserve"> PR19FDPublishedTables!N$286</f>
        <v>200.98289809148542</v>
      </c>
      <c r="O284" s="575">
        <f xml:space="preserve"> PR19FDPublishedTables!O$286</f>
        <v>204.57315500597232</v>
      </c>
      <c r="P284" s="575">
        <f xml:space="preserve"> PR19FDPublishedTables!P$286</f>
        <v>198.18983061037721</v>
      </c>
      <c r="Q284" s="575">
        <f xml:space="preserve"> PR19FDPublishedTables!Q$286</f>
        <v>188.30797398373468</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3.2603074602080611</v>
      </c>
      <c r="N285" s="575">
        <f xml:space="preserve"> PR19FDPublishedTables!N$287</f>
        <v>10.46221180741969</v>
      </c>
      <c r="O285" s="575">
        <f xml:space="preserve"> PR19FDPublishedTables!O$287</f>
        <v>18.444774859380924</v>
      </c>
      <c r="P285" s="575">
        <f xml:space="preserve"> PR19FDPublishedTables!P$287</f>
        <v>26.437839891627242</v>
      </c>
      <c r="Q285" s="575">
        <f xml:space="preserve"> PR19FDPublishedTables!Q$287</f>
        <v>34.164657070703946</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161.66394284462103</v>
      </c>
      <c r="N286" s="575">
        <f xml:space="preserve"> PR19FDPublishedTables!N$288</f>
        <v>352.18462912868671</v>
      </c>
      <c r="O286" s="575">
        <f xml:space="preserve"> PR19FDPublishedTables!O$288</f>
        <v>538.31300927527809</v>
      </c>
      <c r="P286" s="575">
        <f xml:space="preserve"> PR19FDPublishedTables!P$288</f>
        <v>710.0649999940282</v>
      </c>
      <c r="Q286" s="575">
        <f xml:space="preserve"> PR19FDPublishedTables!Q$288</f>
        <v>864.20831690705802</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80.831971422310517</v>
      </c>
      <c r="N287" s="575">
        <f xml:space="preserve"> PR19FDPublishedTables!N$292</f>
        <v>256.92428598665384</v>
      </c>
      <c r="O287" s="575">
        <f xml:space="preserve"> PR19FDPublishedTables!O$292</f>
        <v>445.24881920198243</v>
      </c>
      <c r="P287" s="575">
        <f xml:space="preserve"> PR19FDPublishedTables!P$292</f>
        <v>624.1890046346532</v>
      </c>
      <c r="Q287" s="575">
        <f xml:space="preserve"> PR19FDPublishedTables!Q$292</f>
        <v>787.13665845054265</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2008.3395931947457</v>
      </c>
      <c r="N291" s="577">
        <f t="shared" si="220"/>
        <v>1947.7624342642418</v>
      </c>
      <c r="O291" s="577">
        <f t="shared" si="220"/>
        <v>1921.2487337287764</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2017.1836483665595</v>
      </c>
      <c r="N292" s="575">
        <f xml:space="preserve"> PR19FDPublishedTables!N$254</f>
        <v>1937.0631556739338</v>
      </c>
      <c r="O292" s="575">
        <f xml:space="preserve"> PR19FDPublishedTables!O$254</f>
        <v>1859.115935089502</v>
      </c>
      <c r="P292" s="575">
        <f xml:space="preserve"> PR19FDPublishedTables!P$254</f>
        <v>1782.8514943738639</v>
      </c>
      <c r="Q292" s="575">
        <f xml:space="preserve"> PR19FDPublishedTables!Q$254</f>
        <v>1708.0273395892691</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80.831971422310517</v>
      </c>
      <c r="N293" s="575">
        <f xml:space="preserve"> PR19FDPublishedTables!N$292</f>
        <v>256.92428598665384</v>
      </c>
      <c r="O293" s="575">
        <f xml:space="preserve"> PR19FDPublishedTables!O$292</f>
        <v>445.24881920198243</v>
      </c>
      <c r="P293" s="575">
        <f xml:space="preserve"> PR19FDPublishedTables!P$292</f>
        <v>624.1890046346532</v>
      </c>
      <c r="Q293" s="575">
        <f xml:space="preserve"> PR19FDPublishedTables!Q$292</f>
        <v>787.13665845054265</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4106.3552129836162</v>
      </c>
      <c r="N294" s="609">
        <f t="shared" si="221"/>
        <v>4141.7498759248292</v>
      </c>
      <c r="O294" s="609">
        <f t="shared" si="221"/>
        <v>4225.6134880202608</v>
      </c>
      <c r="P294" s="609">
        <f t="shared" si="221"/>
        <v>2407.0404990085171</v>
      </c>
      <c r="Q294" s="609">
        <f t="shared" si="221"/>
        <v>2495.1639980398118</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2148.9325745068454</v>
      </c>
      <c r="N303" s="525">
        <f t="shared" si="224"/>
        <v>2110.6073055748657</v>
      </c>
      <c r="O303" s="525">
        <f t="shared" si="224"/>
        <v>2123.4530890973715</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18.658136476994216</v>
      </c>
      <c r="N304" s="525">
        <f t="shared" si="225"/>
        <v>121.91298289142027</v>
      </c>
      <c r="O304" s="525">
        <f t="shared" si="225"/>
        <v>273.37205065189409</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107.16568475104104</v>
      </c>
      <c r="N305" s="525">
        <f t="shared" si="226"/>
        <v>110.37580306177318</v>
      </c>
      <c r="O305" s="525">
        <f t="shared" si="226"/>
        <v>118.49903490920369</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2144.4179700366126</v>
      </c>
      <c r="M306" s="525">
        <f t="shared" si="227"/>
        <v>2060.4250262327987</v>
      </c>
      <c r="N306" s="525">
        <f t="shared" si="227"/>
        <v>2122.1444854045126</v>
      </c>
      <c r="O306" s="525">
        <f t="shared" si="227"/>
        <v>2278.3261048400618</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2148.7948097804069</v>
      </c>
      <c r="N308" s="645">
        <f t="shared" ref="N308:Q308" si="229" xml:space="preserve"> IF(N$11 = 1, N271 * N299 - (M312 - M306), N271 * N299)</f>
        <v>2128.2907530396574</v>
      </c>
      <c r="O308" s="645">
        <f t="shared" si="229"/>
        <v>2106.2512388876607</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17.343784262101572</v>
      </c>
      <c r="N309" s="645">
        <f>IF(N$11 = 1, (N272 - PR19FDPublishedTables!N237) * N299, N272 * N299)</f>
        <v>81.169350793852942</v>
      </c>
      <c r="O309" s="645">
        <f>IF(O$11 = 1, (O272 - PR19FDPublishedTables!O237) * O299, O272 * O299)</f>
        <v>202.57976463822956</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85.642685110869991</v>
      </c>
      <c r="N310" s="525">
        <f t="shared" si="230"/>
        <v>88.176098228096194</v>
      </c>
      <c r="O310" s="525">
        <f t="shared" si="230"/>
        <v>93.704215860054418</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2144.4179700366167</v>
      </c>
      <c r="M312" s="525">
        <f t="shared" si="232"/>
        <v>2080.495908931643</v>
      </c>
      <c r="N312" s="525">
        <f t="shared" si="232"/>
        <v>2121.2840056054142</v>
      </c>
      <c r="O312" s="525">
        <f t="shared" si="232"/>
        <v>2215.1267876658358</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174.07913015467332</v>
      </c>
      <c r="O314" s="525">
        <f t="shared" si="233"/>
        <v>390.90434779729509</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6.6390787824609667</v>
      </c>
      <c r="O315" s="525">
        <f t="shared" si="234"/>
        <v>37.597276768681027</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173.60169766614189</v>
      </c>
      <c r="N316" s="525">
        <f t="shared" si="235"/>
        <v>224.67143093866676</v>
      </c>
      <c r="O316" s="525">
        <f t="shared" si="235"/>
        <v>248.90333652413841</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3.431847705595628</v>
      </c>
      <c r="N317" s="525">
        <f t="shared" si="236"/>
        <v>11.695323929931815</v>
      </c>
      <c r="O317" s="525">
        <f t="shared" si="236"/>
        <v>22.441683532731503</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170.16984996054629</v>
      </c>
      <c r="N318" s="525">
        <f t="shared" si="237"/>
        <v>393.69431594586922</v>
      </c>
      <c r="O318" s="525">
        <f t="shared" si="237"/>
        <v>654.96327755738298</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4297.7273842872528</v>
      </c>
      <c r="N320" s="525">
        <f t="shared" si="238"/>
        <v>4412.9771887691959</v>
      </c>
      <c r="O320" s="525">
        <f t="shared" si="238"/>
        <v>4620.6086757823277</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36.001920739095787</v>
      </c>
      <c r="N321" s="525">
        <f t="shared" si="238"/>
        <v>209.72141246773418</v>
      </c>
      <c r="O321" s="525">
        <f t="shared" si="238"/>
        <v>513.54909205880472</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173.60169766614189</v>
      </c>
      <c r="N322" s="525">
        <f t="shared" si="239"/>
        <v>224.67143093866676</v>
      </c>
      <c r="O322" s="525">
        <f t="shared" si="239"/>
        <v>248.90333652413841</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196.24021756750668</v>
      </c>
      <c r="N323" s="525">
        <f t="shared" si="240"/>
        <v>210.24722521980118</v>
      </c>
      <c r="O323" s="525">
        <f t="shared" si="240"/>
        <v>234.64493430198959</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4288.8359400732297</v>
      </c>
      <c r="M325" s="525">
        <f t="shared" si="242"/>
        <v>4311.0907851249885</v>
      </c>
      <c r="N325" s="525">
        <f t="shared" si="242"/>
        <v>4637.1228069557965</v>
      </c>
      <c r="O325" s="525">
        <f t="shared" si="242"/>
        <v>5148.4161700632803</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2102.6059726290432</v>
      </c>
      <c r="N327" s="525">
        <f t="shared" si="243"/>
        <v>2114.0994148970753</v>
      </c>
      <c r="O327" s="525">
        <f t="shared" si="243"/>
        <v>2268.2902249724439</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2111.8651453752896</v>
      </c>
      <c r="N328" s="525">
        <f t="shared" si="244"/>
        <v>2102.4864285237472</v>
      </c>
      <c r="O328" s="525">
        <f t="shared" si="244"/>
        <v>2194.9341741241401</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84.626019657149527</v>
      </c>
      <c r="N329" s="525">
        <f t="shared" si="245"/>
        <v>278.86536526330082</v>
      </c>
      <c r="O329" s="525">
        <f t="shared" si="245"/>
        <v>525.67558096251958</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4299.0971376614816</v>
      </c>
      <c r="N330" s="528">
        <f t="shared" si="246"/>
        <v>4495.4512086841232</v>
      </c>
      <c r="O330" s="528">
        <f t="shared" si="246"/>
        <v>4988.8999800591027</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2144.4179700366126</v>
      </c>
      <c r="M334" s="274">
        <f t="shared" si="247"/>
        <v>2060.4250262327987</v>
      </c>
      <c r="N334" s="577">
        <f t="shared" si="247"/>
        <v>2122.1444854045126</v>
      </c>
      <c r="O334" s="577">
        <f t="shared" si="247"/>
        <v>2278.3261048400618</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2144.4179700366167</v>
      </c>
      <c r="M335" s="274">
        <f t="shared" si="248"/>
        <v>2080.495908931643</v>
      </c>
      <c r="N335" s="577">
        <f t="shared" si="248"/>
        <v>2121.2840056054142</v>
      </c>
      <c r="O335" s="577">
        <f t="shared" si="248"/>
        <v>2215.1267876658358</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170.16984996054629</v>
      </c>
      <c r="N336" s="577">
        <f t="shared" si="249"/>
        <v>393.69431594586922</v>
      </c>
      <c r="O336" s="577">
        <f t="shared" si="249"/>
        <v>654.96327755738298</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4288.8359400732297</v>
      </c>
      <c r="M337" s="591">
        <f t="shared" si="250"/>
        <v>4311.0907851249885</v>
      </c>
      <c r="N337" s="610">
        <f t="shared" si="250"/>
        <v>4637.1228069557965</v>
      </c>
      <c r="O337" s="610">
        <f t="shared" si="250"/>
        <v>5148.4161700632803</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2166.1385940425084</v>
      </c>
      <c r="N339" s="577">
        <f xml:space="preserve"> M334 * N$22</f>
        <v>2188.1450825535194</v>
      </c>
      <c r="O339" s="577">
        <f t="shared" ref="O339:O341" si="254" xml:space="preserve"> N334 * O$22</f>
        <v>2309.7675600797611</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2166.1385940425125</v>
      </c>
      <c r="N340" s="577">
        <f t="shared" ref="N340:N341" si="258" xml:space="preserve"> M335 * N$22</f>
        <v>2209.4601038335136</v>
      </c>
      <c r="O340" s="577">
        <f t="shared" si="254"/>
        <v>2308.8310035258928</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180.71820893713439</v>
      </c>
      <c r="O341" s="577">
        <f t="shared" si="254"/>
        <v>428.5016245659761</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4332.2771880850214</v>
      </c>
      <c r="N342" s="610">
        <f t="shared" si="260"/>
        <v>4578.323395324167</v>
      </c>
      <c r="O342" s="610">
        <f t="shared" si="260"/>
        <v>5047.1001881716302</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4332.2771880850214</v>
      </c>
      <c r="N344" s="577">
        <f t="shared" si="261"/>
        <v>4578.323395324167</v>
      </c>
      <c r="O344" s="577">
        <f t="shared" si="261"/>
        <v>5047.1001881716302</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4288.8359400732297</v>
      </c>
      <c r="N345" s="577">
        <f t="shared" ref="N345" si="266" xml:space="preserve"> M337</f>
        <v>4311.0907851249885</v>
      </c>
      <c r="O345" s="577">
        <f t="shared" ref="O345" si="267" xml:space="preserve"> N337</f>
        <v>4637.1228069557965</v>
      </c>
      <c r="P345" s="577">
        <f t="shared" ref="P345" si="268" xml:space="preserve"> O337</f>
        <v>5148.4161700632803</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43.441248011791686</v>
      </c>
      <c r="N347" s="610">
        <f t="shared" si="271"/>
        <v>267.23261019917845</v>
      </c>
      <c r="O347" s="610">
        <f t="shared" si="271"/>
        <v>409.9773812158337</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4299.0971376614816</v>
      </c>
      <c r="N352" s="618">
        <f t="shared" si="272"/>
        <v>4495.4512086841232</v>
      </c>
      <c r="O352" s="618">
        <f t="shared" si="272"/>
        <v>4988.8999800591027</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1719.6388550645927</v>
      </c>
      <c r="N353" s="618">
        <f t="shared" si="274"/>
        <v>1798.1804834736495</v>
      </c>
      <c r="O353" s="618">
        <f t="shared" si="274"/>
        <v>1995.5599920236411</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4106.3552129836162</v>
      </c>
      <c r="N354" s="618">
        <f xml:space="preserve"> N294 * N$13</f>
        <v>4141.7498759248292</v>
      </c>
      <c r="O354" s="618">
        <f xml:space="preserve"> O294 * O$13</f>
        <v>4225.6134880202608</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1642.5420851934466</v>
      </c>
      <c r="N355" s="525">
        <f t="shared" si="278"/>
        <v>1656.6999503699317</v>
      </c>
      <c r="O355" s="525">
        <f t="shared" ref="O355" si="279" xml:space="preserve"> O351 * O354</f>
        <v>1690.2453952081044</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0.34289999999999998</v>
      </c>
      <c r="N359" s="291">
        <f xml:space="preserve"> Inp!N$214</f>
        <v>0.36014999999999997</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4299.0971376614816</v>
      </c>
      <c r="N360" s="618">
        <f t="shared" si="282"/>
        <v>4495.4512086841232</v>
      </c>
      <c r="O360" s="618">
        <f t="shared" si="282"/>
        <v>4988.8999800591027</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1474.160408504122</v>
      </c>
      <c r="N361" s="619">
        <f t="shared" si="283"/>
        <v>1619.0367528075869</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4106.3552129836162</v>
      </c>
      <c r="N362" s="274">
        <f t="shared" si="284"/>
        <v>4141.7498759248292</v>
      </c>
      <c r="O362" s="274">
        <f t="shared" si="284"/>
        <v>4225.6134880202608</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1408.0692025320818</v>
      </c>
      <c r="N363" s="311">
        <f t="shared" ref="N363" si="289" xml:space="preserve"> N359 * N362</f>
        <v>1491.6512178143271</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4288.8359400732297</v>
      </c>
      <c r="N367" s="274">
        <f t="shared" si="293"/>
        <v>4311.0907851249885</v>
      </c>
      <c r="O367" s="274">
        <f t="shared" si="293"/>
        <v>4637.1228069557965</v>
      </c>
      <c r="P367" s="274">
        <f t="shared" si="293"/>
        <v>5148.4161700632803</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43.441248011791686</v>
      </c>
      <c r="N368" s="274">
        <f t="shared" si="294"/>
        <v>267.23261019917845</v>
      </c>
      <c r="O368" s="274">
        <f t="shared" si="294"/>
        <v>409.9773812158337</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1.0619872379216042</v>
      </c>
      <c r="O369" s="267">
        <f t="shared" ref="O369" si="299" xml:space="preserve"> IF( O367 &lt;&gt; 0, 1 + O368 / O367, 0)</f>
        <v>1.0884120171673819</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1.0128913443830623E-2</v>
      </c>
      <c r="N370" s="581">
        <f t="shared" si="302"/>
        <v>6.198723792160428E-2</v>
      </c>
      <c r="O370" s="581">
        <f t="shared" si="302"/>
        <v>8.8412017167381826E-2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2148.9325745068454</v>
      </c>
      <c r="N372" s="274">
        <f t="shared" si="303"/>
        <v>2110.6073055748657</v>
      </c>
      <c r="O372" s="274">
        <f t="shared" si="303"/>
        <v>2123.4530890973715</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18.658136476994216</v>
      </c>
      <c r="N373" s="274">
        <f t="shared" si="304"/>
        <v>121.91298289142027</v>
      </c>
      <c r="O373" s="274">
        <f t="shared" si="304"/>
        <v>273.37205065189409</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2148.7948097804069</v>
      </c>
      <c r="N374" s="274">
        <f t="shared" si="305"/>
        <v>2128.2907530396574</v>
      </c>
      <c r="O374" s="274">
        <f t="shared" si="305"/>
        <v>2106.2512388876607</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17.343784262101572</v>
      </c>
      <c r="N375" s="274">
        <f t="shared" si="306"/>
        <v>81.169350793852942</v>
      </c>
      <c r="O375" s="274">
        <f t="shared" si="306"/>
        <v>202.57976463822956</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1.4521169413309778</v>
      </c>
      <c r="N376" s="274">
        <f t="shared" ref="N376:Q376" si="308" xml:space="preserve"> N372 + N373 - N374 - N375</f>
        <v>23.060184632775503</v>
      </c>
      <c r="O376" s="274">
        <f t="shared" si="308"/>
        <v>87.994136223375108</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1.0003385806688856</v>
      </c>
      <c r="N377" s="267">
        <f t="shared" si="309"/>
        <v>1.0053490371189451</v>
      </c>
      <c r="O377" s="267">
        <f t="shared" si="309"/>
        <v>1.0189760202363807</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3.3858066888568919E-4</v>
      </c>
      <c r="N378" s="581">
        <f t="shared" si="310"/>
        <v>5.3490371189450457E-3</v>
      </c>
      <c r="O378" s="581">
        <f t="shared" si="310"/>
        <v>1.8976020236380578E-2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1.0128913443830623E-2</v>
      </c>
      <c r="N380" s="581">
        <f t="shared" si="311"/>
        <v>6.198723792160428E-2</v>
      </c>
      <c r="O380" s="581">
        <f t="shared" si="311"/>
        <v>8.8412017167381826E-2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3.3858066888568919E-4</v>
      </c>
      <c r="N381" s="581">
        <f t="shared" ref="N381:Q381" si="313" xml:space="preserve"> N378</f>
        <v>5.3490371189450457E-3</v>
      </c>
      <c r="O381" s="581">
        <f t="shared" si="313"/>
        <v>1.8976020236380578E-2</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1.0470923567005297E-2</v>
      </c>
      <c r="N382" s="197">
        <f xml:space="preserve"> (1 + N380) * (1 + N381) -1</f>
        <v>6.7667847077092835E-2</v>
      </c>
      <c r="O382" s="197">
        <f t="shared" ref="O382" si="318" xml:space="preserve"> (1 + O380) * (1 + O381) -1</f>
        <v>0.10906574563067006</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3932.0636526252802</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2047.8244913972812</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3932.0636526252802</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2041.9628491903788</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2047.8244913972812</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2041.9628491903788</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-5.8616422069023884</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2041.9628491903788</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2041.9628491903788</v>
      </c>
      <c r="N416" s="282">
        <f t="shared" si="352"/>
        <v>1943.4431906917091</v>
      </c>
      <c r="O416" s="282">
        <f t="shared" si="352"/>
        <v>1939.6767008912639</v>
      </c>
      <c r="P416" s="282">
        <f t="shared" si="352"/>
        <v>2065.8203489192733</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17.729370373516424</v>
      </c>
      <c r="N418" s="274">
        <f t="shared" si="353"/>
        <v>112.25724265780113</v>
      </c>
      <c r="O418" s="274">
        <f t="shared" si="353"/>
        <v>249.71279094738244</v>
      </c>
      <c r="P418" s="274">
        <f t="shared" si="353"/>
        <v>-2065.8203489192733</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5.6439999999999997E-2</v>
      </c>
      <c r="N420" s="291">
        <f xml:space="preserve"> Inp!N$156</f>
        <v>5.6439999999999997E-2</v>
      </c>
      <c r="O420" s="291">
        <f xml:space="preserve"> Inp!O$156</f>
        <v>5.6439999999999997E-2</v>
      </c>
      <c r="P420" s="291">
        <f xml:space="preserve"> Inp!P$156</f>
        <v>5.6439999999999997E-2</v>
      </c>
      <c r="Q420" s="291">
        <f xml:space="preserve"> Inp!Q$156</f>
        <v>5.6439999999999997E-2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2041.9628491903788</v>
      </c>
      <c r="N421" s="282">
        <f t="shared" si="354"/>
        <v>1943.4431906917091</v>
      </c>
      <c r="O421" s="282">
        <f t="shared" si="354"/>
        <v>1939.6767008912639</v>
      </c>
      <c r="P421" s="282">
        <f t="shared" si="354"/>
        <v>2065.8203489192733</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17.729370373516424</v>
      </c>
      <c r="N422" s="274">
        <f t="shared" si="355"/>
        <v>112.25724265780113</v>
      </c>
      <c r="O422" s="274">
        <f t="shared" si="355"/>
        <v>249.71279094738244</v>
      </c>
      <c r="P422" s="274">
        <f t="shared" si="355"/>
        <v>-2065.8203489192733</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116.24902887218624</v>
      </c>
      <c r="N423" s="274">
        <f t="shared" si="356"/>
        <v>116.02373245824634</v>
      </c>
      <c r="O423" s="274">
        <f t="shared" si="356"/>
        <v>123.56914291937319</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2041.9628491903788</v>
      </c>
      <c r="N425" s="274">
        <f t="shared" ref="N425" si="361" xml:space="preserve"> M428</f>
        <v>1943.4431906917091</v>
      </c>
      <c r="O425" s="274">
        <f t="shared" ref="O425" si="362" xml:space="preserve"> N428</f>
        <v>1939.6767008912639</v>
      </c>
      <c r="P425" s="274">
        <f t="shared" ref="P425" si="363" xml:space="preserve"> O428</f>
        <v>2065.8203489192733</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17.729370373516424</v>
      </c>
      <c r="N426" s="274">
        <f t="shared" si="365"/>
        <v>112.25724265780113</v>
      </c>
      <c r="O426" s="274">
        <f t="shared" si="365"/>
        <v>249.71279094738244</v>
      </c>
      <c r="P426" s="274">
        <f t="shared" si="365"/>
        <v>-2065.8203489192733</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116.24902887218624</v>
      </c>
      <c r="N427" s="274">
        <f t="shared" si="366"/>
        <v>116.02373245824634</v>
      </c>
      <c r="O427" s="274">
        <f t="shared" si="366"/>
        <v>123.56914291937319</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2041.9628491903788</v>
      </c>
      <c r="M428" s="274">
        <f t="shared" si="367"/>
        <v>1943.4431906917091</v>
      </c>
      <c r="N428" s="274">
        <f t="shared" si="367"/>
        <v>1939.6767008912639</v>
      </c>
      <c r="O428" s="274">
        <f t="shared" si="367"/>
        <v>2065.8203489192733</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2041.9628491903788</v>
      </c>
      <c r="N431" s="274">
        <f t="shared" si="368"/>
        <v>1943.4431906917091</v>
      </c>
      <c r="O431" s="274">
        <f t="shared" si="368"/>
        <v>1939.6767008912639</v>
      </c>
      <c r="P431" s="274">
        <f t="shared" si="368"/>
        <v>2065.8203489192733</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17.729370373516424</v>
      </c>
      <c r="N432" s="274">
        <f t="shared" si="369"/>
        <v>112.25724265780113</v>
      </c>
      <c r="O432" s="274">
        <f t="shared" si="369"/>
        <v>249.71279094738244</v>
      </c>
      <c r="P432" s="274">
        <f t="shared" si="369"/>
        <v>-2065.8203489192733</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116.24902887218624</v>
      </c>
      <c r="N433" s="274">
        <f t="shared" si="370"/>
        <v>116.02373245824634</v>
      </c>
      <c r="O433" s="274">
        <f t="shared" si="370"/>
        <v>123.56914291937319</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2041.9628491903788</v>
      </c>
      <c r="M434" s="274">
        <f t="shared" si="371"/>
        <v>1943.4431906917091</v>
      </c>
      <c r="N434" s="274">
        <f t="shared" si="371"/>
        <v>1939.6767008912639</v>
      </c>
      <c r="O434" s="274">
        <f t="shared" si="371"/>
        <v>2065.8203489192733</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1020.9814245951894</v>
      </c>
      <c r="M435" s="274">
        <f t="shared" si="372"/>
        <v>2001.5677051278021</v>
      </c>
      <c r="N435" s="274">
        <f t="shared" si="372"/>
        <v>1997.688567120387</v>
      </c>
      <c r="O435" s="274">
        <f t="shared" si="372"/>
        <v>2127.6049203789598</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1950.4152900003719</v>
      </c>
      <c r="N439" s="577">
        <f t="shared" si="373"/>
        <v>1790.5334126116479</v>
      </c>
      <c r="O439" s="577">
        <f t="shared" si="373"/>
        <v>1642.912077300789</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16.934507438417196</v>
      </c>
      <c r="N440" s="577">
        <f t="shared" si="374"/>
        <v>103.42486199193021</v>
      </c>
      <c r="O440" s="577">
        <f t="shared" si="374"/>
        <v>211.50749499410531</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111.03722256744526</v>
      </c>
      <c r="N441" s="577">
        <f t="shared" si="375"/>
        <v>106.89500501862594</v>
      </c>
      <c r="O441" s="577">
        <f t="shared" si="375"/>
        <v>104.66344066032381</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1966.0318263126401</v>
      </c>
      <c r="M442" s="577">
        <f t="shared" si="376"/>
        <v>1856.3125748713439</v>
      </c>
      <c r="N442" s="577">
        <f t="shared" si="376"/>
        <v>1787.0632695849522</v>
      </c>
      <c r="O442" s="577">
        <f t="shared" si="376"/>
        <v>1749.7561316345705</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1911.8311861550665</v>
      </c>
      <c r="N443" s="577">
        <f t="shared" si="377"/>
        <v>1840.5107720942651</v>
      </c>
      <c r="O443" s="577">
        <f t="shared" si="377"/>
        <v>1802.0878519647324</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1966.0318263126389</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1966.0318263126392</v>
      </c>
      <c r="N448" s="575">
        <f xml:space="preserve"> PR19FDPublishedTables!N$422</f>
        <v>1874.9844630014268</v>
      </c>
      <c r="O448" s="575">
        <f xml:space="preserve"> PR19FDPublishedTables!O$422</f>
        <v>1788.8364228227588</v>
      </c>
      <c r="P448" s="575">
        <f xml:space="preserve"> PR19FDPublishedTables!P$422</f>
        <v>1706.9777812178252</v>
      </c>
      <c r="Q448" s="575">
        <f xml:space="preserve"> PR19FDPublishedTables!Q$422</f>
        <v>1628.8921510659238</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15.741574404228883</v>
      </c>
      <c r="N449" s="577">
        <f t="shared" ref="N449" si="382" xml:space="preserve"> IF(N$12 = 1, N448 * (N$17 - 1) * N$13, 0)</f>
        <v>68.881656358640853</v>
      </c>
      <c r="O449" s="577">
        <f t="shared" ref="O449" si="383" xml:space="preserve"> IF(O$12 = 1, O448 * (O$17 - 1) * O$13, 0)</f>
        <v>156.95477969514513</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1950.2902519084103</v>
      </c>
      <c r="N451" s="577">
        <f t="shared" si="386"/>
        <v>1806.1028066427859</v>
      </c>
      <c r="O451" s="577">
        <f t="shared" si="386"/>
        <v>1631.8816431276136</v>
      </c>
      <c r="P451" s="577">
        <f t="shared" si="386"/>
        <v>1706.9777812178252</v>
      </c>
      <c r="Q451" s="577">
        <f xml:space="preserve"> IF(Q$12 = 1, Q448 - Q449, 0)</f>
        <v>1628.8921510659238</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15.741574404228883</v>
      </c>
      <c r="N452" s="577">
        <f t="shared" si="387"/>
        <v>68.881656358640853</v>
      </c>
      <c r="O452" s="577">
        <f t="shared" si="387"/>
        <v>156.95477969514513</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91.0473633112139</v>
      </c>
      <c r="N453" s="575">
        <f xml:space="preserve"> PR19FDPublishedTables!N$423</f>
        <v>86.148040178667131</v>
      </c>
      <c r="O453" s="575">
        <f xml:space="preserve"> PR19FDPublishedTables!O$423</f>
        <v>81.858641604935855</v>
      </c>
      <c r="P453" s="575">
        <f xml:space="preserve"> PR19FDPublishedTables!P$423</f>
        <v>78.085630151901441</v>
      </c>
      <c r="Q453" s="575">
        <f xml:space="preserve"> PR19FDPublishedTables!Q$423</f>
        <v>75.179188031084522</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1874.9844630014252</v>
      </c>
      <c r="N455" s="575">
        <f xml:space="preserve"> PR19FDPublishedTables!N$425</f>
        <v>1788.8364228227597</v>
      </c>
      <c r="O455" s="575">
        <f xml:space="preserve"> PR19FDPublishedTables!O$425</f>
        <v>1706.9777812178229</v>
      </c>
      <c r="P455" s="575">
        <f xml:space="preserve"> PR19FDPublishedTables!P$425</f>
        <v>1628.8921510659238</v>
      </c>
      <c r="Q455" s="575">
        <f xml:space="preserve"> PR19FDPublishedTables!Q$425</f>
        <v>1553.7129630348393</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1920.5081446570321</v>
      </c>
      <c r="N456" s="575">
        <f xml:space="preserve"> PR19FDPublishedTables!N$429</f>
        <v>1831.9104429120932</v>
      </c>
      <c r="O456" s="575">
        <f xml:space="preserve"> PR19FDPublishedTables!O$429</f>
        <v>1747.9071020202909</v>
      </c>
      <c r="P456" s="575">
        <f xml:space="preserve"> PR19FDPublishedTables!P$429</f>
        <v>1667.9349661418746</v>
      </c>
      <c r="Q456" s="575">
        <f xml:space="preserve"> PR19FDPublishedTables!Q$429</f>
        <v>1591.3025570503814</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202.75385416162271</v>
      </c>
      <c r="O459" s="575">
        <f xml:space="preserve"> PR19FDPublishedTables!O$460</f>
        <v>439.1689428376215</v>
      </c>
      <c r="P459" s="575">
        <f xml:space="preserve"> PR19FDPublishedTables!P$460</f>
        <v>674.20651845677264</v>
      </c>
      <c r="Q459" s="575">
        <f xml:space="preserve"> PR19FDPublishedTables!Q$460</f>
        <v>892.12639131030312</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7.4486064195937027</v>
      </c>
      <c r="O460" s="577">
        <f t="shared" ref="O460" si="393" xml:space="preserve"> IF(O$12 = 1, O459 * (O$17 - 1) * O$13, 0)</f>
        <v>38.533240822130978</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195.305247742029</v>
      </c>
      <c r="O462" s="577">
        <f t="shared" si="396"/>
        <v>400.63570201549055</v>
      </c>
      <c r="P462" s="577">
        <f t="shared" si="396"/>
        <v>674.20651845677264</v>
      </c>
      <c r="Q462" s="577">
        <f xml:space="preserve"> IF(Q$12 = 1, Q459 - Q460, 0)</f>
        <v>892.12639131030312</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7.4486064195937027</v>
      </c>
      <c r="O463" s="577">
        <f t="shared" si="397"/>
        <v>38.533240822130978</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207.5599269382364</v>
      </c>
      <c r="N464" s="575">
        <f xml:space="preserve"> PR19FDPublishedTables!N$461</f>
        <v>251.50872797519568</v>
      </c>
      <c r="O464" s="575">
        <f xml:space="preserve"> PR19FDPublishedTables!O$461</f>
        <v>261.1085844137508</v>
      </c>
      <c r="P464" s="575">
        <f xml:space="preserve"> PR19FDPublishedTables!P$461</f>
        <v>254.58439957957205</v>
      </c>
      <c r="Q464" s="575">
        <f xml:space="preserve"> PR19FDPublishedTables!Q$461</f>
        <v>193.04771680826062</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4.8060727766137052</v>
      </c>
      <c r="N465" s="575">
        <f xml:space="preserve"> PR19FDPublishedTables!N$462</f>
        <v>15.09363929919666</v>
      </c>
      <c r="O465" s="575">
        <f xml:space="preserve"> PR19FDPublishedTables!O$462</f>
        <v>26.071008794599514</v>
      </c>
      <c r="P465" s="575">
        <f xml:space="preserve"> PR19FDPublishedTables!P$462</f>
        <v>36.664526726043853</v>
      </c>
      <c r="Q465" s="575">
        <f xml:space="preserve"> PR19FDPublishedTables!Q$462</f>
        <v>45.629738575154988</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202.75385416162268</v>
      </c>
      <c r="N466" s="575">
        <f xml:space="preserve"> PR19FDPublishedTables!N$463</f>
        <v>439.16894283762178</v>
      </c>
      <c r="O466" s="575">
        <f xml:space="preserve"> PR19FDPublishedTables!O$463</f>
        <v>674.20651845677276</v>
      </c>
      <c r="P466" s="575">
        <f xml:space="preserve"> PR19FDPublishedTables!P$463</f>
        <v>892.12639131030085</v>
      </c>
      <c r="Q466" s="575">
        <f xml:space="preserve"> PR19FDPublishedTables!Q$463</f>
        <v>1039.5443695434087</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101.37692708081134</v>
      </c>
      <c r="N467" s="575">
        <f xml:space="preserve"> PR19FDPublishedTables!N$467</f>
        <v>320.96139849962225</v>
      </c>
      <c r="O467" s="575">
        <f xml:space="preserve"> PR19FDPublishedTables!O$467</f>
        <v>556.6877306471971</v>
      </c>
      <c r="P467" s="575">
        <f xml:space="preserve"> PR19FDPublishedTables!P$467</f>
        <v>783.16645488353674</v>
      </c>
      <c r="Q467" s="575">
        <f xml:space="preserve"> PR19FDPublishedTables!Q$467</f>
        <v>965.83538042685586</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1911.8311861550665</v>
      </c>
      <c r="N471" s="577">
        <f t="shared" si="398"/>
        <v>1840.5107720942651</v>
      </c>
      <c r="O471" s="577">
        <f t="shared" si="398"/>
        <v>1802.0878519647324</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1920.5081446570321</v>
      </c>
      <c r="N472" s="575">
        <f xml:space="preserve"> PR19FDPublishedTables!N$429</f>
        <v>1831.9104429120932</v>
      </c>
      <c r="O472" s="575">
        <f xml:space="preserve"> PR19FDPublishedTables!O$429</f>
        <v>1747.9071020202909</v>
      </c>
      <c r="P472" s="575">
        <f xml:space="preserve"> PR19FDPublishedTables!P$429</f>
        <v>1667.9349661418746</v>
      </c>
      <c r="Q472" s="575">
        <f xml:space="preserve"> PR19FDPublishedTables!Q$429</f>
        <v>1591.3025570503814</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101.37692708081134</v>
      </c>
      <c r="N473" s="575">
        <f xml:space="preserve"> PR19FDPublishedTables!N$467</f>
        <v>320.96139849962225</v>
      </c>
      <c r="O473" s="575">
        <f xml:space="preserve"> PR19FDPublishedTables!O$467</f>
        <v>556.6877306471971</v>
      </c>
      <c r="P473" s="575">
        <f xml:space="preserve"> PR19FDPublishedTables!P$467</f>
        <v>783.16645488353674</v>
      </c>
      <c r="Q473" s="575">
        <f xml:space="preserve"> PR19FDPublishedTables!Q$467</f>
        <v>965.83538042685586</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3933.7162578929097</v>
      </c>
      <c r="N474" s="610">
        <f t="shared" si="399"/>
        <v>3993.3826135059808</v>
      </c>
      <c r="O474" s="610">
        <f t="shared" si="399"/>
        <v>4106.6826846322201</v>
      </c>
      <c r="P474" s="610">
        <f t="shared" si="399"/>
        <v>2451.1014210254116</v>
      </c>
      <c r="Q474" s="610">
        <f t="shared" si="399"/>
        <v>2557.1379374772373</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2053.0358929765634</v>
      </c>
      <c r="N483" s="525">
        <f t="shared" si="402"/>
        <v>2001.571814194054</v>
      </c>
      <c r="O483" s="525">
        <f t="shared" si="402"/>
        <v>1998.924529682457</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17.825512227676636</v>
      </c>
      <c r="N484" s="525">
        <f t="shared" si="403"/>
        <v>115.61487051392808</v>
      </c>
      <c r="O484" s="525">
        <f t="shared" si="403"/>
        <v>257.34032015275119</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116.87941770972731</v>
      </c>
      <c r="N485" s="525">
        <f t="shared" si="404"/>
        <v>119.4940164849185</v>
      </c>
      <c r="O485" s="525">
        <f t="shared" si="404"/>
        <v>127.34358812469912</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2048.7227539186251</v>
      </c>
      <c r="M486" s="525">
        <f t="shared" si="405"/>
        <v>1953.9819874945129</v>
      </c>
      <c r="N486" s="525">
        <f t="shared" si="405"/>
        <v>1997.6926682230637</v>
      </c>
      <c r="O486" s="525">
        <f t="shared" si="405"/>
        <v>2128.921261710509</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2052.9042760372886</v>
      </c>
      <c r="N488" s="645">
        <f t="shared" ref="N488" si="409" xml:space="preserve"> IF(N$11 = 1, N451 * N479 - (M492 - M486), N451 * N479)</f>
        <v>2018.976270339529</v>
      </c>
      <c r="O488" s="645">
        <f t="shared" ref="O488" si="410" xml:space="preserve"> IF(O$11 = 1, O451 * O479 - (N492 - N486), O451 * O479)</f>
        <v>1985.5038447009251</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16.569813326184956</v>
      </c>
      <c r="N489" s="645">
        <f>IF(N$11 = 1, (N452 - PR19FDPublishedTables!N412) * N479, N452 * N479)</f>
        <v>77.000284335023125</v>
      </c>
      <c r="O489" s="645">
        <f>IF(O$11 = 1, (O452 - PR19FDPublishedTables!O412) * O479, O452 * O479)</f>
        <v>190.96625042710127</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95.837797107693916</v>
      </c>
      <c r="N490" s="525">
        <f t="shared" si="413"/>
        <v>96.301743299037796</v>
      </c>
      <c r="O490" s="525">
        <f t="shared" si="413"/>
        <v>99.597080654142331</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2048.7227539186242</v>
      </c>
      <c r="M492" s="525">
        <f t="shared" si="415"/>
        <v>1973.6362922557785</v>
      </c>
      <c r="N492" s="525">
        <f t="shared" si="415"/>
        <v>1999.6748113755143</v>
      </c>
      <c r="O492" s="525">
        <f t="shared" si="415"/>
        <v>2076.8730144738843</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218.32459326991568</v>
      </c>
      <c r="O494" s="525">
        <f t="shared" si="416"/>
        <v>487.45185046119497</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8.3265246878234436</v>
      </c>
      <c r="O495" s="525">
        <f t="shared" si="417"/>
        <v>46.88323943303574</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218.48063955021146</v>
      </c>
      <c r="N496" s="525">
        <f t="shared" si="418"/>
        <v>281.15240821151735</v>
      </c>
      <c r="O496" s="525">
        <f t="shared" si="418"/>
        <v>317.68976654722792</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5.058943069833906</v>
      </c>
      <c r="N497" s="525">
        <f t="shared" si="419"/>
        <v>16.872627331102617</v>
      </c>
      <c r="O497" s="525">
        <f t="shared" si="419"/>
        <v>31.72049174945036</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213.42169648037753</v>
      </c>
      <c r="N498" s="525">
        <f t="shared" si="420"/>
        <v>490.93089883815395</v>
      </c>
      <c r="O498" s="525">
        <f t="shared" si="420"/>
        <v>820.30436469200822</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4105.940169013852</v>
      </c>
      <c r="N500" s="525">
        <f t="shared" si="421"/>
        <v>4238.8726778034988</v>
      </c>
      <c r="O500" s="525">
        <f t="shared" si="421"/>
        <v>4471.8802248445772</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34.395325553861596</v>
      </c>
      <c r="N501" s="525">
        <f t="shared" si="421"/>
        <v>200.94167953677464</v>
      </c>
      <c r="O501" s="525">
        <f t="shared" si="421"/>
        <v>495.18981001288819</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218.48063955021146</v>
      </c>
      <c r="N502" s="525">
        <f t="shared" si="422"/>
        <v>281.15240821151735</v>
      </c>
      <c r="O502" s="525">
        <f t="shared" si="422"/>
        <v>317.68976654722792</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217.77615788725512</v>
      </c>
      <c r="N503" s="525">
        <f t="shared" si="423"/>
        <v>232.66838711505892</v>
      </c>
      <c r="O503" s="525">
        <f t="shared" si="423"/>
        <v>258.66116052829182</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4097.4455078372494</v>
      </c>
      <c r="M505" s="525">
        <f xml:space="preserve"> M486 + M492 + M498</f>
        <v>4141.0399762306688</v>
      </c>
      <c r="N505" s="525">
        <f t="shared" si="425"/>
        <v>4488.2983784367316</v>
      </c>
      <c r="O505" s="525">
        <f t="shared" si="425"/>
        <v>5026.098640876402</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2001.5677051278021</v>
      </c>
      <c r="N507" s="525">
        <f t="shared" si="426"/>
        <v>1997.688567120387</v>
      </c>
      <c r="O507" s="525">
        <f t="shared" si="426"/>
        <v>2127.6049203789598</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2010.6519381092698</v>
      </c>
      <c r="N508" s="525">
        <f t="shared" si="427"/>
        <v>1988.353778353491</v>
      </c>
      <c r="O508" s="525">
        <f t="shared" si="427"/>
        <v>2063.6373229913315</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106.13530355581827</v>
      </c>
      <c r="N509" s="525">
        <f t="shared" si="428"/>
        <v>348.37118369053837</v>
      </c>
      <c r="O509" s="525">
        <f t="shared" si="428"/>
        <v>657.24407028673158</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4118.3549467928906</v>
      </c>
      <c r="N510" s="528">
        <f t="shared" si="429"/>
        <v>4334.4135291644161</v>
      </c>
      <c r="O510" s="528">
        <f t="shared" si="429"/>
        <v>4848.4863136570229</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2048.7227539186251</v>
      </c>
      <c r="M514" s="577">
        <f t="shared" si="430"/>
        <v>1953.9819874945129</v>
      </c>
      <c r="N514" s="577">
        <f t="shared" si="430"/>
        <v>1997.6926682230637</v>
      </c>
      <c r="O514" s="577">
        <f t="shared" si="430"/>
        <v>2128.921261710509</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2048.7227539186242</v>
      </c>
      <c r="M515" s="577">
        <f t="shared" si="431"/>
        <v>1973.6362922557785</v>
      </c>
      <c r="N515" s="577">
        <f t="shared" si="431"/>
        <v>1999.6748113755143</v>
      </c>
      <c r="O515" s="577">
        <f t="shared" si="431"/>
        <v>2076.8730144738843</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213.42169648037753</v>
      </c>
      <c r="N516" s="577">
        <f t="shared" si="432"/>
        <v>490.93089883815395</v>
      </c>
      <c r="O516" s="577">
        <f t="shared" si="432"/>
        <v>820.30436469200822</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4097.4455078372494</v>
      </c>
      <c r="M517" s="610">
        <f t="shared" si="433"/>
        <v>4141.0399762306688</v>
      </c>
      <c r="N517" s="610">
        <f t="shared" si="433"/>
        <v>4488.2983784367316</v>
      </c>
      <c r="O517" s="610">
        <f t="shared" si="433"/>
        <v>5026.098640876402</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2069.4740893634735</v>
      </c>
      <c r="N519" s="577">
        <f xml:space="preserve"> M514 * N$22</f>
        <v>2075.1039338478649</v>
      </c>
      <c r="O519" s="577">
        <f t="shared" ref="O519:O521" si="437" xml:space="preserve"> N514 * O$22</f>
        <v>2174.3127067011542</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2069.4740893634726</v>
      </c>
      <c r="N520" s="577">
        <f t="shared" ref="N520:N521" si="441" xml:space="preserve"> M515 * N$22</f>
        <v>2095.9765546745507</v>
      </c>
      <c r="O520" s="577">
        <f t="shared" si="437"/>
        <v>2176.4700951280274</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226.65111795773913</v>
      </c>
      <c r="O521" s="577">
        <f t="shared" si="437"/>
        <v>534.33508989423103</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4138.948178726946</v>
      </c>
      <c r="N522" s="610">
        <f t="shared" si="443"/>
        <v>4397.7316064801544</v>
      </c>
      <c r="O522" s="610">
        <f t="shared" si="443"/>
        <v>4885.1178917234129</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4138.948178726946</v>
      </c>
      <c r="N524" s="577">
        <f t="shared" si="444"/>
        <v>4397.7316064801544</v>
      </c>
      <c r="O524" s="577">
        <f t="shared" si="444"/>
        <v>4885.1178917234129</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4097.4455078372494</v>
      </c>
      <c r="N525" s="577">
        <f t="shared" ref="N525" si="449" xml:space="preserve"> M517</f>
        <v>4141.0399762306688</v>
      </c>
      <c r="O525" s="577">
        <f t="shared" ref="O525" si="450" xml:space="preserve"> N517</f>
        <v>4488.2983784367316</v>
      </c>
      <c r="P525" s="577">
        <f t="shared" ref="P525" si="451" xml:space="preserve"> O517</f>
        <v>5026.098640876402</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41.502670889696674</v>
      </c>
      <c r="N527" s="610">
        <f t="shared" si="454"/>
        <v>256.69163024948557</v>
      </c>
      <c r="O527" s="610">
        <f t="shared" si="454"/>
        <v>396.81951328668129</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4118.3549467928906</v>
      </c>
      <c r="N532" s="618">
        <f t="shared" si="455"/>
        <v>4334.4135291644161</v>
      </c>
      <c r="O532" s="618">
        <f t="shared" si="455"/>
        <v>4848.4863136570229</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1647.3419787171563</v>
      </c>
      <c r="N533" s="618">
        <f t="shared" si="456"/>
        <v>1733.7654116657666</v>
      </c>
      <c r="O533" s="618">
        <f t="shared" si="456"/>
        <v>1939.3945254628093</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3933.7162578929097</v>
      </c>
      <c r="N534" s="618">
        <f t="shared" si="457"/>
        <v>3993.3826135059808</v>
      </c>
      <c r="O534" s="618">
        <f t="shared" si="457"/>
        <v>4106.6826846322201</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1573.486503157164</v>
      </c>
      <c r="N535" s="525">
        <f t="shared" ref="N535" si="462" xml:space="preserve"> N531 * N534</f>
        <v>1597.3530454023924</v>
      </c>
      <c r="O535" s="525">
        <f t="shared" ref="O535" si="463" xml:space="preserve"> O531 * O534</f>
        <v>1642.6730738528881</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0.34289999999999998</v>
      </c>
      <c r="N539" s="291">
        <f xml:space="preserve"> Inp!N$214</f>
        <v>0.36014999999999997</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4118.3549467928906</v>
      </c>
      <c r="N540" s="618">
        <f t="shared" si="466"/>
        <v>4334.4135291644161</v>
      </c>
      <c r="O540" s="618">
        <f t="shared" si="466"/>
        <v>4848.4863136570229</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1412.1839112552821</v>
      </c>
      <c r="N541" s="619">
        <f t="shared" si="467"/>
        <v>1561.0390325285643</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3933.7162578929097</v>
      </c>
      <c r="N542" s="274">
        <f t="shared" si="468"/>
        <v>3993.3826135059808</v>
      </c>
      <c r="O542" s="274">
        <f t="shared" si="468"/>
        <v>4106.6826846322201</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1348.8713048314787</v>
      </c>
      <c r="N543" s="311">
        <f t="shared" ref="N543" si="473" xml:space="preserve"> N539 * N542</f>
        <v>1438.2167482541788</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4097.4455078372494</v>
      </c>
      <c r="N547" s="274">
        <f t="shared" si="477"/>
        <v>4141.0399762306688</v>
      </c>
      <c r="O547" s="274">
        <f t="shared" si="477"/>
        <v>4488.2983784367316</v>
      </c>
      <c r="P547" s="274">
        <f t="shared" si="477"/>
        <v>5026.098640876402</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41.502670889696674</v>
      </c>
      <c r="N548" s="274">
        <f t="shared" si="478"/>
        <v>256.69163024948557</v>
      </c>
      <c r="O548" s="274">
        <f t="shared" si="478"/>
        <v>396.81951328668129</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1.0101289134438307</v>
      </c>
      <c r="N549" s="267">
        <f t="shared" ref="N549" si="482" xml:space="preserve"> IF( N547 &lt;&gt; 0, 1 + N548 / N547, 0)</f>
        <v>1.0619872379216044</v>
      </c>
      <c r="O549" s="267">
        <f t="shared" ref="O549" si="483" xml:space="preserve"> IF( O547 &lt;&gt; 0, 1 + O548 / O547, 0)</f>
        <v>1.0884120171673821</v>
      </c>
      <c r="P549" s="267">
        <f t="shared" ref="P549" si="484" xml:space="preserve"> IF( P547 &lt;&gt; 0, 1 + P548 / P547, 0)</f>
        <v>1</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1.012891344383076E-2</v>
      </c>
      <c r="N550" s="581">
        <f t="shared" si="486"/>
        <v>6.1987237921604418E-2</v>
      </c>
      <c r="O550" s="581">
        <f t="shared" si="486"/>
        <v>8.8412017167382034E-2</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2053.0358929765634</v>
      </c>
      <c r="N552" s="274">
        <f t="shared" si="487"/>
        <v>2001.571814194054</v>
      </c>
      <c r="O552" s="274">
        <f t="shared" si="487"/>
        <v>1998.924529682457</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17.825512227676636</v>
      </c>
      <c r="N553" s="274">
        <f t="shared" si="488"/>
        <v>115.61487051392808</v>
      </c>
      <c r="O553" s="274">
        <f t="shared" si="488"/>
        <v>257.34032015275119</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2052.9042760372886</v>
      </c>
      <c r="N554" s="274">
        <f t="shared" si="489"/>
        <v>2018.976270339529</v>
      </c>
      <c r="O554" s="274">
        <f t="shared" si="489"/>
        <v>1985.5038447009251</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16.569813326184956</v>
      </c>
      <c r="N555" s="274">
        <f t="shared" si="490"/>
        <v>77.000284335023125</v>
      </c>
      <c r="O555" s="274">
        <f t="shared" si="490"/>
        <v>190.96625042710127</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1.387315840766334</v>
      </c>
      <c r="N556" s="274">
        <f t="shared" ref="N556" si="494" xml:space="preserve"> N552 + N553 - N554 - N555</f>
        <v>21.210130033430133</v>
      </c>
      <c r="O556" s="274">
        <f t="shared" ref="O556" si="495" xml:space="preserve"> O552 + O553 - O554 - O555</f>
        <v>79.794754707181824</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1.0051219331750418</v>
      </c>
      <c r="O557" s="267">
        <f t="shared" ref="O557" si="503" xml:space="preserve"> IF( O547 &lt;&gt; 0, 1 + O556 / O547, 0)</f>
        <v>1.0177783979537862</v>
      </c>
      <c r="P557" s="267">
        <f t="shared" ref="P557" si="504" xml:space="preserve"> IF( P547 &lt;&gt; 0, 1 + P556 / P547, 0)</f>
        <v>1</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3.3858066888572231E-4</v>
      </c>
      <c r="N558" s="581">
        <f t="shared" si="506"/>
        <v>5.1219331750417913E-3</v>
      </c>
      <c r="O558" s="581">
        <f t="shared" si="506"/>
        <v>1.777839795378627E-2</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1.012891344383076E-2</v>
      </c>
      <c r="N560" s="581">
        <f t="shared" ref="N560:Q560" si="508" xml:space="preserve"> N550</f>
        <v>6.1987237921604418E-2</v>
      </c>
      <c r="O560" s="581">
        <f t="shared" si="508"/>
        <v>8.8412017167382034E-2</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3.3858066888572231E-4</v>
      </c>
      <c r="N561" s="581">
        <f t="shared" ref="N561:Q561" si="510" xml:space="preserve"> N558</f>
        <v>5.1219331750417913E-3</v>
      </c>
      <c r="O561" s="581">
        <f t="shared" si="510"/>
        <v>1.777839795378627E-2</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1.0470923567005519E-2</v>
      </c>
      <c r="N562" s="197">
        <f xml:space="preserve"> (1 + N560) * (1 + N561) -1</f>
        <v>6.7426665586986179E-2</v>
      </c>
      <c r="O562" s="197">
        <f t="shared" ref="O562" si="515" xml:space="preserve"> (1 + O560) * (1 + O561) -1</f>
        <v>0.10776223914626692</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507.02725391890402</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264.06053413906636</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507.02725391890402</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263.30469379308505</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264.06053413906636</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263.30469379308505</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-0.75584034598131211</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263.30469379308505</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263.30469379308505</v>
      </c>
      <c r="N596" s="282">
        <f t="shared" si="549"/>
        <v>246.08584908021632</v>
      </c>
      <c r="O596" s="282">
        <f t="shared" si="549"/>
        <v>241.18381785113507</v>
      </c>
      <c r="P596" s="282">
        <f t="shared" si="549"/>
        <v>252.24083381690335</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2.2861466060432236</v>
      </c>
      <c r="N598" s="274">
        <f t="shared" si="550"/>
        <v>14.214420574350118</v>
      </c>
      <c r="O598" s="274">
        <f t="shared" si="550"/>
        <v>31.049857050547878</v>
      </c>
      <c r="P598" s="274">
        <f t="shared" si="550"/>
        <v>-252.24083381690335</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7.3440000000000005E-2</v>
      </c>
      <c r="N600" s="291">
        <f xml:space="preserve"> Inp!N$179</f>
        <v>7.3440000000000005E-2</v>
      </c>
      <c r="O600" s="291">
        <f xml:space="preserve"> Inp!O$179</f>
        <v>7.3440000000000005E-2</v>
      </c>
      <c r="P600" s="291">
        <f xml:space="preserve"> Inp!P$179</f>
        <v>7.3440000000000005E-2</v>
      </c>
      <c r="Q600" s="291">
        <f xml:space="preserve"> Inp!Q$179</f>
        <v>7.3440000000000005E-2</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263.30469379308505</v>
      </c>
      <c r="N601" s="282">
        <f t="shared" si="551"/>
        <v>246.08584908021632</v>
      </c>
      <c r="O601" s="282">
        <f t="shared" si="551"/>
        <v>241.18381785113507</v>
      </c>
      <c r="P601" s="282">
        <f t="shared" si="551"/>
        <v>252.24083381690335</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2.2861466060432236</v>
      </c>
      <c r="N602" s="274">
        <f t="shared" si="552"/>
        <v>14.214420574350118</v>
      </c>
      <c r="O602" s="274">
        <f t="shared" si="552"/>
        <v>31.049857050547878</v>
      </c>
      <c r="P602" s="274">
        <f t="shared" si="552"/>
        <v>-252.24083381690335</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19.504991318911983</v>
      </c>
      <c r="N603" s="274">
        <f t="shared" si="553"/>
        <v>19.11645180343136</v>
      </c>
      <c r="O603" s="274">
        <f t="shared" si="553"/>
        <v>19.992841084779595</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263.30469379308505</v>
      </c>
      <c r="N605" s="274">
        <f t="shared" ref="N605" si="558" xml:space="preserve"> M608</f>
        <v>246.08584908021632</v>
      </c>
      <c r="O605" s="274">
        <f t="shared" ref="O605" si="559" xml:space="preserve"> N608</f>
        <v>241.18381785113507</v>
      </c>
      <c r="P605" s="274">
        <f t="shared" ref="P605" si="560" xml:space="preserve"> O608</f>
        <v>252.24083381690335</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2.2861466060432236</v>
      </c>
      <c r="N606" s="274">
        <f t="shared" si="562"/>
        <v>14.214420574350118</v>
      </c>
      <c r="O606" s="274">
        <f t="shared" si="562"/>
        <v>31.049857050547878</v>
      </c>
      <c r="P606" s="274">
        <f t="shared" si="562"/>
        <v>-252.24083381690335</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19.504991318911983</v>
      </c>
      <c r="N607" s="274">
        <f t="shared" si="563"/>
        <v>19.11645180343136</v>
      </c>
      <c r="O607" s="274">
        <f t="shared" si="563"/>
        <v>19.992841084779595</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263.30469379308505</v>
      </c>
      <c r="M608" s="274">
        <f t="shared" si="564"/>
        <v>246.08584908021632</v>
      </c>
      <c r="N608" s="274">
        <f t="shared" si="564"/>
        <v>241.18381785113507</v>
      </c>
      <c r="O608" s="274">
        <f t="shared" si="564"/>
        <v>252.24083381690335</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263.30469379308505</v>
      </c>
      <c r="N611" s="274">
        <f t="shared" si="565"/>
        <v>246.08584908021632</v>
      </c>
      <c r="O611" s="274">
        <f t="shared" si="565"/>
        <v>241.18381785113507</v>
      </c>
      <c r="P611" s="274">
        <f t="shared" si="565"/>
        <v>252.24083381690335</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2.2861466060432236</v>
      </c>
      <c r="N612" s="274">
        <f t="shared" si="566"/>
        <v>14.214420574350118</v>
      </c>
      <c r="O612" s="274">
        <f t="shared" si="566"/>
        <v>31.049857050547878</v>
      </c>
      <c r="P612" s="274">
        <f t="shared" si="566"/>
        <v>-252.24083381690335</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19.504991318911983</v>
      </c>
      <c r="N613" s="274">
        <f t="shared" si="567"/>
        <v>19.11645180343136</v>
      </c>
      <c r="O613" s="274">
        <f t="shared" si="567"/>
        <v>19.992841084779595</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263.30469379308505</v>
      </c>
      <c r="M614" s="274">
        <f t="shared" si="568"/>
        <v>246.08584908021632</v>
      </c>
      <c r="N614" s="274">
        <f t="shared" si="568"/>
        <v>241.18381785113507</v>
      </c>
      <c r="O614" s="274">
        <f t="shared" si="568"/>
        <v>252.24083381690335</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131.65234689654253</v>
      </c>
      <c r="M615" s="274">
        <f t="shared" si="569"/>
        <v>255.83834473967232</v>
      </c>
      <c r="N615" s="274">
        <f t="shared" si="569"/>
        <v>250.74204375285075</v>
      </c>
      <c r="O615" s="274">
        <f t="shared" si="569"/>
        <v>262.23725435929316</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251.49992366732764</v>
      </c>
      <c r="N619" s="577">
        <f t="shared" si="570"/>
        <v>226.72385653434395</v>
      </c>
      <c r="O619" s="577">
        <f t="shared" si="570"/>
        <v>204.28342878742265</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2.1836515279291642</v>
      </c>
      <c r="N620" s="577">
        <f t="shared" si="571"/>
        <v>13.096032393017721</v>
      </c>
      <c r="O620" s="577">
        <f t="shared" si="571"/>
        <v>26.299323553955421</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18.630521762339662</v>
      </c>
      <c r="N621" s="577">
        <f t="shared" si="572"/>
        <v>17.612372642825441</v>
      </c>
      <c r="O621" s="577">
        <f t="shared" si="572"/>
        <v>16.933997331950806</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253.51362695945201</v>
      </c>
      <c r="M622" s="577">
        <f t="shared" si="573"/>
        <v>235.05305343291715</v>
      </c>
      <c r="N622" s="577">
        <f t="shared" si="573"/>
        <v>222.20751628453624</v>
      </c>
      <c r="O622" s="577">
        <f t="shared" si="573"/>
        <v>213.64875500942725</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244.368314314087</v>
      </c>
      <c r="N623" s="577">
        <f t="shared" si="574"/>
        <v>231.01370260594894</v>
      </c>
      <c r="O623" s="577">
        <f t="shared" si="574"/>
        <v>222.11575367540266</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253.51362695945167</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253.5136269594517</v>
      </c>
      <c r="N628" s="575">
        <f xml:space="preserve"> PR19FDPublishedTables!N$597</f>
        <v>237.43072246514487</v>
      </c>
      <c r="O628" s="575">
        <f xml:space="preserve"> PR19FDPublishedTables!O$597</f>
        <v>222.36811743195534</v>
      </c>
      <c r="P628" s="575">
        <f xml:space="preserve"> PR19FDPublishedTables!P$597</f>
        <v>208.26108406207217</v>
      </c>
      <c r="Q628" s="575">
        <f xml:space="preserve"> PR19FDPublishedTables!Q$597</f>
        <v>195.04900088917495</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2.0298265612275652</v>
      </c>
      <c r="N629" s="577">
        <f t="shared" ref="N629" si="579" xml:space="preserve"> IF(N$12 = 1, N628 * (N$17 - 1) * N$13, 0)</f>
        <v>8.7225370431325491</v>
      </c>
      <c r="O629" s="577">
        <f t="shared" ref="O629" si="580" xml:space="preserve"> IF(O$12 = 1, O628 * (O$17 - 1) * O$13, 0)</f>
        <v>19.510861047698402</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251.48380039822413</v>
      </c>
      <c r="N631" s="577">
        <f t="shared" si="583"/>
        <v>228.70818542201232</v>
      </c>
      <c r="O631" s="577">
        <f t="shared" si="583"/>
        <v>202.85725638425694</v>
      </c>
      <c r="P631" s="577">
        <f t="shared" si="583"/>
        <v>208.26108406207217</v>
      </c>
      <c r="Q631" s="577">
        <f xml:space="preserve"> IF(Q$12 = 1, Q628 - Q629, 0)</f>
        <v>195.04900088917495</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2.0298265612275652</v>
      </c>
      <c r="N632" s="577">
        <f t="shared" si="584"/>
        <v>8.7225370431325491</v>
      </c>
      <c r="O632" s="577">
        <f t="shared" si="584"/>
        <v>19.510861047698402</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16.082904494307591</v>
      </c>
      <c r="N633" s="575">
        <f xml:space="preserve"> PR19FDPublishedTables!N$598</f>
        <v>15.062605033188724</v>
      </c>
      <c r="O633" s="575">
        <f xml:space="preserve"> PR19FDPublishedTables!O$598</f>
        <v>14.107033369883293</v>
      </c>
      <c r="P633" s="575">
        <f xml:space="preserve"> PR19FDPublishedTables!P$598</f>
        <v>13.212083172897859</v>
      </c>
      <c r="Q633" s="575">
        <f xml:space="preserve"> PR19FDPublishedTables!Q$598</f>
        <v>12.37390861640924</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237.4307224651441</v>
      </c>
      <c r="N635" s="575">
        <f xml:space="preserve"> PR19FDPublishedTables!N$600</f>
        <v>222.36811743195614</v>
      </c>
      <c r="O635" s="575">
        <f xml:space="preserve"> PR19FDPublishedTables!O$600</f>
        <v>208.26108406207206</v>
      </c>
      <c r="P635" s="575">
        <f xml:space="preserve"> PR19FDPublishedTables!P$600</f>
        <v>195.04900088917432</v>
      </c>
      <c r="Q635" s="575">
        <f xml:space="preserve"> PR19FDPublishedTables!Q$600</f>
        <v>182.67509227276571</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245.47217471229789</v>
      </c>
      <c r="N636" s="575">
        <f xml:space="preserve"> PR19FDPublishedTables!N$604</f>
        <v>229.8994199485505</v>
      </c>
      <c r="O636" s="575">
        <f xml:space="preserve"> PR19FDPublishedTables!O$604</f>
        <v>215.31460074701369</v>
      </c>
      <c r="P636" s="575">
        <f xml:space="preserve"> PR19FDPublishedTables!P$604</f>
        <v>201.65504247562325</v>
      </c>
      <c r="Q636" s="575">
        <f xml:space="preserve"> PR19FDPublishedTables!Q$604</f>
        <v>188.86204658097034</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39.55172029734932</v>
      </c>
      <c r="O639" s="575">
        <f xml:space="preserve"> PR19FDPublishedTables!O$635</f>
        <v>76.797308549785129</v>
      </c>
      <c r="P639" s="575">
        <f xml:space="preserve"> PR19FDPublishedTables!P$635</f>
        <v>111.97390039469546</v>
      </c>
      <c r="Q639" s="575">
        <f xml:space="preserve"> PR19FDPublishedTables!Q$635</f>
        <v>142.68413428173506</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1.4530189767833948</v>
      </c>
      <c r="O640" s="577">
        <f t="shared" ref="O640" si="590" xml:space="preserve"> IF(O$12 = 1, O639 * (O$17 - 1) * O$13, 0)</f>
        <v>6.7382933905108189</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38.098701320565922</v>
      </c>
      <c r="O642" s="577">
        <f t="shared" si="593"/>
        <v>70.05901515927431</v>
      </c>
      <c r="P642" s="577">
        <f t="shared" si="593"/>
        <v>111.97390039469546</v>
      </c>
      <c r="Q642" s="577">
        <f xml:space="preserve"> IF(Q$12 = 1, Q639 - Q640, 0)</f>
        <v>142.68413428173506</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1.4530189767833948</v>
      </c>
      <c r="O643" s="577">
        <f t="shared" si="594"/>
        <v>6.7382933905108189</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40.56145417474697</v>
      </c>
      <c r="N644" s="575">
        <f xml:space="preserve"> PR19FDPublishedTables!N$636</f>
        <v>40.260744381746555</v>
      </c>
      <c r="O644" s="575">
        <f xml:space="preserve"> PR19FDPublishedTables!O$636</f>
        <v>40.17334434315422</v>
      </c>
      <c r="P644" s="575">
        <f xml:space="preserve"> PR19FDPublishedTables!P$636</f>
        <v>37.612478080109234</v>
      </c>
      <c r="Q644" s="575">
        <f xml:space="preserve"> PR19FDPublishedTables!Q$636</f>
        <v>31.843642625649181</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1.0097338773976188</v>
      </c>
      <c r="N645" s="575">
        <f xml:space="preserve"> PR19FDPublishedTables!N$637</f>
        <v>3.0151561293107894</v>
      </c>
      <c r="O645" s="575">
        <f xml:space="preserve"> PR19FDPublishedTables!O$637</f>
        <v>4.9967524982438292</v>
      </c>
      <c r="P645" s="575">
        <f xml:space="preserve"> PR19FDPublishedTables!P$637</f>
        <v>6.9022441930699996</v>
      </c>
      <c r="Q645" s="575">
        <f xml:space="preserve"> PR19FDPublishedTables!Q$637</f>
        <v>8.6047327482091749</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39.551720297349348</v>
      </c>
      <c r="N646" s="575">
        <f xml:space="preserve"> PR19FDPublishedTables!N$638</f>
        <v>76.797308549785086</v>
      </c>
      <c r="O646" s="575">
        <f xml:space="preserve"> PR19FDPublishedTables!O$638</f>
        <v>111.97390039469551</v>
      </c>
      <c r="P646" s="575">
        <f xml:space="preserve"> PR19FDPublishedTables!P$638</f>
        <v>142.68413428173469</v>
      </c>
      <c r="Q646" s="575">
        <f xml:space="preserve"> PR19FDPublishedTables!Q$638</f>
        <v>165.92304415917505</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19.775860148674674</v>
      </c>
      <c r="N647" s="575">
        <f xml:space="preserve"> PR19FDPublishedTables!N$642</f>
        <v>58.174514423567203</v>
      </c>
      <c r="O647" s="575">
        <f xml:space="preserve"> PR19FDPublishedTables!O$642</f>
        <v>94.385604472240317</v>
      </c>
      <c r="P647" s="575">
        <f xml:space="preserve"> PR19FDPublishedTables!P$642</f>
        <v>127.32901733821507</v>
      </c>
      <c r="Q647" s="575">
        <f xml:space="preserve"> PR19FDPublishedTables!Q$642</f>
        <v>154.30358922045505</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244.368314314087</v>
      </c>
      <c r="N651" s="577">
        <f t="shared" si="595"/>
        <v>231.01370260594894</v>
      </c>
      <c r="O651" s="577">
        <f t="shared" si="595"/>
        <v>222.11575367540266</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245.47217471229789</v>
      </c>
      <c r="N652" s="575">
        <f xml:space="preserve"> PR19FDPublishedTables!N$604</f>
        <v>229.8994199485505</v>
      </c>
      <c r="O652" s="575">
        <f xml:space="preserve"> PR19FDPublishedTables!O$604</f>
        <v>215.31460074701369</v>
      </c>
      <c r="P652" s="575">
        <f xml:space="preserve"> PR19FDPublishedTables!P$604</f>
        <v>201.65504247562325</v>
      </c>
      <c r="Q652" s="575">
        <f xml:space="preserve"> PR19FDPublishedTables!Q$604</f>
        <v>188.86204658097034</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19.775860148674674</v>
      </c>
      <c r="N653" s="575">
        <f xml:space="preserve"> PR19FDPublishedTables!N$642</f>
        <v>58.174514423567203</v>
      </c>
      <c r="O653" s="575">
        <f xml:space="preserve"> PR19FDPublishedTables!O$642</f>
        <v>94.385604472240317</v>
      </c>
      <c r="P653" s="575">
        <f xml:space="preserve"> PR19FDPublishedTables!P$642</f>
        <v>127.32901733821507</v>
      </c>
      <c r="Q653" s="575">
        <f xml:space="preserve"> PR19FDPublishedTables!Q$642</f>
        <v>154.30358922045505</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509.61634917505955</v>
      </c>
      <c r="N654" s="610">
        <f t="shared" si="596"/>
        <v>519.0876369780666</v>
      </c>
      <c r="O654" s="610">
        <f t="shared" si="596"/>
        <v>531.81595889465666</v>
      </c>
      <c r="P654" s="610">
        <f t="shared" si="596"/>
        <v>328.98405981383831</v>
      </c>
      <c r="Q654" s="610">
        <f t="shared" si="596"/>
        <v>343.16563580142542</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264.73252799909659</v>
      </c>
      <c r="N663" s="525">
        <f t="shared" si="599"/>
        <v>253.44630692068839</v>
      </c>
      <c r="O663" s="525">
        <f t="shared" si="599"/>
        <v>248.55082779701129</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2.2985437960706481</v>
      </c>
      <c r="N664" s="525">
        <f t="shared" si="600"/>
        <v>14.639575632047638</v>
      </c>
      <c r="O664" s="525">
        <f t="shared" si="600"/>
        <v>31.998281400686526</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19.610761912637084</v>
      </c>
      <c r="N665" s="525">
        <f t="shared" si="601"/>
        <v>19.688227214672931</v>
      </c>
      <c r="O665" s="525">
        <f t="shared" si="601"/>
        <v>20.603526579478928</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264.17636226895718</v>
      </c>
      <c r="M666" s="525">
        <f t="shared" si="602"/>
        <v>247.42030988253015</v>
      </c>
      <c r="N666" s="525">
        <f t="shared" si="602"/>
        <v>248.39765533806309</v>
      </c>
      <c r="O666" s="525">
        <f t="shared" si="602"/>
        <v>259.94558261821885</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264.71555640830223</v>
      </c>
      <c r="N668" s="645">
        <f t="shared" ref="N668" si="606" xml:space="preserve"> IF(N$11 = 1, N631 * N659 - (M672 - M666), N631 * N659)</f>
        <v>255.66451560848654</v>
      </c>
      <c r="O668" s="645">
        <f t="shared" ref="O668" si="607" xml:space="preserve"> IF(O$11 = 1, O631 * O659 - (N672 - N666), O631 * O659)</f>
        <v>246.81560955884007</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2.136625367983342</v>
      </c>
      <c r="N669" s="645">
        <f>IF(N$11 = 1, (N632 - PR19FDPublishedTables!N587) * N659, N632 * N659)</f>
        <v>9.7506051385729293</v>
      </c>
      <c r="O669" s="645">
        <f>IF(O$11 = 1, (O632 - PR19FDPublishedTables!O587) * O659, O632 * O659)</f>
        <v>23.73878631870933</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16.929102411887509</v>
      </c>
      <c r="N670" s="525">
        <f t="shared" si="610"/>
        <v>16.83793526019338</v>
      </c>
      <c r="O670" s="525">
        <f t="shared" si="610"/>
        <v>17.16397087447179</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264.17636226895684</v>
      </c>
      <c r="M672" s="525">
        <f t="shared" si="612"/>
        <v>249.92307936439769</v>
      </c>
      <c r="N672" s="525">
        <f t="shared" si="612"/>
        <v>248.57718548686609</v>
      </c>
      <c r="O672" s="525">
        <f t="shared" si="612"/>
        <v>253.39042500307761</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42.589144767432565</v>
      </c>
      <c r="O674" s="525">
        <f t="shared" si="614"/>
        <v>85.240522522270751</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1.6242767707845722</v>
      </c>
      <c r="O675" s="525">
        <f t="shared" si="615"/>
        <v>8.1984545202312997</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42.695584739834416</v>
      </c>
      <c r="N676" s="525">
        <f t="shared" si="616"/>
        <v>45.006013630002954</v>
      </c>
      <c r="O676" s="525">
        <f t="shared" si="616"/>
        <v>48.878746803569058</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1.0628607677964381</v>
      </c>
      <c r="N677" s="525">
        <f t="shared" si="617"/>
        <v>3.3705327592967249</v>
      </c>
      <c r="O677" s="525">
        <f t="shared" si="617"/>
        <v>6.0795287072827531</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41.632723972037979</v>
      </c>
      <c r="N678" s="525">
        <f t="shared" si="618"/>
        <v>85.848902408923365</v>
      </c>
      <c r="O678" s="525">
        <f t="shared" si="618"/>
        <v>136.23819513878834</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529.44808440739882</v>
      </c>
      <c r="N680" s="525">
        <f t="shared" si="619"/>
        <v>551.6999672966075</v>
      </c>
      <c r="O680" s="525">
        <f t="shared" si="619"/>
        <v>580.6069598781221</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4.4351691640539901</v>
      </c>
      <c r="N681" s="525">
        <f t="shared" si="619"/>
        <v>26.01445754140514</v>
      </c>
      <c r="O681" s="525">
        <f t="shared" si="619"/>
        <v>63.935522239627154</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42.695584739834416</v>
      </c>
      <c r="N682" s="525">
        <f t="shared" si="620"/>
        <v>45.006013630002954</v>
      </c>
      <c r="O682" s="525">
        <f t="shared" si="620"/>
        <v>48.878746803569058</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37.60272509232103</v>
      </c>
      <c r="N683" s="525">
        <f t="shared" si="621"/>
        <v>39.896695234163033</v>
      </c>
      <c r="O683" s="525">
        <f t="shared" si="621"/>
        <v>43.847026161233472</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528.35272453791401</v>
      </c>
      <c r="M685" s="525">
        <f xml:space="preserve"> M666 + M672 + M678</f>
        <v>538.97611321896579</v>
      </c>
      <c r="N685" s="525">
        <f t="shared" si="623"/>
        <v>582.8237432338525</v>
      </c>
      <c r="O685" s="525">
        <f t="shared" si="623"/>
        <v>649.57420276008475</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255.83834473967232</v>
      </c>
      <c r="N687" s="525">
        <f t="shared" si="624"/>
        <v>250.74204375285075</v>
      </c>
      <c r="O687" s="525">
        <f t="shared" si="624"/>
        <v>262.23725435929316</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256.99401755222431</v>
      </c>
      <c r="N688" s="525">
        <f t="shared" si="625"/>
        <v>249.53260246134855</v>
      </c>
      <c r="O688" s="525">
        <f t="shared" si="625"/>
        <v>254.20758676072739</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20.704088991411929</v>
      </c>
      <c r="N689" s="525">
        <f t="shared" si="626"/>
        <v>63.142560273908629</v>
      </c>
      <c r="O689" s="525">
        <f t="shared" si="626"/>
        <v>111.434787304704</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533.53645128330857</v>
      </c>
      <c r="N690" s="528">
        <f t="shared" si="627"/>
        <v>563.41720648810792</v>
      </c>
      <c r="O690" s="528">
        <f t="shared" si="627"/>
        <v>627.87962842472461</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264.17636226895718</v>
      </c>
      <c r="M694" s="577">
        <f t="shared" si="628"/>
        <v>247.42030988253015</v>
      </c>
      <c r="N694" s="577">
        <f t="shared" si="628"/>
        <v>248.39765533806309</v>
      </c>
      <c r="O694" s="577">
        <f t="shared" si="628"/>
        <v>259.94558261821885</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264.17636226895684</v>
      </c>
      <c r="M695" s="577">
        <f t="shared" si="629"/>
        <v>249.92307936439769</v>
      </c>
      <c r="N695" s="577">
        <f t="shared" si="629"/>
        <v>248.57718548686609</v>
      </c>
      <c r="O695" s="577">
        <f t="shared" si="629"/>
        <v>253.39042500307761</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41.632723972037979</v>
      </c>
      <c r="N696" s="577">
        <f t="shared" si="630"/>
        <v>85.848902408923365</v>
      </c>
      <c r="O696" s="577">
        <f t="shared" si="630"/>
        <v>136.23819513878834</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528.35272453791401</v>
      </c>
      <c r="M697" s="610">
        <f t="shared" si="631"/>
        <v>538.97611321896579</v>
      </c>
      <c r="N697" s="610">
        <f t="shared" si="631"/>
        <v>582.8237432338525</v>
      </c>
      <c r="O697" s="610">
        <f t="shared" si="631"/>
        <v>649.57420276008475</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266.85218177628553</v>
      </c>
      <c r="N699" s="577">
        <f xml:space="preserve"> M694 * N$22</f>
        <v>262.75721149785562</v>
      </c>
      <c r="O699" s="577">
        <f t="shared" ref="O699:O701" si="635" xml:space="preserve"> N694 * O$22</f>
        <v>270.35899310614934</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266.85218177628519</v>
      </c>
      <c r="N700" s="577">
        <f t="shared" ref="N700:N701" si="639" xml:space="preserve"> M695 * N$22</f>
        <v>265.41512074705867</v>
      </c>
      <c r="O700" s="577">
        <f t="shared" si="635"/>
        <v>270.55439587755035</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44.213421538217183</v>
      </c>
      <c r="O701" s="577">
        <f t="shared" si="635"/>
        <v>93.438977042501989</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533.70436355257073</v>
      </c>
      <c r="N702" s="610">
        <f t="shared" si="641"/>
        <v>572.38575378313146</v>
      </c>
      <c r="O702" s="610">
        <f t="shared" si="641"/>
        <v>634.35236602620159</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533.70436355257073</v>
      </c>
      <c r="N704" s="577">
        <f t="shared" si="642"/>
        <v>572.38575378313146</v>
      </c>
      <c r="O704" s="577">
        <f t="shared" si="642"/>
        <v>634.35236602620159</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528.35272453791401</v>
      </c>
      <c r="N705" s="577">
        <f t="shared" ref="N705" si="647" xml:space="preserve"> M697</f>
        <v>538.97611321896579</v>
      </c>
      <c r="O705" s="577">
        <f t="shared" ref="O705" si="648" xml:space="preserve"> N697</f>
        <v>582.8237432338525</v>
      </c>
      <c r="P705" s="577">
        <f t="shared" ref="P705" si="649" xml:space="preserve"> O697</f>
        <v>649.57420276008475</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5.3516390146567119</v>
      </c>
      <c r="N707" s="610">
        <f t="shared" si="652"/>
        <v>33.40964056416567</v>
      </c>
      <c r="O707" s="610">
        <f t="shared" si="652"/>
        <v>51.528622792349097</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533.53645128330857</v>
      </c>
      <c r="N712" s="618">
        <f t="shared" si="653"/>
        <v>563.41720648810792</v>
      </c>
      <c r="O712" s="618">
        <f t="shared" si="653"/>
        <v>627.87962842472461</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213.41458051332344</v>
      </c>
      <c r="N713" s="618">
        <f t="shared" si="654"/>
        <v>225.36688259524317</v>
      </c>
      <c r="O713" s="618">
        <f t="shared" si="654"/>
        <v>251.15185136988987</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509.61634917505955</v>
      </c>
      <c r="N714" s="618">
        <f t="shared" si="655"/>
        <v>519.0876369780666</v>
      </c>
      <c r="O714" s="618">
        <f t="shared" si="655"/>
        <v>531.81595889465666</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203.84653967002384</v>
      </c>
      <c r="N715" s="525">
        <f t="shared" ref="N715" si="660" xml:space="preserve"> N711 * N714</f>
        <v>207.63505479122665</v>
      </c>
      <c r="O715" s="525">
        <f t="shared" ref="O715" si="661" xml:space="preserve"> O711 * O714</f>
        <v>212.72638355786268</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0.34289999999999998</v>
      </c>
      <c r="N719" s="291">
        <f xml:space="preserve"> Inp!N$214</f>
        <v>0.36014999999999997</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533.53645128330857</v>
      </c>
      <c r="N720" s="618">
        <f t="shared" si="664"/>
        <v>563.41720648810792</v>
      </c>
      <c r="O720" s="618">
        <f t="shared" si="664"/>
        <v>627.87962842472461</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182.94964914504649</v>
      </c>
      <c r="N721" s="619">
        <f t="shared" si="665"/>
        <v>202.91470691669204</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509.61634917505955</v>
      </c>
      <c r="N722" s="274">
        <f t="shared" si="666"/>
        <v>519.0876369780666</v>
      </c>
      <c r="O722" s="274">
        <f t="shared" si="666"/>
        <v>531.81595889465666</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174.74744613212792</v>
      </c>
      <c r="N723" s="311">
        <f t="shared" ref="N723" si="671" xml:space="preserve"> N719 * N722</f>
        <v>186.94941245765068</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528.35272453791401</v>
      </c>
      <c r="N727" s="274">
        <f t="shared" si="675"/>
        <v>538.97611321896579</v>
      </c>
      <c r="O727" s="274">
        <f t="shared" si="675"/>
        <v>582.8237432338525</v>
      </c>
      <c r="P727" s="274">
        <f t="shared" si="675"/>
        <v>649.57420276008475</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5.3516390146567119</v>
      </c>
      <c r="N728" s="274">
        <f t="shared" si="676"/>
        <v>33.40964056416567</v>
      </c>
      <c r="O728" s="274">
        <f t="shared" si="676"/>
        <v>51.528622792349097</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1.0619872379216044</v>
      </c>
      <c r="O729" s="267">
        <f t="shared" ref="O729" si="681" xml:space="preserve"> IF( O727 &lt;&gt; 0, 1 + O728 / O727, 0)</f>
        <v>1.0884120171673819</v>
      </c>
      <c r="P729" s="267">
        <f t="shared" ref="P729" si="682" xml:space="preserve"> IF( P727 &lt;&gt; 0, 1 + P728 / P727, 0)</f>
        <v>1</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1.0128913443830805E-2</v>
      </c>
      <c r="N730" s="581">
        <f t="shared" si="684"/>
        <v>6.1987237921604488E-2</v>
      </c>
      <c r="O730" s="581">
        <f t="shared" si="684"/>
        <v>8.8412017167381812E-2</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264.73252799909659</v>
      </c>
      <c r="N732" s="274">
        <f t="shared" si="685"/>
        <v>253.44630692068839</v>
      </c>
      <c r="O732" s="274">
        <f t="shared" si="685"/>
        <v>248.55082779701129</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2.2985437960706481</v>
      </c>
      <c r="N733" s="274">
        <f t="shared" si="686"/>
        <v>14.639575632047638</v>
      </c>
      <c r="O733" s="274">
        <f t="shared" si="686"/>
        <v>31.998281400686526</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264.71555640830223</v>
      </c>
      <c r="N734" s="274">
        <f t="shared" si="687"/>
        <v>255.66451560848654</v>
      </c>
      <c r="O734" s="274">
        <f t="shared" si="687"/>
        <v>246.81560955884007</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2.136625367983342</v>
      </c>
      <c r="N735" s="274">
        <f t="shared" si="688"/>
        <v>9.7506051385729293</v>
      </c>
      <c r="O735" s="274">
        <f t="shared" si="688"/>
        <v>23.73878631870933</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0.17889001888165978</v>
      </c>
      <c r="N736" s="274">
        <f t="shared" ref="N736" si="692" xml:space="preserve"> N732 + N733 - N734 - N735</f>
        <v>2.6707618056765838</v>
      </c>
      <c r="O736" s="274">
        <f t="shared" ref="O736" si="693" xml:space="preserve"> O732 + O733 - O734 - O735</f>
        <v>9.9947133201484206</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1.0049552507804582</v>
      </c>
      <c r="O737" s="267">
        <f t="shared" ref="O737" si="701" xml:space="preserve"> IF( O727 &lt;&gt; 0, 1 + O736 / O727, 0)</f>
        <v>1.0171487751420212</v>
      </c>
      <c r="P737" s="267">
        <f t="shared" ref="P737" si="702" xml:space="preserve"> IF( P727 &lt;&gt; 0, 1 + P736 / P727, 0)</f>
        <v>1</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3.3858066888575841E-4</v>
      </c>
      <c r="N738" s="581">
        <f t="shared" si="704"/>
        <v>4.955250780458156E-3</v>
      </c>
      <c r="O738" s="581">
        <f t="shared" si="704"/>
        <v>1.7148775142021174E-2</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1.0128913443830805E-2</v>
      </c>
      <c r="N740" s="581">
        <f t="shared" ref="N740:Q740" si="706" xml:space="preserve"> N730</f>
        <v>6.1987237921604488E-2</v>
      </c>
      <c r="O740" s="581">
        <f t="shared" si="706"/>
        <v>8.8412017167381812E-2</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3.3858066888575841E-4</v>
      </c>
      <c r="N741" s="581">
        <f t="shared" ref="N741:Q741" si="708" xml:space="preserve"> N738</f>
        <v>4.955250780458156E-3</v>
      </c>
      <c r="O741" s="581">
        <f t="shared" si="708"/>
        <v>1.7148775142021174E-2</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1.0470923567005519E-2</v>
      </c>
      <c r="N742" s="197">
        <f xml:space="preserve"> (1 + N740) * (1 + N741) -1</f>
        <v>6.7249651011152212E-2</v>
      </c>
      <c r="O742" s="197">
        <f t="shared" ref="O742" si="713" xml:space="preserve"> (1 + O740) * (1 + O741) -1</f>
        <v>0.10707695011165907</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0.34289999999999998</v>
      </c>
      <c r="N899" s="291">
        <f xml:space="preserve"> Inp!N$214</f>
        <v>0.36014999999999997</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4664.012356218047</v>
      </c>
      <c r="N930" s="525">
        <f t="shared" si="885"/>
        <v>4559.2139541180259</v>
      </c>
      <c r="O930" s="525">
        <f t="shared" si="885"/>
        <v>4565.4903144691634</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40.495351089679559</v>
      </c>
      <c r="N931" s="525">
        <f t="shared" si="885"/>
        <v>263.34949723644814</v>
      </c>
      <c r="O931" s="525">
        <f t="shared" si="885"/>
        <v>587.75842796146878</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253.6946611281322</v>
      </c>
      <c r="N932" s="525">
        <f t="shared" si="885"/>
        <v>259.88667560481417</v>
      </c>
      <c r="O932" s="525">
        <f t="shared" si="885"/>
        <v>277.52326003901004</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4654.2139235997338</v>
      </c>
      <c r="M933" s="525">
        <f t="shared" si="885"/>
        <v>4450.8130461795945</v>
      </c>
      <c r="N933" s="525">
        <f t="shared" si="885"/>
        <v>4562.67677574966</v>
      </c>
      <c r="O933" s="525">
        <f t="shared" si="885"/>
        <v>4875.725482391621</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4663.7133536369602</v>
      </c>
      <c r="N935" s="525">
        <f t="shared" si="886"/>
        <v>4598.1638838623239</v>
      </c>
      <c r="O935" s="525">
        <f t="shared" si="886"/>
        <v>4531.6743367105555</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37.642699943987488</v>
      </c>
      <c r="N936" s="525">
        <f t="shared" si="886"/>
        <v>175.36606629700074</v>
      </c>
      <c r="O936" s="525">
        <f t="shared" si="886"/>
        <v>435.85755754035824</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206.452744289294</v>
      </c>
      <c r="N937" s="525">
        <f t="shared" si="886"/>
        <v>209.51208201869332</v>
      </c>
      <c r="O937" s="525">
        <f t="shared" si="886"/>
        <v>219.02546099332304</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4654.2139235997365</v>
      </c>
      <c r="M939" s="525">
        <f t="shared" si="886"/>
        <v>4494.9033092916561</v>
      </c>
      <c r="N939" s="525">
        <f t="shared" si="886"/>
        <v>4564.0178681406314</v>
      </c>
      <c r="O939" s="525">
        <f t="shared" si="886"/>
        <v>4748.5064332575912</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452.5176158393524</v>
      </c>
      <c r="O941" s="525">
        <f t="shared" si="887"/>
        <v>999.09647084082258</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17.258243991335881</v>
      </c>
      <c r="O942" s="525">
        <f t="shared" si="887"/>
        <v>96.093345455173719</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452.42366882956162</v>
      </c>
      <c r="N943" s="525">
        <f t="shared" si="887"/>
        <v>570.05643227890766</v>
      </c>
      <c r="O943" s="525">
        <f t="shared" si="887"/>
        <v>642.61904764846611</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10.068202534055043</v>
      </c>
      <c r="N944" s="525">
        <f t="shared" si="887"/>
        <v>33.605055528495022</v>
      </c>
      <c r="O944" s="525">
        <f t="shared" si="887"/>
        <v>63.506883369126683</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442.35546629550657</v>
      </c>
      <c r="N945" s="525">
        <f t="shared" si="887"/>
        <v>1006.2272365811009</v>
      </c>
      <c r="O945" s="525">
        <f t="shared" si="887"/>
        <v>1674.3019805753356</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9327.7257098550072</v>
      </c>
      <c r="N947" s="525">
        <f t="shared" si="888"/>
        <v>9609.8954538197031</v>
      </c>
      <c r="O947" s="525">
        <f t="shared" si="888"/>
        <v>10096.261122020542</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78.13805103366704</v>
      </c>
      <c r="N948" s="525">
        <f t="shared" si="889"/>
        <v>455.97380752478472</v>
      </c>
      <c r="O948" s="525">
        <f t="shared" si="889"/>
        <v>1119.7093309570007</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452.42366882956162</v>
      </c>
      <c r="N949" s="525">
        <f t="shared" si="890"/>
        <v>570.05643227890766</v>
      </c>
      <c r="O949" s="525">
        <f t="shared" si="890"/>
        <v>642.61904764846611</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470.21560795148122</v>
      </c>
      <c r="N950" s="525">
        <f t="shared" si="891"/>
        <v>503.00381315200252</v>
      </c>
      <c r="O950" s="525">
        <f t="shared" si="891"/>
        <v>560.05560440145973</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9308.4278471994694</v>
      </c>
      <c r="M952" s="525">
        <f t="shared" si="893"/>
        <v>9388.0718217667563</v>
      </c>
      <c r="N952" s="525">
        <f t="shared" si="893"/>
        <v>10132.921880471393</v>
      </c>
      <c r="O952" s="525">
        <f t="shared" si="893"/>
        <v>11298.533896224548</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4552.9707773248829</v>
      </c>
      <c r="N954" s="525">
        <f t="shared" si="894"/>
        <v>4556.3394435876789</v>
      </c>
      <c r="O954" s="525">
        <f t="shared" si="894"/>
        <v>4865.8584525992555</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4573.3296808755331</v>
      </c>
      <c r="N955" s="525">
        <f t="shared" si="894"/>
        <v>4533.1857684407596</v>
      </c>
      <c r="O955" s="525">
        <f t="shared" si="894"/>
        <v>4714.0281909063833</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219.98481161527911</v>
      </c>
      <c r="N956" s="525">
        <f t="shared" si="894"/>
        <v>716.56888521794099</v>
      </c>
      <c r="O956" s="525">
        <f t="shared" si="894"/>
        <v>1343.7022338592669</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9346.2852698156948</v>
      </c>
      <c r="N957" s="527">
        <f t="shared" si="895"/>
        <v>9806.0940972463795</v>
      </c>
      <c r="O957" s="527">
        <f t="shared" si="895"/>
        <v>10923.588877364906</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4654.2139235997338</v>
      </c>
      <c r="M961" s="274">
        <f t="shared" si="896"/>
        <v>4450.8130461795945</v>
      </c>
      <c r="N961" s="274">
        <f t="shared" si="896"/>
        <v>4562.67677574966</v>
      </c>
      <c r="O961" s="274">
        <f t="shared" si="896"/>
        <v>4875.725482391621</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4654.2139235997365</v>
      </c>
      <c r="M962" s="274">
        <f t="shared" si="896"/>
        <v>4494.9033092916561</v>
      </c>
      <c r="N962" s="274">
        <f t="shared" si="896"/>
        <v>4564.0178681406314</v>
      </c>
      <c r="O962" s="274">
        <f t="shared" si="896"/>
        <v>4748.5064332575912</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442.35546629550657</v>
      </c>
      <c r="N963" s="274">
        <f t="shared" si="896"/>
        <v>1006.2272365811009</v>
      </c>
      <c r="O963" s="274">
        <f t="shared" si="896"/>
        <v>1674.3019805753356</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9308.4278471994712</v>
      </c>
      <c r="M964" s="591">
        <f t="shared" si="896"/>
        <v>9388.0718217667581</v>
      </c>
      <c r="N964" s="591">
        <f t="shared" si="896"/>
        <v>10132.921880471391</v>
      </c>
      <c r="O964" s="591">
        <f t="shared" si="896"/>
        <v>11298.53389622455</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4701.3560535809474</v>
      </c>
      <c r="N966" s="274">
        <f t="shared" si="897"/>
        <v>4726.7066534177102</v>
      </c>
      <c r="O966" s="274">
        <f t="shared" si="897"/>
        <v>4966.0722331764537</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4701.3560535809502</v>
      </c>
      <c r="N967" s="274">
        <f t="shared" si="898"/>
        <v>4773.5299501593254</v>
      </c>
      <c r="O967" s="274">
        <f t="shared" si="898"/>
        <v>4967.5318942509184</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469.77585983068843</v>
      </c>
      <c r="O968" s="274">
        <f t="shared" si="898"/>
        <v>1095.1898162959965</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9402.7121071618967</v>
      </c>
      <c r="N969" s="591">
        <f t="shared" si="899"/>
        <v>9970.0124634077238</v>
      </c>
      <c r="O969" s="591">
        <f t="shared" si="899"/>
        <v>11028.793943723369</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9402.7121071618967</v>
      </c>
      <c r="N971" s="274">
        <f t="shared" si="902"/>
        <v>9970.0124634077238</v>
      </c>
      <c r="O971" s="274">
        <f t="shared" si="902"/>
        <v>11028.793943723369</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9308.4278471994712</v>
      </c>
      <c r="N972" s="274">
        <f t="shared" si="903"/>
        <v>9388.0718217667581</v>
      </c>
      <c r="O972" s="274">
        <f t="shared" si="903"/>
        <v>10132.921880471391</v>
      </c>
      <c r="P972" s="274">
        <f t="shared" si="903"/>
        <v>11298.53389622455</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1</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94.284259962425494</v>
      </c>
      <c r="N974" s="610">
        <f t="shared" si="907"/>
        <v>581.94064164096562</v>
      </c>
      <c r="O974" s="610">
        <f t="shared" si="907"/>
        <v>895.87206325197803</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158.11869363120556</v>
      </c>
      <c r="N980" s="618">
        <f t="shared" si="908"/>
        <v>165.1248611638926</v>
      </c>
      <c r="O980" s="618">
        <f t="shared" si="908"/>
        <v>183.32918208962212</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1719.6388550645927</v>
      </c>
      <c r="N981" s="618">
        <f t="shared" si="909"/>
        <v>1798.1804834736495</v>
      </c>
      <c r="O981" s="618">
        <f t="shared" si="909"/>
        <v>1995.5599920236411</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1647.3419787171563</v>
      </c>
      <c r="N982" s="618">
        <f t="shared" si="910"/>
        <v>1733.7654116657666</v>
      </c>
      <c r="O982" s="618">
        <f t="shared" si="910"/>
        <v>1939.3945254628093</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213.41458051332344</v>
      </c>
      <c r="N983" s="618">
        <f t="shared" si="911"/>
        <v>225.36688259524317</v>
      </c>
      <c r="O983" s="618">
        <f t="shared" si="911"/>
        <v>251.15185136988987</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3738.514107926278</v>
      </c>
      <c r="N985" s="591">
        <f t="shared" si="914"/>
        <v>3922.4376388985515</v>
      </c>
      <c r="O985" s="591">
        <f t="shared" si="914"/>
        <v>4369.4355509459629</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151.02973975038995</v>
      </c>
      <c r="N989" s="618">
        <f t="shared" si="915"/>
        <v>152.13286530983061</v>
      </c>
      <c r="O989" s="618">
        <f t="shared" si="915"/>
        <v>155.28037597106766</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1642.5420851934466</v>
      </c>
      <c r="N990" s="618">
        <f t="shared" si="916"/>
        <v>1656.6999503699317</v>
      </c>
      <c r="O990" s="618">
        <f t="shared" si="916"/>
        <v>1690.2453952081044</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1573.486503157164</v>
      </c>
      <c r="N991" s="618">
        <f t="shared" si="917"/>
        <v>1597.3530454023924</v>
      </c>
      <c r="O991" s="618">
        <f t="shared" si="917"/>
        <v>1642.6730738528881</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203.84653967002384</v>
      </c>
      <c r="N992" s="618">
        <f t="shared" si="918"/>
        <v>207.63505479122665</v>
      </c>
      <c r="O992" s="618">
        <f t="shared" si="918"/>
        <v>212.72638355786268</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3570.9048677710243</v>
      </c>
      <c r="N994" s="621">
        <f t="shared" si="921"/>
        <v>3613.8209158733812</v>
      </c>
      <c r="O994" s="621">
        <f t="shared" si="921"/>
        <v>3700.9252285899229</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0.34289999999999998</v>
      </c>
      <c r="N999" s="305">
        <f xml:space="preserve"> Inp!N$214</f>
        <v>0.36014999999999997</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135.54725011535095</v>
      </c>
      <c r="N1000" s="618">
        <f t="shared" si="922"/>
        <v>148.67429687043978</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1474.160408504122</v>
      </c>
      <c r="N1001" s="618">
        <f t="shared" si="923"/>
        <v>1619.0367528075869</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1412.1839112552821</v>
      </c>
      <c r="N1002" s="618">
        <f t="shared" si="924"/>
        <v>1561.0390325285643</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182.94964914504649</v>
      </c>
      <c r="N1003" s="618">
        <f t="shared" si="925"/>
        <v>202.91470691669204</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3204.8412190198014</v>
      </c>
      <c r="N1005" s="591">
        <f t="shared" si="927"/>
        <v>3531.6647891232833</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0.34289999999999998</v>
      </c>
      <c r="N1008" s="305">
        <f xml:space="preserve"> Inp!N$214</f>
        <v>0.36014999999999997</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129.47024440102177</v>
      </c>
      <c r="N1009" s="618">
        <f t="shared" si="928"/>
        <v>136.97662860333872</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1408.0692025320818</v>
      </c>
      <c r="N1010" s="618">
        <f t="shared" si="929"/>
        <v>1491.6512178143271</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1348.8713048314787</v>
      </c>
      <c r="N1011" s="618">
        <f t="shared" si="930"/>
        <v>1438.2167482541788</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174.74744613212792</v>
      </c>
      <c r="N1012" s="618">
        <f t="shared" si="931"/>
        <v>186.94941245765068</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3061.1581978967106</v>
      </c>
      <c r="N1014" s="621">
        <f t="shared" si="933"/>
        <v>3253.7940071294956</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9308.4278471994712</v>
      </c>
      <c r="N1018" s="274">
        <f t="shared" si="934"/>
        <v>9388.0718217667581</v>
      </c>
      <c r="O1018" s="274">
        <f t="shared" si="934"/>
        <v>10132.921880471391</v>
      </c>
      <c r="P1018" s="274">
        <f t="shared" si="934"/>
        <v>11298.53389622455</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94.284259962425494</v>
      </c>
      <c r="N1019" s="274">
        <f t="shared" si="935"/>
        <v>581.94064164096562</v>
      </c>
      <c r="O1019" s="274">
        <f t="shared" si="935"/>
        <v>895.87206325197803</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1.0101289134438305</v>
      </c>
      <c r="N1020" s="267">
        <f t="shared" ref="N1020:Q1020" si="937" xml:space="preserve"> IF( N1018 &lt;&gt; 0, 1 + N1019 / N1018, 0)</f>
        <v>1.0619872379216044</v>
      </c>
      <c r="O1020" s="267">
        <f t="shared" si="937"/>
        <v>1.0884120171673821</v>
      </c>
      <c r="P1020" s="267">
        <f t="shared" si="937"/>
        <v>1</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1.0128913443830561E-2</v>
      </c>
      <c r="N1021" s="581">
        <f t="shared" si="938"/>
        <v>6.1987237921604349E-2</v>
      </c>
      <c r="O1021" s="581">
        <f t="shared" si="938"/>
        <v>8.8412017167382076E-2</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4664.012356218047</v>
      </c>
      <c r="N1023" s="274">
        <f t="shared" si="939"/>
        <v>4559.2139541180259</v>
      </c>
      <c r="O1023" s="274">
        <f t="shared" si="939"/>
        <v>4565.4903144691634</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40.495351089679559</v>
      </c>
      <c r="N1024" s="274">
        <f t="shared" si="940"/>
        <v>263.34949723644814</v>
      </c>
      <c r="O1024" s="274">
        <f t="shared" si="940"/>
        <v>587.75842796146878</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4663.7133536369602</v>
      </c>
      <c r="N1025" s="274">
        <f t="shared" si="941"/>
        <v>4598.1638838623239</v>
      </c>
      <c r="O1025" s="274">
        <f t="shared" si="941"/>
        <v>4531.6743367105555</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37.642699943987488</v>
      </c>
      <c r="N1026" s="274">
        <f t="shared" si="944"/>
        <v>175.36606629700074</v>
      </c>
      <c r="O1026" s="274">
        <f t="shared" si="944"/>
        <v>435.85755754035824</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3.1516537267787257</v>
      </c>
      <c r="N1027" s="274">
        <f t="shared" ref="N1027" si="948" xml:space="preserve"> N1023 + N1024 - N1025 - N1026</f>
        <v>49.033501195149057</v>
      </c>
      <c r="O1027" s="274">
        <f t="shared" ref="O1027" si="949" xml:space="preserve"> O1023 + O1024 - O1025 - O1026</f>
        <v>185.71684817971811</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1.0003385806688856</v>
      </c>
      <c r="N1028" s="267">
        <f t="shared" si="952"/>
        <v>1.005222957613241</v>
      </c>
      <c r="O1028" s="267">
        <f t="shared" si="952"/>
        <v>1.0183280647349744</v>
      </c>
      <c r="P1028" s="267">
        <f t="shared" si="952"/>
        <v>1</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3.3858066888566262E-4</v>
      </c>
      <c r="N1029" s="581">
        <f t="shared" si="953"/>
        <v>5.2229576132409002E-3</v>
      </c>
      <c r="O1029" s="581">
        <f t="shared" si="953"/>
        <v>1.8328064734974392E-2</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1.0128913443830561E-2</v>
      </c>
      <c r="N1031" s="581">
        <f t="shared" si="954"/>
        <v>6.1987237921604349E-2</v>
      </c>
      <c r="O1031" s="581">
        <f t="shared" si="954"/>
        <v>8.8412017167382076E-2</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3.3858066888566262E-4</v>
      </c>
      <c r="N1032" s="581">
        <f t="shared" si="955"/>
        <v>5.2229576132409002E-3</v>
      </c>
      <c r="O1032" s="581">
        <f t="shared" si="955"/>
        <v>1.8328064734974392E-2</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1.0470923567005075E-2</v>
      </c>
      <c r="N1033" s="197">
        <f xml:space="preserve"> (1 + N1031) * (1 + N1032) -1</f>
        <v>6.7533952251071838E-2</v>
      </c>
      <c r="O1033" s="197">
        <f t="shared" ref="O1033:Q1033" si="957" xml:space="preserve"> (1 + O1031) * (1 + O1032) -1</f>
        <v>0.10836050307634992</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Severn Trent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9327.7257098550072</v>
      </c>
      <c r="N11" s="395">
        <f xml:space="preserve"> Update!N947</f>
        <v>9609.8954538197031</v>
      </c>
      <c r="O11" s="395">
        <f xml:space="preserve"> Update!O947</f>
        <v>10096.261122020542</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78.13805103366704</v>
      </c>
      <c r="N12" s="395">
        <f xml:space="preserve"> Update!N948</f>
        <v>455.97380752478472</v>
      </c>
      <c r="O12" s="395">
        <f xml:space="preserve"> Update!O948</f>
        <v>1119.7093309570007</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452.42366882956162</v>
      </c>
      <c r="N13" s="395">
        <f xml:space="preserve"> Update!N949</f>
        <v>570.05643227890766</v>
      </c>
      <c r="O13" s="395">
        <f xml:space="preserve"> Update!O949</f>
        <v>642.61904764846611</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470.21560795148122</v>
      </c>
      <c r="N14" s="395">
        <f xml:space="preserve"> Update!N950</f>
        <v>503.00381315200252</v>
      </c>
      <c r="O14" s="395">
        <f xml:space="preserve"> Update!O950</f>
        <v>560.05560440145973</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9308.4278471994694</v>
      </c>
      <c r="M16" s="395">
        <f xml:space="preserve"> Update!M952</f>
        <v>9388.0718217667563</v>
      </c>
      <c r="N16" s="395">
        <f xml:space="preserve"> Update!N952</f>
        <v>10132.921880471393</v>
      </c>
      <c r="O16" s="395">
        <f xml:space="preserve"> Update!O952</f>
        <v>11298.533896224548</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4664.012356218047</v>
      </c>
      <c r="N21" s="395">
        <f xml:space="preserve"> Update!N930</f>
        <v>4559.2139541180259</v>
      </c>
      <c r="O21" s="395">
        <f xml:space="preserve"> Update!O930</f>
        <v>4565.4903144691634</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40.495351089679559</v>
      </c>
      <c r="N22" s="395">
        <f xml:space="preserve"> Update!N931</f>
        <v>263.34949723644814</v>
      </c>
      <c r="O22" s="395">
        <f xml:space="preserve"> Update!O931</f>
        <v>587.75842796146878</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253.6946611281322</v>
      </c>
      <c r="N23" s="395">
        <f xml:space="preserve"> Update!N932</f>
        <v>259.88667560481417</v>
      </c>
      <c r="O23" s="395">
        <f xml:space="preserve"> Update!O932</f>
        <v>277.52326003901004</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4654.2139235997338</v>
      </c>
      <c r="M24" s="395">
        <f xml:space="preserve"> Update!M933</f>
        <v>4450.8130461795945</v>
      </c>
      <c r="N24" s="395">
        <f xml:space="preserve"> Update!N933</f>
        <v>4562.67677574966</v>
      </c>
      <c r="O24" s="395">
        <f xml:space="preserve"> Update!O933</f>
        <v>4875.725482391621</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4663.7133536369602</v>
      </c>
      <c r="N28" s="293">
        <f xml:space="preserve"> Update!N935</f>
        <v>4598.1638838623239</v>
      </c>
      <c r="O28" s="293">
        <f xml:space="preserve"> Update!O935</f>
        <v>4531.6743367105555</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37.642699943987488</v>
      </c>
      <c r="N29" s="293">
        <f xml:space="preserve"> Update!N936</f>
        <v>175.36606629700074</v>
      </c>
      <c r="O29" s="293">
        <f xml:space="preserve"> Update!O936</f>
        <v>435.85755754035824</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206.452744289294</v>
      </c>
      <c r="N30" s="293">
        <f xml:space="preserve"> Update!N937</f>
        <v>209.51208201869332</v>
      </c>
      <c r="O30" s="293">
        <f xml:space="preserve"> Update!O937</f>
        <v>219.02546099332304</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4654.2139235997365</v>
      </c>
      <c r="M32" s="293">
        <f xml:space="preserve"> Update!M939</f>
        <v>4494.9033092916561</v>
      </c>
      <c r="N32" s="293">
        <f xml:space="preserve"> Update!N939</f>
        <v>4564.0178681406314</v>
      </c>
      <c r="O32" s="293">
        <f xml:space="preserve"> Update!O939</f>
        <v>4748.5064332575912</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452.5176158393524</v>
      </c>
      <c r="O36" s="293">
        <f xml:space="preserve"> Update!O941</f>
        <v>999.09647084082258</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17.258243991335881</v>
      </c>
      <c r="O37" s="293">
        <f xml:space="preserve"> Update!O942</f>
        <v>96.093345455173719</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452.42366882956162</v>
      </c>
      <c r="N38" s="293">
        <f xml:space="preserve"> Update!N943</f>
        <v>570.05643227890766</v>
      </c>
      <c r="O38" s="293">
        <f xml:space="preserve"> Update!O943</f>
        <v>642.61904764846611</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10.068202534055043</v>
      </c>
      <c r="N39" s="293">
        <f xml:space="preserve"> Update!N944</f>
        <v>33.605055528495022</v>
      </c>
      <c r="O39" s="293">
        <f xml:space="preserve"> Update!O944</f>
        <v>63.506883369126683</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442.35546629550657</v>
      </c>
      <c r="N40" s="293">
        <f xml:space="preserve"> Update!N945</f>
        <v>1006.2272365811009</v>
      </c>
      <c r="O40" s="293">
        <f xml:space="preserve"> Update!O945</f>
        <v>1674.3019805753356</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4552.9707773248829</v>
      </c>
      <c r="N44" s="401">
        <f xml:space="preserve"> Update!N954</f>
        <v>4556.3394435876789</v>
      </c>
      <c r="O44" s="401">
        <f xml:space="preserve"> Update!O954</f>
        <v>4865.8584525992555</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4573.3296808755331</v>
      </c>
      <c r="N45" s="401">
        <f xml:space="preserve"> Update!N955</f>
        <v>4533.1857684407596</v>
      </c>
      <c r="O45" s="401">
        <f xml:space="preserve"> Update!O955</f>
        <v>4714.0281909063833</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219.98481161527911</v>
      </c>
      <c r="N46" s="401">
        <f xml:space="preserve"> Update!N956</f>
        <v>716.56888521794099</v>
      </c>
      <c r="O46" s="401">
        <f xml:space="preserve"> Update!O956</f>
        <v>1343.7022338592669</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9346.2852698156948</v>
      </c>
      <c r="N47" s="401">
        <f xml:space="preserve"> Update!N957</f>
        <v>9806.0940972463795</v>
      </c>
      <c r="O47" s="401">
        <f xml:space="preserve"> Update!O957</f>
        <v>10923.588877364906</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3570.9048677710243</v>
      </c>
      <c r="N52" s="401">
        <f xml:space="preserve"> Update!N994</f>
        <v>3613.8209158733812</v>
      </c>
      <c r="O52" s="401">
        <f xml:space="preserve"> Update!O994</f>
        <v>3700.9252285899229</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0.34289999999999998</v>
      </c>
      <c r="N56" s="291">
        <f xml:space="preserve"> Inp!N$214</f>
        <v>0.36014999999999997</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3061.1581978967106</v>
      </c>
      <c r="N57" s="401">
        <f xml:space="preserve"> Update!N1014</f>
        <v>3253.7940071294956</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1.0470923567005075E-2</v>
      </c>
      <c r="N61" s="291">
        <f xml:space="preserve"> Update!N$1033</f>
        <v>6.7533952251071838E-2</v>
      </c>
      <c r="O61" s="291">
        <f xml:space="preserve"> Update!O$1033</f>
        <v>0.10836050307634992</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394.61007214650368</v>
      </c>
      <c r="N68" s="405">
        <f xml:space="preserve"> Update!N140</f>
        <v>406.34561995039911</v>
      </c>
      <c r="O68" s="405">
        <f xml:space="preserve"> Update!O140</f>
        <v>423.16526151551483</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3.3056355766556762</v>
      </c>
      <c r="N69" s="404">
        <f xml:space="preserve"> Update!N141</f>
        <v>19.29625797887083</v>
      </c>
      <c r="O69" s="404">
        <f xml:space="preserve"> Update!O141</f>
        <v>47.034906645680735</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17.645746873373842</v>
      </c>
      <c r="N70" s="404">
        <f xml:space="preserve"> Update!N142</f>
        <v>19.226579498720582</v>
      </c>
      <c r="O70" s="404">
        <f xml:space="preserve"> Update!O142</f>
        <v>27.147197773530749</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18.59650740439843</v>
      </c>
      <c r="N71" s="404">
        <f xml:space="preserve"> Update!N143</f>
        <v>20.191505582979371</v>
      </c>
      <c r="O71" s="404">
        <f xml:space="preserve"> Update!O143</f>
        <v>22.902483409944878</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393.7936747510775</v>
      </c>
      <c r="M73" s="405">
        <f xml:space="preserve"> Update!M145</f>
        <v>396.96494719213484</v>
      </c>
      <c r="N73" s="405">
        <f xml:space="preserve"> Update!N145</f>
        <v>424.6769518450111</v>
      </c>
      <c r="O73" s="405">
        <f xml:space="preserve"> Update!O145</f>
        <v>474.44488252478146</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197.31136073554174</v>
      </c>
      <c r="N78" s="395">
        <f xml:space="preserve"> Update!N123</f>
        <v>193.58852742841728</v>
      </c>
      <c r="O78" s="395">
        <f xml:space="preserve"> Update!O123</f>
        <v>194.56186789232339</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1.7131585889380576</v>
      </c>
      <c r="N79" s="395">
        <f xml:space="preserve"> Update!N124</f>
        <v>11.182068199052162</v>
      </c>
      <c r="O79" s="395">
        <f xml:space="preserve"> Update!O124</f>
        <v>25.047775756136996</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10.038796754726761</v>
      </c>
      <c r="N80" s="395">
        <f xml:space="preserve"> Update!N125</f>
        <v>10.328628843449557</v>
      </c>
      <c r="O80" s="395">
        <f xml:space="preserve"> Update!O125</f>
        <v>11.077110425628343</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196.89683737553872</v>
      </c>
      <c r="M81" s="395">
        <f xml:space="preserve"> Update!M126</f>
        <v>188.98572256975302</v>
      </c>
      <c r="N81" s="395">
        <f xml:space="preserve"> Update!N126</f>
        <v>194.44196678401988</v>
      </c>
      <c r="O81" s="395">
        <f xml:space="preserve"> Update!O126</f>
        <v>208.53253322283209</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197.29871141096194</v>
      </c>
      <c r="N85" s="293">
        <f xml:space="preserve"> Update!N128</f>
        <v>195.23234487465101</v>
      </c>
      <c r="O85" s="293">
        <f xml:space="preserve"> Update!O128</f>
        <v>193.10364356312974</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1.5924769877176186</v>
      </c>
      <c r="N86" s="293">
        <f xml:space="preserve"> Update!N129</f>
        <v>7.4458260295517729</v>
      </c>
      <c r="O86" s="293">
        <f xml:space="preserve"> Update!O129</f>
        <v>18.572756156318086</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8.0431596588425993</v>
      </c>
      <c r="N87" s="293">
        <f xml:space="preserve"> Update!N130</f>
        <v>8.1963052313659475</v>
      </c>
      <c r="O87" s="293">
        <f xml:space="preserve"> Update!O130</f>
        <v>8.560193604654474</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196.89683737553878</v>
      </c>
      <c r="M89" s="293">
        <f xml:space="preserve"> Update!M132</f>
        <v>190.84802873983705</v>
      </c>
      <c r="N89" s="293">
        <f xml:space="preserve"> Update!N132</f>
        <v>194.48186567283682</v>
      </c>
      <c r="O89" s="293">
        <f xml:space="preserve"> Update!O132</f>
        <v>203.11620611479336</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17.524747647330802</v>
      </c>
      <c r="O93" s="293">
        <f xml:space="preserve"> Update!O134</f>
        <v>35.499750060061679</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0.66836375026689665</v>
      </c>
      <c r="O94" s="293">
        <f xml:space="preserve"> Update!O135</f>
        <v>3.4143747332256589</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17.645746873373842</v>
      </c>
      <c r="N95" s="293">
        <f xml:space="preserve"> Update!N136</f>
        <v>19.226579498720582</v>
      </c>
      <c r="O95" s="293">
        <f xml:space="preserve"> Update!O136</f>
        <v>27.147197773530749</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0.5145509908290703</v>
      </c>
      <c r="N96" s="293">
        <f xml:space="preserve"> Update!N137</f>
        <v>1.6665715081638648</v>
      </c>
      <c r="O96" s="293">
        <f xml:space="preserve"> Update!O137</f>
        <v>3.2651793796620634</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17.13119588254477</v>
      </c>
      <c r="N97" s="293">
        <f xml:space="preserve"> Update!N138</f>
        <v>35.753119388154417</v>
      </c>
      <c r="O97" s="293">
        <f xml:space="preserve"> Update!O138</f>
        <v>62.796143187156019</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192.95875482836487</v>
      </c>
      <c r="N101" s="401">
        <f xml:space="preserve"> Update!N147</f>
        <v>193.8094178173661</v>
      </c>
      <c r="O101" s="401">
        <f xml:space="preserve"> Update!O147</f>
        <v>207.7260528885592</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193.81857983874957</v>
      </c>
      <c r="N102" s="401">
        <f xml:space="preserve"> Update!N148</f>
        <v>192.81295910217227</v>
      </c>
      <c r="O102" s="401">
        <f xml:space="preserve"> Update!O148</f>
        <v>201.24910703018438</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8.5193994108993731</v>
      </c>
      <c r="N103" s="401">
        <f xml:space="preserve"> Update!N149</f>
        <v>26.189775990193105</v>
      </c>
      <c r="O103" s="401">
        <f xml:space="preserve"> Update!O149</f>
        <v>49.347795305311713</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395.29673407801386</v>
      </c>
      <c r="N104" s="401">
        <f xml:space="preserve"> Update!N150</f>
        <v>412.81215290973148</v>
      </c>
      <c r="O104" s="401">
        <f xml:space="preserve"> Update!O150</f>
        <v>458.32295522405525</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0.34289999999999998</v>
      </c>
      <c r="N109" s="401">
        <f xml:space="preserve"> Update!N179</f>
        <v>0.36014999999999997</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0.34289999999999998</v>
      </c>
      <c r="N113" s="291">
        <f xml:space="preserve"> Inp!N$214</f>
        <v>0.36014999999999997</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129.47024440102177</v>
      </c>
      <c r="N114" s="401">
        <f xml:space="preserve"> Update!N183</f>
        <v>136.97662860333872</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6.7585032810394408E-2</v>
      </c>
      <c r="O118" s="291">
        <f xml:space="preserve"> Update!O$202</f>
        <v>0.10874426733999965</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4297.7273842872528</v>
      </c>
      <c r="N125" s="404">
        <f xml:space="preserve"> Update!N320</f>
        <v>4412.9771887691959</v>
      </c>
      <c r="O125" s="404">
        <f xml:space="preserve"> Update!O320</f>
        <v>4620.6086757823277</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36.001920739095787</v>
      </c>
      <c r="N126" s="404">
        <f xml:space="preserve"> Update!N321</f>
        <v>209.72141246773418</v>
      </c>
      <c r="O126" s="404">
        <f xml:space="preserve"> Update!O321</f>
        <v>513.54909205880472</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173.60169766614189</v>
      </c>
      <c r="N127" s="404">
        <f xml:space="preserve"> Update!N322</f>
        <v>224.67143093866676</v>
      </c>
      <c r="O127" s="404">
        <f xml:space="preserve"> Update!O322</f>
        <v>248.90333652413841</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196.24021756750668</v>
      </c>
      <c r="N128" s="404">
        <f xml:space="preserve"> Update!N323</f>
        <v>210.24722521980118</v>
      </c>
      <c r="O128" s="404">
        <f xml:space="preserve"> Update!O323</f>
        <v>234.64493430198959</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4288.8359400732297</v>
      </c>
      <c r="M130" s="405">
        <f xml:space="preserve"> Update!M325</f>
        <v>4311.0907851249885</v>
      </c>
      <c r="N130" s="405">
        <f xml:space="preserve"> Update!N325</f>
        <v>4637.1228069557965</v>
      </c>
      <c r="O130" s="405">
        <f xml:space="preserve"> Update!O325</f>
        <v>5148.4161700632803</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2148.9325745068454</v>
      </c>
      <c r="N135" s="395">
        <f xml:space="preserve"> Update!N303</f>
        <v>2110.6073055748657</v>
      </c>
      <c r="O135" s="395">
        <f xml:space="preserve"> Update!O303</f>
        <v>2123.4530890973715</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18.658136476994216</v>
      </c>
      <c r="N136" s="395">
        <f xml:space="preserve"> Update!N304</f>
        <v>121.91298289142027</v>
      </c>
      <c r="O136" s="395">
        <f xml:space="preserve"> Update!O304</f>
        <v>273.37205065189409</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107.16568475104104</v>
      </c>
      <c r="N137" s="395">
        <f xml:space="preserve"> Update!N305</f>
        <v>110.37580306177318</v>
      </c>
      <c r="O137" s="395">
        <f xml:space="preserve"> Update!O305</f>
        <v>118.49903490920369</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2144.4179700366126</v>
      </c>
      <c r="M138" s="395">
        <f xml:space="preserve"> Update!M306</f>
        <v>2060.4250262327987</v>
      </c>
      <c r="N138" s="395">
        <f xml:space="preserve"> Update!N306</f>
        <v>2122.1444854045126</v>
      </c>
      <c r="O138" s="395">
        <f xml:space="preserve"> Update!O306</f>
        <v>2278.3261048400618</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2148.7948097804069</v>
      </c>
      <c r="N142" s="293">
        <f xml:space="preserve"> Update!N308</f>
        <v>2128.2907530396574</v>
      </c>
      <c r="O142" s="293">
        <f xml:space="preserve"> Update!O308</f>
        <v>2106.2512388876607</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17.343784262101572</v>
      </c>
      <c r="N143" s="293">
        <f xml:space="preserve"> Update!N309</f>
        <v>81.169350793852942</v>
      </c>
      <c r="O143" s="293">
        <f xml:space="preserve"> Update!O309</f>
        <v>202.57976463822956</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85.642685110869991</v>
      </c>
      <c r="N144" s="293">
        <f xml:space="preserve"> Update!N310</f>
        <v>88.176098228096194</v>
      </c>
      <c r="O144" s="293">
        <f xml:space="preserve"> Update!O310</f>
        <v>93.704215860054418</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2144.4179700366167</v>
      </c>
      <c r="M146" s="293">
        <f xml:space="preserve"> Update!M312</f>
        <v>2080.495908931643</v>
      </c>
      <c r="N146" s="293">
        <f xml:space="preserve"> Update!N312</f>
        <v>2121.2840056054142</v>
      </c>
      <c r="O146" s="293">
        <f xml:space="preserve"> Update!O312</f>
        <v>2215.1267876658358</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174.07913015467332</v>
      </c>
      <c r="O150" s="293">
        <f xml:space="preserve"> Update!O314</f>
        <v>390.90434779729509</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6.6390787824609667</v>
      </c>
      <c r="O151" s="293">
        <f xml:space="preserve"> Update!O315</f>
        <v>37.597276768681027</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173.60169766614189</v>
      </c>
      <c r="N152" s="293">
        <f xml:space="preserve"> Update!N316</f>
        <v>224.67143093866676</v>
      </c>
      <c r="O152" s="293">
        <f xml:space="preserve"> Update!O316</f>
        <v>248.90333652413841</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3.431847705595628</v>
      </c>
      <c r="N153" s="293">
        <f xml:space="preserve"> Update!N317</f>
        <v>11.695323929931815</v>
      </c>
      <c r="O153" s="293">
        <f xml:space="preserve"> Update!O317</f>
        <v>22.441683532731503</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170.16984996054629</v>
      </c>
      <c r="N154" s="293">
        <f xml:space="preserve"> Update!N318</f>
        <v>393.69431594586922</v>
      </c>
      <c r="O154" s="293">
        <f xml:space="preserve"> Update!O318</f>
        <v>654.96327755738298</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2102.6059726290432</v>
      </c>
      <c r="N158" s="401">
        <f xml:space="preserve"> Update!N327</f>
        <v>2114.0994148970753</v>
      </c>
      <c r="O158" s="401">
        <f xml:space="preserve"> Update!O327</f>
        <v>2268.2902249724439</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2111.8651453752896</v>
      </c>
      <c r="N159" s="401">
        <f xml:space="preserve"> Update!N328</f>
        <v>2102.4864285237472</v>
      </c>
      <c r="O159" s="401">
        <f xml:space="preserve"> Update!O328</f>
        <v>2194.9341741241401</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84.626019657149527</v>
      </c>
      <c r="N160" s="401">
        <f xml:space="preserve"> Update!N329</f>
        <v>278.86536526330082</v>
      </c>
      <c r="O160" s="401">
        <f xml:space="preserve"> Update!O329</f>
        <v>525.67558096251958</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4299.0971376614816</v>
      </c>
      <c r="N161" s="401">
        <f xml:space="preserve"> Update!N330</f>
        <v>4495.4512086841232</v>
      </c>
      <c r="O161" s="401">
        <f xml:space="preserve"> Update!O330</f>
        <v>4988.8999800591027</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1642.5420851934466</v>
      </c>
      <c r="N166" s="401">
        <f xml:space="preserve"> Update!N355</f>
        <v>1656.6999503699317</v>
      </c>
      <c r="O166" s="401">
        <f xml:space="preserve"> Update!O355</f>
        <v>1690.2453952081044</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0.34289999999999998</v>
      </c>
      <c r="N170" s="291">
        <f xml:space="preserve"> Inp!N$214</f>
        <v>0.36014999999999997</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1408.0692025320818</v>
      </c>
      <c r="N171" s="401">
        <f xml:space="preserve"> Update!N363</f>
        <v>1491.6512178143271</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1.0470923567005297E-2</v>
      </c>
      <c r="N175" s="291">
        <f xml:space="preserve"> Update!N$382</f>
        <v>6.7667847077092835E-2</v>
      </c>
      <c r="O175" s="291">
        <f xml:space="preserve"> Update!O$382</f>
        <v>0.10906574563067006</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4105.940169013852</v>
      </c>
      <c r="N182" s="405">
        <f xml:space="preserve"> Update!N500</f>
        <v>4238.8726778034988</v>
      </c>
      <c r="O182" s="405">
        <f xml:space="preserve"> Update!O500</f>
        <v>4471.8802248445772</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34.395325553861596</v>
      </c>
      <c r="N183" s="404">
        <f xml:space="preserve"> Update!N501</f>
        <v>200.94167953677464</v>
      </c>
      <c r="O183" s="404">
        <f xml:space="preserve"> Update!O501</f>
        <v>495.18981001288819</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218.48063955021146</v>
      </c>
      <c r="N184" s="404">
        <f xml:space="preserve"> Update!N502</f>
        <v>281.15240821151735</v>
      </c>
      <c r="O184" s="404">
        <f xml:space="preserve"> Update!O502</f>
        <v>317.68976654722792</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217.77615788725512</v>
      </c>
      <c r="N185" s="404">
        <f xml:space="preserve"> Update!N503</f>
        <v>232.66838711505892</v>
      </c>
      <c r="O185" s="404">
        <f xml:space="preserve"> Update!O503</f>
        <v>258.66116052829182</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4097.4455078372494</v>
      </c>
      <c r="M187" s="405">
        <f xml:space="preserve"> Update!M505</f>
        <v>4141.0399762306688</v>
      </c>
      <c r="N187" s="405">
        <f xml:space="preserve"> Update!N505</f>
        <v>4488.2983784367316</v>
      </c>
      <c r="O187" s="405">
        <f xml:space="preserve"> Update!O505</f>
        <v>5026.098640876402</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2053.0358929765634</v>
      </c>
      <c r="N192" s="395">
        <f xml:space="preserve"> Update!N483</f>
        <v>2001.571814194054</v>
      </c>
      <c r="O192" s="395">
        <f xml:space="preserve"> Update!O483</f>
        <v>1998.924529682457</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17.825512227676636</v>
      </c>
      <c r="N193" s="395">
        <f xml:space="preserve"> Update!N484</f>
        <v>115.61487051392808</v>
      </c>
      <c r="O193" s="395">
        <f xml:space="preserve"> Update!O484</f>
        <v>257.34032015275119</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116.87941770972731</v>
      </c>
      <c r="N194" s="395">
        <f xml:space="preserve"> Update!N485</f>
        <v>119.4940164849185</v>
      </c>
      <c r="O194" s="395">
        <f xml:space="preserve"> Update!O485</f>
        <v>127.34358812469912</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2048.7227539186251</v>
      </c>
      <c r="M195" s="395">
        <f xml:space="preserve"> Update!M486</f>
        <v>1953.9819874945129</v>
      </c>
      <c r="N195" s="395">
        <f xml:space="preserve"> Update!N486</f>
        <v>1997.6926682230637</v>
      </c>
      <c r="O195" s="395">
        <f xml:space="preserve"> Update!O486</f>
        <v>2128.921261710509</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2052.9042760372886</v>
      </c>
      <c r="N199" s="293">
        <f xml:space="preserve"> Update!N488</f>
        <v>2018.976270339529</v>
      </c>
      <c r="O199" s="293">
        <f xml:space="preserve"> Update!O488</f>
        <v>1985.5038447009251</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16.569813326184956</v>
      </c>
      <c r="N200" s="293">
        <f xml:space="preserve"> Update!N489</f>
        <v>77.000284335023125</v>
      </c>
      <c r="O200" s="293">
        <f xml:space="preserve"> Update!O489</f>
        <v>190.96625042710127</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95.837797107693916</v>
      </c>
      <c r="N201" s="293">
        <f xml:space="preserve"> Update!N490</f>
        <v>96.301743299037796</v>
      </c>
      <c r="O201" s="293">
        <f xml:space="preserve"> Update!O490</f>
        <v>99.597080654142331</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2048.7227539186242</v>
      </c>
      <c r="M203" s="293">
        <f xml:space="preserve"> Update!M492</f>
        <v>1973.6362922557785</v>
      </c>
      <c r="N203" s="293">
        <f xml:space="preserve"> Update!N492</f>
        <v>1999.6748113755143</v>
      </c>
      <c r="O203" s="293">
        <f xml:space="preserve"> Update!O492</f>
        <v>2076.8730144738843</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218.32459326991568</v>
      </c>
      <c r="O207" s="293">
        <f xml:space="preserve"> Update!O494</f>
        <v>487.45185046119497</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8.3265246878234436</v>
      </c>
      <c r="O208" s="293">
        <f xml:space="preserve"> Update!O495</f>
        <v>46.88323943303574</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218.48063955021146</v>
      </c>
      <c r="N209" s="293">
        <f xml:space="preserve"> Update!N496</f>
        <v>281.15240821151735</v>
      </c>
      <c r="O209" s="293">
        <f xml:space="preserve"> Update!O496</f>
        <v>317.68976654722792</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5.058943069833906</v>
      </c>
      <c r="N210" s="293">
        <f xml:space="preserve"> Update!N497</f>
        <v>16.872627331102617</v>
      </c>
      <c r="O210" s="293">
        <f xml:space="preserve"> Update!O497</f>
        <v>31.72049174945036</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213.42169648037753</v>
      </c>
      <c r="N211" s="293">
        <f xml:space="preserve"> Update!N498</f>
        <v>490.93089883815395</v>
      </c>
      <c r="O211" s="293">
        <f xml:space="preserve"> Update!O498</f>
        <v>820.30436469200822</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2001.5677051278021</v>
      </c>
      <c r="N215" s="401">
        <f xml:space="preserve"> Update!N507</f>
        <v>1997.688567120387</v>
      </c>
      <c r="O215" s="401">
        <f xml:space="preserve"> Update!O507</f>
        <v>2127.6049203789598</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2010.6519381092698</v>
      </c>
      <c r="N216" s="401">
        <f xml:space="preserve"> Update!N508</f>
        <v>1988.353778353491</v>
      </c>
      <c r="O216" s="401">
        <f xml:space="preserve"> Update!O508</f>
        <v>2063.6373229913315</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106.13530355581827</v>
      </c>
      <c r="N217" s="401">
        <f xml:space="preserve"> Update!N509</f>
        <v>348.37118369053837</v>
      </c>
      <c r="O217" s="401">
        <f xml:space="preserve"> Update!O509</f>
        <v>657.24407028673158</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4118.3549467928906</v>
      </c>
      <c r="N218" s="401">
        <f xml:space="preserve"> Update!N510</f>
        <v>4334.4135291644161</v>
      </c>
      <c r="O218" s="401">
        <f xml:space="preserve"> Update!O510</f>
        <v>4848.4863136570229</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1573.486503157164</v>
      </c>
      <c r="N223" s="401">
        <f xml:space="preserve"> Update!N535</f>
        <v>1597.3530454023924</v>
      </c>
      <c r="O223" s="401">
        <f xml:space="preserve"> Update!O535</f>
        <v>1642.6730738528881</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0.34289999999999998</v>
      </c>
      <c r="N227" s="291">
        <f xml:space="preserve"> Inp!N$214</f>
        <v>0.36014999999999997</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1348.8713048314787</v>
      </c>
      <c r="N228" s="401">
        <f xml:space="preserve"> Update!N543</f>
        <v>1438.2167482541788</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1.0470923567005519E-2</v>
      </c>
      <c r="N232" s="291">
        <f xml:space="preserve"> Update!N$562</f>
        <v>6.7426665586986179E-2</v>
      </c>
      <c r="O232" s="291">
        <f xml:space="preserve"> Update!O$562</f>
        <v>0.10776223914626692</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529.44808440739882</v>
      </c>
      <c r="N239" s="404">
        <f xml:space="preserve"> Update!N680</f>
        <v>551.6999672966075</v>
      </c>
      <c r="O239" s="404">
        <f xml:space="preserve"> Update!O680</f>
        <v>580.6069598781221</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4.4351691640539901</v>
      </c>
      <c r="N240" s="404">
        <f xml:space="preserve"> Update!N681</f>
        <v>26.01445754140514</v>
      </c>
      <c r="O240" s="404">
        <f xml:space="preserve"> Update!O681</f>
        <v>63.935522239627154</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42.695584739834416</v>
      </c>
      <c r="N241" s="404">
        <f xml:space="preserve"> Update!N682</f>
        <v>45.006013630002954</v>
      </c>
      <c r="O241" s="404">
        <f xml:space="preserve"> Update!O682</f>
        <v>48.878746803569058</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37.60272509232103</v>
      </c>
      <c r="N242" s="404">
        <f xml:space="preserve"> Update!N683</f>
        <v>39.896695234163033</v>
      </c>
      <c r="O242" s="404">
        <f xml:space="preserve"> Update!O683</f>
        <v>43.847026161233472</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528.35272453791401</v>
      </c>
      <c r="M244" s="404">
        <f xml:space="preserve"> Update!M685</f>
        <v>538.97611321896579</v>
      </c>
      <c r="N244" s="404">
        <f xml:space="preserve"> Update!N685</f>
        <v>582.8237432338525</v>
      </c>
      <c r="O244" s="404">
        <f xml:space="preserve"> Update!O685</f>
        <v>649.57420276008475</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264.73252799909659</v>
      </c>
      <c r="N249" s="395">
        <f xml:space="preserve"> Update!N663</f>
        <v>253.44630692068839</v>
      </c>
      <c r="O249" s="395">
        <f xml:space="preserve"> Update!O663</f>
        <v>248.55082779701129</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2.2985437960706481</v>
      </c>
      <c r="N250" s="395">
        <f xml:space="preserve"> Update!N664</f>
        <v>14.639575632047638</v>
      </c>
      <c r="O250" s="395">
        <f xml:space="preserve"> Update!O664</f>
        <v>31.998281400686526</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19.610761912637084</v>
      </c>
      <c r="N251" s="395">
        <f xml:space="preserve"> Update!N665</f>
        <v>19.688227214672931</v>
      </c>
      <c r="O251" s="395">
        <f xml:space="preserve"> Update!O665</f>
        <v>20.603526579478928</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264.17636226895718</v>
      </c>
      <c r="M252" s="395">
        <f xml:space="preserve"> Update!M666</f>
        <v>247.42030988253015</v>
      </c>
      <c r="N252" s="395">
        <f xml:space="preserve"> Update!N666</f>
        <v>248.39765533806309</v>
      </c>
      <c r="O252" s="395">
        <f xml:space="preserve"> Update!O666</f>
        <v>259.94558261821885</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264.71555640830223</v>
      </c>
      <c r="N256" s="293">
        <f xml:space="preserve"> Update!N668</f>
        <v>255.66451560848654</v>
      </c>
      <c r="O256" s="293">
        <f xml:space="preserve"> Update!O668</f>
        <v>246.81560955884007</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2.136625367983342</v>
      </c>
      <c r="N257" s="293">
        <f xml:space="preserve"> Update!N669</f>
        <v>9.7506051385729293</v>
      </c>
      <c r="O257" s="293">
        <f xml:space="preserve"> Update!O669</f>
        <v>23.73878631870933</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16.929102411887509</v>
      </c>
      <c r="N258" s="293">
        <f xml:space="preserve"> Update!N670</f>
        <v>16.83793526019338</v>
      </c>
      <c r="O258" s="293">
        <f xml:space="preserve"> Update!O670</f>
        <v>17.16397087447179</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264.17636226895684</v>
      </c>
      <c r="M260" s="293">
        <f xml:space="preserve"> Update!M672</f>
        <v>249.92307936439769</v>
      </c>
      <c r="N260" s="293">
        <f xml:space="preserve"> Update!N672</f>
        <v>248.57718548686609</v>
      </c>
      <c r="O260" s="293">
        <f xml:space="preserve"> Update!O672</f>
        <v>253.39042500307761</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42.589144767432565</v>
      </c>
      <c r="O264" s="293">
        <f xml:space="preserve"> Update!O674</f>
        <v>85.240522522270751</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1.6242767707845722</v>
      </c>
      <c r="O265" s="293">
        <f xml:space="preserve"> Update!O675</f>
        <v>8.1984545202312997</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42.695584739834416</v>
      </c>
      <c r="N266" s="293">
        <f xml:space="preserve"> Update!N676</f>
        <v>45.006013630002954</v>
      </c>
      <c r="O266" s="293">
        <f xml:space="preserve"> Update!O676</f>
        <v>48.878746803569058</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1.0628607677964381</v>
      </c>
      <c r="N267" s="293">
        <f xml:space="preserve"> Update!N677</f>
        <v>3.3705327592967249</v>
      </c>
      <c r="O267" s="293">
        <f xml:space="preserve"> Update!O677</f>
        <v>6.0795287072827531</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41.632723972037979</v>
      </c>
      <c r="N268" s="293">
        <f xml:space="preserve"> Update!N678</f>
        <v>85.848902408923365</v>
      </c>
      <c r="O268" s="293">
        <f xml:space="preserve"> Update!O678</f>
        <v>136.23819513878834</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255.83834473967232</v>
      </c>
      <c r="N272" s="401">
        <f xml:space="preserve"> Update!N687</f>
        <v>250.74204375285075</v>
      </c>
      <c r="O272" s="401">
        <f xml:space="preserve"> Update!O687</f>
        <v>262.23725435929316</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256.99401755222431</v>
      </c>
      <c r="N273" s="401">
        <f xml:space="preserve"> Update!N688</f>
        <v>249.53260246134855</v>
      </c>
      <c r="O273" s="401">
        <f xml:space="preserve"> Update!O688</f>
        <v>254.20758676072739</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20.704088991411929</v>
      </c>
      <c r="N274" s="401">
        <f xml:space="preserve"> Update!N689</f>
        <v>63.142560273908629</v>
      </c>
      <c r="O274" s="401">
        <f xml:space="preserve"> Update!O689</f>
        <v>111.434787304704</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533.53645128330857</v>
      </c>
      <c r="N275" s="401">
        <f xml:space="preserve"> Update!N690</f>
        <v>563.41720648810792</v>
      </c>
      <c r="O275" s="401">
        <f xml:space="preserve"> Update!O690</f>
        <v>627.87962842472461</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203.84653967002384</v>
      </c>
      <c r="N280" s="401">
        <f xml:space="preserve"> Update!N715</f>
        <v>207.63505479122665</v>
      </c>
      <c r="O280" s="401">
        <f xml:space="preserve"> Update!O715</f>
        <v>212.72638355786268</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0.34289999999999998</v>
      </c>
      <c r="N284" s="291">
        <f xml:space="preserve"> Inp!N$214</f>
        <v>0.36014999999999997</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174.74744613212792</v>
      </c>
      <c r="N285" s="401">
        <f xml:space="preserve"> Update!N723</f>
        <v>186.94941245765068</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6.7249651011152212E-2</v>
      </c>
      <c r="O289" s="291">
        <f xml:space="preserve"> Update!O$742</f>
        <v>0.10707695011165907</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0.34289999999999998</v>
      </c>
      <c r="N341" s="291">
        <f xml:space="preserve"> Inp!N$214</f>
        <v>0.36014999999999997</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Severn Trent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9327.7257098550072</v>
      </c>
      <c r="N11" s="626">
        <f xml:space="preserve"> Update!N947</f>
        <v>9609.8954538197031</v>
      </c>
      <c r="O11" s="626">
        <f xml:space="preserve"> Update!O947</f>
        <v>10096.261122020542</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78.13805103366704</v>
      </c>
      <c r="N12" s="626">
        <f xml:space="preserve"> Update!N948</f>
        <v>455.97380752478472</v>
      </c>
      <c r="O12" s="626">
        <f xml:space="preserve"> Update!O948</f>
        <v>1119.7093309570007</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452.42366882956162</v>
      </c>
      <c r="N13" s="626">
        <f xml:space="preserve"> Update!N949</f>
        <v>570.05643227890766</v>
      </c>
      <c r="O13" s="626">
        <f xml:space="preserve"> Update!O949</f>
        <v>642.61904764846611</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470.21560795148122</v>
      </c>
      <c r="N14" s="626">
        <f xml:space="preserve"> Update!N950</f>
        <v>503.00381315200252</v>
      </c>
      <c r="O14" s="626">
        <f xml:space="preserve"> Update!O950</f>
        <v>560.05560440145973</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9388.0718217667563</v>
      </c>
      <c r="N16" s="626">
        <f xml:space="preserve"> Update!N952</f>
        <v>10132.921880471393</v>
      </c>
      <c r="O16" s="626">
        <f xml:space="preserve"> Update!O952</f>
        <v>11298.533896224548</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4664.012356218047</v>
      </c>
      <c r="N21" s="480">
        <f xml:space="preserve"> Update!N930</f>
        <v>4559.2139541180259</v>
      </c>
      <c r="O21" s="480">
        <f xml:space="preserve"> Update!O930</f>
        <v>4565.4903144691634</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40.495351089679559</v>
      </c>
      <c r="N22" s="629">
        <f xml:space="preserve"> Update!N931</f>
        <v>263.34949723644814</v>
      </c>
      <c r="O22" s="629">
        <f xml:space="preserve"> Update!O931</f>
        <v>587.75842796146878</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253.6946611281322</v>
      </c>
      <c r="N23" s="480">
        <f xml:space="preserve"> Update!N932</f>
        <v>259.88667560481417</v>
      </c>
      <c r="O23" s="480">
        <f xml:space="preserve"> Update!O932</f>
        <v>277.52326003901004</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4450.8130461795945</v>
      </c>
      <c r="N24" s="480">
        <f xml:space="preserve"> Update!N933</f>
        <v>4562.67677574966</v>
      </c>
      <c r="O24" s="480">
        <f xml:space="preserve"> Update!O933</f>
        <v>4875.725482391621</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4663.7133536369602</v>
      </c>
      <c r="N28" s="480">
        <f xml:space="preserve"> Update!N935</f>
        <v>4598.1638838623239</v>
      </c>
      <c r="O28" s="480">
        <f xml:space="preserve"> Update!O935</f>
        <v>4531.6743367105555</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37.642699943987488</v>
      </c>
      <c r="N29" s="629">
        <f xml:space="preserve"> Update!N936</f>
        <v>175.36606629700074</v>
      </c>
      <c r="O29" s="629">
        <f xml:space="preserve"> Update!O936</f>
        <v>435.85755754035824</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206.452744289294</v>
      </c>
      <c r="N30" s="480">
        <f xml:space="preserve"> Update!N937</f>
        <v>209.51208201869332</v>
      </c>
      <c r="O30" s="480">
        <f xml:space="preserve"> Update!O937</f>
        <v>219.02546099332304</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4494.9033092916561</v>
      </c>
      <c r="N32" s="480">
        <f xml:space="preserve"> Update!N939</f>
        <v>4564.0178681406314</v>
      </c>
      <c r="O32" s="480">
        <f xml:space="preserve"> Update!O939</f>
        <v>4748.5064332575912</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452.5176158393524</v>
      </c>
      <c r="O36" s="480">
        <f xml:space="preserve"> Update!O941</f>
        <v>999.09647084082258</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17.258243991335881</v>
      </c>
      <c r="O37" s="629">
        <f xml:space="preserve"> Update!O942</f>
        <v>96.093345455173719</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452.42366882956162</v>
      </c>
      <c r="N38" s="480">
        <f xml:space="preserve"> Update!N943</f>
        <v>570.05643227890766</v>
      </c>
      <c r="O38" s="480">
        <f xml:space="preserve"> Update!O943</f>
        <v>642.61904764846611</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10.068202534055043</v>
      </c>
      <c r="N39" s="480">
        <f xml:space="preserve"> Update!N944</f>
        <v>33.605055528495022</v>
      </c>
      <c r="O39" s="480">
        <f xml:space="preserve"> Update!O944</f>
        <v>63.506883369126683</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442.35546629550657</v>
      </c>
      <c r="N40" s="480">
        <f xml:space="preserve"> Update!N945</f>
        <v>1006.2272365811009</v>
      </c>
      <c r="O40" s="480">
        <f xml:space="preserve"> Update!O945</f>
        <v>1674.3019805753356</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4552.9707773248829</v>
      </c>
      <c r="N44" s="480">
        <f xml:space="preserve"> Update!N954</f>
        <v>4556.3394435876789</v>
      </c>
      <c r="O44" s="480">
        <f xml:space="preserve"> Update!O954</f>
        <v>4865.8584525992555</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4573.3296808755331</v>
      </c>
      <c r="N45" s="480">
        <f xml:space="preserve"> Update!N955</f>
        <v>4533.1857684407596</v>
      </c>
      <c r="O45" s="480">
        <f xml:space="preserve"> Update!O955</f>
        <v>4714.0281909063833</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219.98481161527911</v>
      </c>
      <c r="N46" s="480">
        <f xml:space="preserve"> Update!N956</f>
        <v>716.56888521794099</v>
      </c>
      <c r="O46" s="480">
        <f xml:space="preserve"> Update!O956</f>
        <v>1343.7022338592669</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9346.2852698156948</v>
      </c>
      <c r="N47" s="480">
        <f xml:space="preserve"> Update!N957</f>
        <v>9806.0940972463795</v>
      </c>
      <c r="O47" s="480">
        <f xml:space="preserve"> Update!O957</f>
        <v>10923.588877364906</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3570.9048677710243</v>
      </c>
      <c r="N52" s="480">
        <f xml:space="preserve"> Update!N994</f>
        <v>3613.8209158733812</v>
      </c>
      <c r="O52" s="480">
        <f xml:space="preserve"> Update!O994</f>
        <v>3700.9252285899229</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0.34289999999999998</v>
      </c>
      <c r="N56" s="493">
        <f xml:space="preserve"> Inp!N$214</f>
        <v>0.36014999999999997</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3061.1581978967106</v>
      </c>
      <c r="N57" s="480">
        <f xml:space="preserve"> Update!N1014</f>
        <v>3253.7940071294956</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1.0470923567005075E-2</v>
      </c>
      <c r="N61" s="493">
        <f xml:space="preserve"> Update!N$1033</f>
        <v>6.7533952251071838E-2</v>
      </c>
      <c r="O61" s="493">
        <f xml:space="preserve"> Update!O$1033</f>
        <v>0.10836050307634992</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394.61007214650368</v>
      </c>
      <c r="N68" s="488">
        <f xml:space="preserve"> Update!N140</f>
        <v>406.34561995039911</v>
      </c>
      <c r="O68" s="488">
        <f xml:space="preserve"> Update!O140</f>
        <v>423.16526151551483</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3.3056355766556762</v>
      </c>
      <c r="N69" s="626">
        <f xml:space="preserve"> Update!N141</f>
        <v>19.29625797887083</v>
      </c>
      <c r="O69" s="626">
        <f xml:space="preserve"> Update!O141</f>
        <v>47.034906645680735</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17.645746873373842</v>
      </c>
      <c r="N70" s="626">
        <f xml:space="preserve"> Update!N142</f>
        <v>19.226579498720582</v>
      </c>
      <c r="O70" s="626">
        <f xml:space="preserve"> Update!O142</f>
        <v>27.147197773530749</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18.59650740439843</v>
      </c>
      <c r="N71" s="626">
        <f xml:space="preserve"> Update!N143</f>
        <v>20.191505582979371</v>
      </c>
      <c r="O71" s="626">
        <f xml:space="preserve"> Update!O143</f>
        <v>22.902483409944878</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396.96494719213484</v>
      </c>
      <c r="N73" s="488">
        <f xml:space="preserve"> Update!N145</f>
        <v>424.6769518450111</v>
      </c>
      <c r="O73" s="488">
        <f xml:space="preserve"> Update!O145</f>
        <v>474.44488252478146</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197.31136073554174</v>
      </c>
      <c r="N78" s="480">
        <f xml:space="preserve"> Update!N123</f>
        <v>193.58852742841728</v>
      </c>
      <c r="O78" s="480">
        <f xml:space="preserve"> Update!O123</f>
        <v>194.56186789232339</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1.7131585889380576</v>
      </c>
      <c r="N79" s="629">
        <f xml:space="preserve"> Update!N124</f>
        <v>11.182068199052162</v>
      </c>
      <c r="O79" s="629">
        <f xml:space="preserve"> Update!O124</f>
        <v>25.047775756136996</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10.038796754726761</v>
      </c>
      <c r="N80" s="480">
        <f xml:space="preserve"> Update!N125</f>
        <v>10.328628843449557</v>
      </c>
      <c r="O80" s="480">
        <f xml:space="preserve"> Update!O125</f>
        <v>11.077110425628343</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188.98572256975302</v>
      </c>
      <c r="N81" s="480">
        <f xml:space="preserve"> Update!N126</f>
        <v>194.44196678401988</v>
      </c>
      <c r="O81" s="480">
        <f xml:space="preserve"> Update!O126</f>
        <v>208.53253322283209</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197.29871141096194</v>
      </c>
      <c r="N85" s="480">
        <f xml:space="preserve"> Update!N128</f>
        <v>195.23234487465101</v>
      </c>
      <c r="O85" s="480">
        <f xml:space="preserve"> Update!O128</f>
        <v>193.10364356312974</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1.5924769877176186</v>
      </c>
      <c r="N86" s="629">
        <f xml:space="preserve"> Update!N129</f>
        <v>7.4458260295517729</v>
      </c>
      <c r="O86" s="629">
        <f xml:space="preserve"> Update!O129</f>
        <v>18.572756156318086</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8.0431596588425993</v>
      </c>
      <c r="N87" s="480">
        <f xml:space="preserve"> Update!N130</f>
        <v>8.1963052313659475</v>
      </c>
      <c r="O87" s="480">
        <f xml:space="preserve"> Update!O130</f>
        <v>8.560193604654474</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190.84802873983705</v>
      </c>
      <c r="N89" s="480">
        <f xml:space="preserve"> Update!N132</f>
        <v>194.48186567283682</v>
      </c>
      <c r="O89" s="480">
        <f xml:space="preserve"> Update!O132</f>
        <v>203.11620611479336</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17.524747647330802</v>
      </c>
      <c r="O93" s="480">
        <f xml:space="preserve"> Update!O134</f>
        <v>35.499750060061679</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0.66836375026689665</v>
      </c>
      <c r="O94" s="629">
        <f xml:space="preserve"> Update!O135</f>
        <v>3.4143747332256589</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17.645746873373842</v>
      </c>
      <c r="N95" s="480">
        <f xml:space="preserve"> Update!N136</f>
        <v>19.226579498720582</v>
      </c>
      <c r="O95" s="480">
        <f xml:space="preserve"> Update!O136</f>
        <v>27.147197773530749</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0.5145509908290703</v>
      </c>
      <c r="N96" s="480">
        <f xml:space="preserve"> Update!N137</f>
        <v>1.6665715081638648</v>
      </c>
      <c r="O96" s="480">
        <f xml:space="preserve"> Update!O137</f>
        <v>3.2651793796620634</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17.13119588254477</v>
      </c>
      <c r="N97" s="480">
        <f xml:space="preserve"> Update!N138</f>
        <v>35.753119388154417</v>
      </c>
      <c r="O97" s="480">
        <f xml:space="preserve"> Update!O138</f>
        <v>62.796143187156019</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192.95875482836487</v>
      </c>
      <c r="N101" s="480">
        <f xml:space="preserve"> Update!N147</f>
        <v>193.8094178173661</v>
      </c>
      <c r="O101" s="480">
        <f xml:space="preserve"> Update!O147</f>
        <v>207.7260528885592</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193.81857983874957</v>
      </c>
      <c r="N102" s="480">
        <f xml:space="preserve"> Update!N148</f>
        <v>192.81295910217227</v>
      </c>
      <c r="O102" s="480">
        <f xml:space="preserve"> Update!O148</f>
        <v>201.24910703018438</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8.5193994108993731</v>
      </c>
      <c r="N103" s="480">
        <f xml:space="preserve"> Update!N149</f>
        <v>26.189775990193105</v>
      </c>
      <c r="O103" s="480">
        <f xml:space="preserve"> Update!O149</f>
        <v>49.347795305311713</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395.29673407801386</v>
      </c>
      <c r="N104" s="480">
        <f xml:space="preserve"> Update!N150</f>
        <v>412.81215290973148</v>
      </c>
      <c r="O104" s="480">
        <f xml:space="preserve"> Update!O150</f>
        <v>458.32295522405525</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151.02973975038995</v>
      </c>
      <c r="N109" s="480">
        <f xml:space="preserve"> Update!N175</f>
        <v>152.13286530983061</v>
      </c>
      <c r="O109" s="480">
        <f xml:space="preserve"> Update!O175</f>
        <v>155.28037597106766</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0.34289999999999998</v>
      </c>
      <c r="N113" s="493">
        <f xml:space="preserve"> Inp!N$214</f>
        <v>0.36014999999999997</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129.47024440102177</v>
      </c>
      <c r="N114" s="480">
        <f xml:space="preserve"> Update!N183</f>
        <v>136.97662860333872</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6.7585032810394408E-2</v>
      </c>
      <c r="O118" s="493">
        <f xml:space="preserve"> Update!O$202</f>
        <v>0.10874426733999965</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4297.7273842872528</v>
      </c>
      <c r="N125" s="626">
        <f xml:space="preserve"> Update!N320</f>
        <v>4412.9771887691959</v>
      </c>
      <c r="O125" s="626">
        <f xml:space="preserve"> Update!O320</f>
        <v>4620.6086757823277</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36.001920739095787</v>
      </c>
      <c r="N126" s="626">
        <f xml:space="preserve"> Update!N321</f>
        <v>209.72141246773418</v>
      </c>
      <c r="O126" s="626">
        <f xml:space="preserve"> Update!O321</f>
        <v>513.54909205880472</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173.60169766614189</v>
      </c>
      <c r="N127" s="626">
        <f xml:space="preserve"> Update!N322</f>
        <v>224.67143093866676</v>
      </c>
      <c r="O127" s="626">
        <f xml:space="preserve"> Update!O322</f>
        <v>248.90333652413841</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196.24021756750668</v>
      </c>
      <c r="N128" s="626">
        <f xml:space="preserve"> Update!N323</f>
        <v>210.24722521980118</v>
      </c>
      <c r="O128" s="626">
        <f xml:space="preserve"> Update!O323</f>
        <v>234.64493430198959</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4311.0907851249885</v>
      </c>
      <c r="N130" s="488">
        <f xml:space="preserve"> Update!N325</f>
        <v>4637.1228069557965</v>
      </c>
      <c r="O130" s="488">
        <f xml:space="preserve"> Update!O325</f>
        <v>5148.4161700632803</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2148.9325745068454</v>
      </c>
      <c r="N135" s="480">
        <f xml:space="preserve"> Update!N303</f>
        <v>2110.6073055748657</v>
      </c>
      <c r="O135" s="480">
        <f xml:space="preserve"> Update!O303</f>
        <v>2123.4530890973715</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18.658136476994216</v>
      </c>
      <c r="N136" s="629">
        <f xml:space="preserve"> Update!N304</f>
        <v>121.91298289142027</v>
      </c>
      <c r="O136" s="629">
        <f xml:space="preserve"> Update!O304</f>
        <v>273.37205065189409</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107.16568475104104</v>
      </c>
      <c r="N137" s="480">
        <f xml:space="preserve"> Update!N305</f>
        <v>110.37580306177318</v>
      </c>
      <c r="O137" s="480">
        <f xml:space="preserve"> Update!O305</f>
        <v>118.49903490920369</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2060.4250262327987</v>
      </c>
      <c r="N138" s="480">
        <f xml:space="preserve"> Update!N306</f>
        <v>2122.1444854045126</v>
      </c>
      <c r="O138" s="480">
        <f xml:space="preserve"> Update!O306</f>
        <v>2278.3261048400618</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2148.7948097804069</v>
      </c>
      <c r="N142" s="629">
        <f xml:space="preserve"> Update!N308</f>
        <v>2128.2907530396574</v>
      </c>
      <c r="O142" s="629">
        <f xml:space="preserve"> Update!O308</f>
        <v>2106.2512388876607</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17.343784262101572</v>
      </c>
      <c r="N143" s="629">
        <f xml:space="preserve"> Update!N309</f>
        <v>81.169350793852942</v>
      </c>
      <c r="O143" s="629">
        <f xml:space="preserve"> Update!O309</f>
        <v>202.57976463822956</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85.642685110869991</v>
      </c>
      <c r="N144" s="629">
        <f xml:space="preserve"> Update!N310</f>
        <v>88.176098228096194</v>
      </c>
      <c r="O144" s="629">
        <f xml:space="preserve"> Update!O310</f>
        <v>93.704215860054418</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2080.495908931643</v>
      </c>
      <c r="N146" s="480">
        <f xml:space="preserve"> Update!N312</f>
        <v>2121.2840056054142</v>
      </c>
      <c r="O146" s="480">
        <f xml:space="preserve"> Update!O312</f>
        <v>2215.1267876658358</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174.07913015467332</v>
      </c>
      <c r="O150" s="480">
        <f xml:space="preserve"> Update!O314</f>
        <v>390.90434779729509</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6.6390787824609667</v>
      </c>
      <c r="O151" s="629">
        <f xml:space="preserve"> Update!O315</f>
        <v>37.597276768681027</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173.60169766614189</v>
      </c>
      <c r="N152" s="480">
        <f xml:space="preserve"> Update!N316</f>
        <v>224.67143093866676</v>
      </c>
      <c r="O152" s="480">
        <f xml:space="preserve"> Update!O316</f>
        <v>248.90333652413841</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3.431847705595628</v>
      </c>
      <c r="N153" s="480">
        <f xml:space="preserve"> Update!N317</f>
        <v>11.695323929931815</v>
      </c>
      <c r="O153" s="480">
        <f xml:space="preserve"> Update!O317</f>
        <v>22.441683532731503</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170.16984996054629</v>
      </c>
      <c r="N154" s="480">
        <f xml:space="preserve"> Update!N318</f>
        <v>393.69431594586922</v>
      </c>
      <c r="O154" s="480">
        <f xml:space="preserve"> Update!O318</f>
        <v>654.96327755738298</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2102.6059726290432</v>
      </c>
      <c r="N158" s="480">
        <f xml:space="preserve"> Update!N327</f>
        <v>2114.0994148970753</v>
      </c>
      <c r="O158" s="480">
        <f xml:space="preserve"> Update!O327</f>
        <v>2268.2902249724439</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2111.8651453752896</v>
      </c>
      <c r="N159" s="480">
        <f xml:space="preserve"> Update!N328</f>
        <v>2102.4864285237472</v>
      </c>
      <c r="O159" s="480">
        <f xml:space="preserve"> Update!O328</f>
        <v>2194.9341741241401</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84.626019657149527</v>
      </c>
      <c r="N160" s="480">
        <f xml:space="preserve"> Update!N329</f>
        <v>278.86536526330082</v>
      </c>
      <c r="O160" s="480">
        <f xml:space="preserve"> Update!O329</f>
        <v>525.67558096251958</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4299.0971376614816</v>
      </c>
      <c r="N161" s="480">
        <f xml:space="preserve"> Update!N330</f>
        <v>4495.4512086841232</v>
      </c>
      <c r="O161" s="480">
        <f xml:space="preserve"> Update!O330</f>
        <v>4988.8999800591027</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1642.5420851934466</v>
      </c>
      <c r="N166" s="480">
        <f xml:space="preserve"> Update!N355</f>
        <v>1656.6999503699317</v>
      </c>
      <c r="O166" s="480">
        <f xml:space="preserve"> Update!O355</f>
        <v>1690.2453952081044</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0.34289999999999998</v>
      </c>
      <c r="N170" s="493">
        <f xml:space="preserve"> Inp!N$214</f>
        <v>0.36014999999999997</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1408.0692025320818</v>
      </c>
      <c r="N171" s="480">
        <f xml:space="preserve"> Update!N363</f>
        <v>1491.6512178143271</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1.0470923567005297E-2</v>
      </c>
      <c r="N175" s="493">
        <f xml:space="preserve"> Update!N$382</f>
        <v>6.7667847077092835E-2</v>
      </c>
      <c r="O175" s="493">
        <f xml:space="preserve"> Update!O$382</f>
        <v>0.10906574563067006</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4105.940169013852</v>
      </c>
      <c r="N182" s="488">
        <f xml:space="preserve"> Update!N500</f>
        <v>4238.8726778034988</v>
      </c>
      <c r="O182" s="488">
        <f xml:space="preserve"> Update!O500</f>
        <v>4471.8802248445772</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34.395325553861596</v>
      </c>
      <c r="N183" s="626">
        <f xml:space="preserve"> Update!N501</f>
        <v>200.94167953677464</v>
      </c>
      <c r="O183" s="626">
        <f xml:space="preserve"> Update!O501</f>
        <v>495.18981001288819</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218.48063955021146</v>
      </c>
      <c r="N184" s="626">
        <f xml:space="preserve"> Update!N502</f>
        <v>281.15240821151735</v>
      </c>
      <c r="O184" s="626">
        <f xml:space="preserve"> Update!O502</f>
        <v>317.68976654722792</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217.77615788725512</v>
      </c>
      <c r="N185" s="626">
        <f xml:space="preserve"> Update!N503</f>
        <v>232.66838711505892</v>
      </c>
      <c r="O185" s="626">
        <f xml:space="preserve"> Update!O503</f>
        <v>258.66116052829182</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4141.0399762306688</v>
      </c>
      <c r="N187" s="488">
        <f xml:space="preserve"> Update!N505</f>
        <v>4488.2983784367316</v>
      </c>
      <c r="O187" s="488">
        <f xml:space="preserve"> Update!O505</f>
        <v>5026.098640876402</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2053.0358929765634</v>
      </c>
      <c r="N192" s="480">
        <f xml:space="preserve"> Update!N483</f>
        <v>2001.571814194054</v>
      </c>
      <c r="O192" s="480">
        <f xml:space="preserve"> Update!O483</f>
        <v>1998.924529682457</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17.825512227676636</v>
      </c>
      <c r="N193" s="629">
        <f xml:space="preserve"> Update!N484</f>
        <v>115.61487051392808</v>
      </c>
      <c r="O193" s="629">
        <f xml:space="preserve"> Update!O484</f>
        <v>257.34032015275119</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116.87941770972731</v>
      </c>
      <c r="N194" s="480">
        <f xml:space="preserve"> Update!N485</f>
        <v>119.4940164849185</v>
      </c>
      <c r="O194" s="480">
        <f xml:space="preserve"> Update!O485</f>
        <v>127.34358812469912</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1953.9819874945129</v>
      </c>
      <c r="N195" s="480">
        <f xml:space="preserve"> Update!N486</f>
        <v>1997.6926682230637</v>
      </c>
      <c r="O195" s="480">
        <f xml:space="preserve"> Update!O486</f>
        <v>2128.921261710509</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2052.9042760372886</v>
      </c>
      <c r="N199" s="480">
        <f xml:space="preserve"> Update!N488</f>
        <v>2018.976270339529</v>
      </c>
      <c r="O199" s="480">
        <f xml:space="preserve"> Update!O488</f>
        <v>1985.5038447009251</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16.569813326184956</v>
      </c>
      <c r="N200" s="629">
        <f xml:space="preserve"> Update!N489</f>
        <v>77.000284335023125</v>
      </c>
      <c r="O200" s="629">
        <f xml:space="preserve"> Update!O489</f>
        <v>190.96625042710127</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95.837797107693916</v>
      </c>
      <c r="N201" s="480">
        <f xml:space="preserve"> Update!N490</f>
        <v>96.301743299037796</v>
      </c>
      <c r="O201" s="480">
        <f xml:space="preserve"> Update!O490</f>
        <v>99.597080654142331</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1973.6362922557785</v>
      </c>
      <c r="N203" s="480">
        <f xml:space="preserve"> Update!N492</f>
        <v>1999.6748113755143</v>
      </c>
      <c r="O203" s="480">
        <f xml:space="preserve"> Update!O492</f>
        <v>2076.8730144738843</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218.32459326991568</v>
      </c>
      <c r="O207" s="480">
        <f xml:space="preserve"> Update!O494</f>
        <v>487.45185046119497</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8.3265246878234436</v>
      </c>
      <c r="O208" s="629">
        <f xml:space="preserve"> Update!O495</f>
        <v>46.88323943303574</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218.48063955021146</v>
      </c>
      <c r="N209" s="480">
        <f xml:space="preserve"> Update!N496</f>
        <v>281.15240821151735</v>
      </c>
      <c r="O209" s="480">
        <f xml:space="preserve"> Update!O496</f>
        <v>317.68976654722792</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5.058943069833906</v>
      </c>
      <c r="N210" s="480">
        <f xml:space="preserve"> Update!N497</f>
        <v>16.872627331102617</v>
      </c>
      <c r="O210" s="480">
        <f xml:space="preserve"> Update!O497</f>
        <v>31.72049174945036</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213.42169648037753</v>
      </c>
      <c r="N211" s="480">
        <f xml:space="preserve"> Update!N498</f>
        <v>490.93089883815395</v>
      </c>
      <c r="O211" s="480">
        <f xml:space="preserve"> Update!O498</f>
        <v>820.30436469200822</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2001.5677051278021</v>
      </c>
      <c r="N215" s="480">
        <f xml:space="preserve"> Update!N507</f>
        <v>1997.688567120387</v>
      </c>
      <c r="O215" s="480">
        <f xml:space="preserve"> Update!O507</f>
        <v>2127.6049203789598</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2010.6519381092698</v>
      </c>
      <c r="N216" s="480">
        <f xml:space="preserve"> Update!N508</f>
        <v>1988.353778353491</v>
      </c>
      <c r="O216" s="480">
        <f xml:space="preserve"> Update!O508</f>
        <v>2063.6373229913315</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106.13530355581827</v>
      </c>
      <c r="N217" s="480">
        <f xml:space="preserve"> Update!N509</f>
        <v>348.37118369053837</v>
      </c>
      <c r="O217" s="480">
        <f xml:space="preserve"> Update!O509</f>
        <v>657.24407028673158</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4118.3549467928906</v>
      </c>
      <c r="N218" s="480">
        <f xml:space="preserve"> Update!N510</f>
        <v>4334.4135291644161</v>
      </c>
      <c r="O218" s="480">
        <f xml:space="preserve"> Update!O510</f>
        <v>4848.4863136570229</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1573.486503157164</v>
      </c>
      <c r="N223" s="480">
        <f xml:space="preserve"> Update!N535</f>
        <v>1597.3530454023924</v>
      </c>
      <c r="O223" s="480">
        <f xml:space="preserve"> Update!O535</f>
        <v>1642.6730738528881</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0.34289999999999998</v>
      </c>
      <c r="N227" s="493">
        <f xml:space="preserve"> Inp!N$214</f>
        <v>0.36014999999999997</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1348.8713048314787</v>
      </c>
      <c r="N228" s="480">
        <f xml:space="preserve"> Update!N543</f>
        <v>1438.2167482541788</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1.0470923567005519E-2</v>
      </c>
      <c r="N232" s="493">
        <f xml:space="preserve"> Update!N$562</f>
        <v>6.7426665586986179E-2</v>
      </c>
      <c r="O232" s="493">
        <f xml:space="preserve"> Update!O$562</f>
        <v>0.10776223914626692</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529.44808440739882</v>
      </c>
      <c r="N239" s="626">
        <f xml:space="preserve"> Update!N680</f>
        <v>551.6999672966075</v>
      </c>
      <c r="O239" s="626">
        <f xml:space="preserve"> Update!O680</f>
        <v>580.6069598781221</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4.4351691640539901</v>
      </c>
      <c r="N240" s="626">
        <f xml:space="preserve"> Update!N681</f>
        <v>26.01445754140514</v>
      </c>
      <c r="O240" s="626">
        <f xml:space="preserve"> Update!O681</f>
        <v>63.935522239627154</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42.695584739834416</v>
      </c>
      <c r="N241" s="626">
        <f xml:space="preserve"> Update!N682</f>
        <v>45.006013630002954</v>
      </c>
      <c r="O241" s="626">
        <f xml:space="preserve"> Update!O682</f>
        <v>48.878746803569058</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37.60272509232103</v>
      </c>
      <c r="N242" s="626">
        <f xml:space="preserve"> Update!N683</f>
        <v>39.896695234163033</v>
      </c>
      <c r="O242" s="626">
        <f xml:space="preserve"> Update!O683</f>
        <v>43.847026161233472</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538.97611321896579</v>
      </c>
      <c r="N244" s="626">
        <f xml:space="preserve"> Update!N685</f>
        <v>582.8237432338525</v>
      </c>
      <c r="O244" s="626">
        <f xml:space="preserve"> Update!O685</f>
        <v>649.57420276008475</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264.73252799909659</v>
      </c>
      <c r="N249" s="480">
        <f xml:space="preserve"> Update!N663</f>
        <v>253.44630692068839</v>
      </c>
      <c r="O249" s="480">
        <f xml:space="preserve"> Update!O663</f>
        <v>248.55082779701129</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2.2985437960706481</v>
      </c>
      <c r="N250" s="629">
        <f xml:space="preserve"> Update!N664</f>
        <v>14.639575632047638</v>
      </c>
      <c r="O250" s="629">
        <f xml:space="preserve"> Update!O664</f>
        <v>31.998281400686526</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19.610761912637084</v>
      </c>
      <c r="N251" s="480">
        <f xml:space="preserve"> Update!N665</f>
        <v>19.688227214672931</v>
      </c>
      <c r="O251" s="480">
        <f xml:space="preserve"> Update!O665</f>
        <v>20.603526579478928</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247.42030988253015</v>
      </c>
      <c r="N252" s="480">
        <f xml:space="preserve"> Update!N666</f>
        <v>248.39765533806309</v>
      </c>
      <c r="O252" s="480">
        <f xml:space="preserve"> Update!O666</f>
        <v>259.94558261821885</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264.71555640830223</v>
      </c>
      <c r="N256" s="480">
        <f xml:space="preserve"> Update!N668</f>
        <v>255.66451560848654</v>
      </c>
      <c r="O256" s="480">
        <f xml:space="preserve"> Update!O668</f>
        <v>246.81560955884007</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2.136625367983342</v>
      </c>
      <c r="N257" s="629">
        <f xml:space="preserve"> Update!N669</f>
        <v>9.7506051385729293</v>
      </c>
      <c r="O257" s="629">
        <f xml:space="preserve"> Update!O669</f>
        <v>23.73878631870933</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16.929102411887509</v>
      </c>
      <c r="N258" s="480">
        <f xml:space="preserve"> Update!N670</f>
        <v>16.83793526019338</v>
      </c>
      <c r="O258" s="480">
        <f xml:space="preserve"> Update!O670</f>
        <v>17.16397087447179</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249.92307936439769</v>
      </c>
      <c r="N260" s="480">
        <f xml:space="preserve"> Update!N672</f>
        <v>248.57718548686609</v>
      </c>
      <c r="O260" s="480">
        <f xml:space="preserve"> Update!O672</f>
        <v>253.39042500307761</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42.589144767432565</v>
      </c>
      <c r="O264" s="480">
        <f xml:space="preserve"> Update!O674</f>
        <v>85.240522522270751</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1.6242767707845722</v>
      </c>
      <c r="O265" s="629">
        <f xml:space="preserve"> Update!O675</f>
        <v>8.1984545202312997</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42.695584739834416</v>
      </c>
      <c r="N266" s="480">
        <f xml:space="preserve"> Update!N676</f>
        <v>45.006013630002954</v>
      </c>
      <c r="O266" s="480">
        <f xml:space="preserve"> Update!O676</f>
        <v>48.878746803569058</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1.0628607677964381</v>
      </c>
      <c r="N267" s="480">
        <f xml:space="preserve"> Update!N677</f>
        <v>3.3705327592967249</v>
      </c>
      <c r="O267" s="480">
        <f xml:space="preserve"> Update!O677</f>
        <v>6.0795287072827531</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41.632723972037979</v>
      </c>
      <c r="N268" s="480">
        <f xml:space="preserve"> Update!N678</f>
        <v>85.848902408923365</v>
      </c>
      <c r="O268" s="480">
        <f xml:space="preserve"> Update!O678</f>
        <v>136.23819513878834</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255.83834473967232</v>
      </c>
      <c r="N272" s="480">
        <f xml:space="preserve"> Update!N687</f>
        <v>250.74204375285075</v>
      </c>
      <c r="O272" s="480">
        <f xml:space="preserve"> Update!O687</f>
        <v>262.23725435929316</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256.99401755222431</v>
      </c>
      <c r="N273" s="480">
        <f xml:space="preserve"> Update!N688</f>
        <v>249.53260246134855</v>
      </c>
      <c r="O273" s="480">
        <f xml:space="preserve"> Update!O688</f>
        <v>254.20758676072739</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20.704088991411929</v>
      </c>
      <c r="N274" s="480">
        <f xml:space="preserve"> Update!N689</f>
        <v>63.142560273908629</v>
      </c>
      <c r="O274" s="480">
        <f xml:space="preserve"> Update!O689</f>
        <v>111.434787304704</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533.53645128330857</v>
      </c>
      <c r="N275" s="480">
        <f xml:space="preserve"> Update!N690</f>
        <v>563.41720648810792</v>
      </c>
      <c r="O275" s="480">
        <f xml:space="preserve"> Update!O690</f>
        <v>627.87962842472461</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203.84653967002384</v>
      </c>
      <c r="N280" s="480">
        <f xml:space="preserve"> Update!N715</f>
        <v>207.63505479122665</v>
      </c>
      <c r="O280" s="480">
        <f xml:space="preserve"> Update!O715</f>
        <v>212.72638355786268</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0.34289999999999998</v>
      </c>
      <c r="N284" s="493">
        <f xml:space="preserve"> Inp!N$214</f>
        <v>0.36014999999999997</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174.74744613212792</v>
      </c>
      <c r="N285" s="480">
        <f xml:space="preserve"> Update!N723</f>
        <v>186.94941245765068</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6.7249651011152212E-2</v>
      </c>
      <c r="O289" s="493">
        <f xml:space="preserve"> Update!O$742</f>
        <v>0.10707695011165907</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0.34289999999999998</v>
      </c>
      <c r="N341" s="493">
        <f xml:space="preserve"> Inp!N$214</f>
        <v>0.36014999999999997</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63" activePane="bottomLeft" state="frozen"/>
      <selection pane="bottomLeft" sqref="A1:XFD104857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Severn Trent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9327.7257098550072</v>
      </c>
      <c r="N10" s="626">
        <f xml:space="preserve"> Update!N947</f>
        <v>9609.8954538197031</v>
      </c>
      <c r="O10" s="626">
        <f xml:space="preserve"> Update!O947</f>
        <v>10096.261122020542</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78.13805103366704</v>
      </c>
      <c r="N11" s="626">
        <f xml:space="preserve"> Update!N948</f>
        <v>455.97380752478472</v>
      </c>
      <c r="O11" s="626">
        <f xml:space="preserve"> Update!O948</f>
        <v>1119.7093309570007</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452.42366882956162</v>
      </c>
      <c r="N12" s="626">
        <f xml:space="preserve"> Update!N949</f>
        <v>570.05643227890766</v>
      </c>
      <c r="O12" s="626">
        <f xml:space="preserve"> Update!O949</f>
        <v>642.61904764846611</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470.21560795148122</v>
      </c>
      <c r="N13" s="626">
        <f xml:space="preserve"> Update!N950</f>
        <v>503.00381315200252</v>
      </c>
      <c r="O13" s="626">
        <f xml:space="preserve"> Update!O950</f>
        <v>560.05560440145973</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9388.0718217667563</v>
      </c>
      <c r="N15" s="626">
        <f xml:space="preserve"> Update!N952</f>
        <v>10132.921880471393</v>
      </c>
      <c r="O15" s="626">
        <f xml:space="preserve"> Update!O952</f>
        <v>11298.533896224548</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394.61007214650368</v>
      </c>
      <c r="N19" s="488">
        <f xml:space="preserve"> Update!N140</f>
        <v>406.34561995039911</v>
      </c>
      <c r="O19" s="488">
        <f xml:space="preserve"> Update!O140</f>
        <v>423.16526151551483</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3.3056355766556762</v>
      </c>
      <c r="N20" s="626">
        <f xml:space="preserve"> Update!N141</f>
        <v>19.29625797887083</v>
      </c>
      <c r="O20" s="626">
        <f xml:space="preserve"> Update!O141</f>
        <v>47.034906645680735</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17.645746873373842</v>
      </c>
      <c r="N21" s="626">
        <f xml:space="preserve"> Update!N142</f>
        <v>19.226579498720582</v>
      </c>
      <c r="O21" s="626">
        <f xml:space="preserve"> Update!O142</f>
        <v>27.147197773530749</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18.59650740439843</v>
      </c>
      <c r="N22" s="626">
        <f xml:space="preserve"> Update!N143</f>
        <v>20.191505582979371</v>
      </c>
      <c r="O22" s="626">
        <f xml:space="preserve"> Update!O143</f>
        <v>22.902483409944878</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396.96494719213484</v>
      </c>
      <c r="N24" s="488">
        <f xml:space="preserve"> Update!N145</f>
        <v>424.6769518450111</v>
      </c>
      <c r="O24" s="488">
        <f xml:space="preserve"> Update!O145</f>
        <v>474.44488252478146</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4297.7273842872528</v>
      </c>
      <c r="N28" s="626">
        <f xml:space="preserve"> Update!N320</f>
        <v>4412.9771887691959</v>
      </c>
      <c r="O28" s="626">
        <f xml:space="preserve"> Update!O320</f>
        <v>4620.6086757823277</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36.001920739095787</v>
      </c>
      <c r="N29" s="626">
        <f xml:space="preserve"> Update!N321</f>
        <v>209.72141246773418</v>
      </c>
      <c r="O29" s="626">
        <f xml:space="preserve"> Update!O321</f>
        <v>513.54909205880472</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173.60169766614189</v>
      </c>
      <c r="N30" s="626">
        <f xml:space="preserve"> Update!N322</f>
        <v>224.67143093866676</v>
      </c>
      <c r="O30" s="626">
        <f xml:space="preserve"> Update!O322</f>
        <v>248.90333652413841</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196.24021756750668</v>
      </c>
      <c r="N31" s="626">
        <f xml:space="preserve"> Update!N323</f>
        <v>210.24722521980118</v>
      </c>
      <c r="O31" s="626">
        <f xml:space="preserve"> Update!O323</f>
        <v>234.64493430198959</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4311.0907851249885</v>
      </c>
      <c r="N33" s="626">
        <f xml:space="preserve"> Update!N325</f>
        <v>4637.1228069557965</v>
      </c>
      <c r="O33" s="626">
        <f xml:space="preserve"> Update!O325</f>
        <v>5148.4161700632803</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4105.940169013852</v>
      </c>
      <c r="N37" s="626">
        <f xml:space="preserve"> Update!N500</f>
        <v>4238.8726778034988</v>
      </c>
      <c r="O37" s="626">
        <f xml:space="preserve"> Update!O500</f>
        <v>4471.8802248445772</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34.395325553861596</v>
      </c>
      <c r="N38" s="626">
        <f xml:space="preserve"> Update!N501</f>
        <v>200.94167953677464</v>
      </c>
      <c r="O38" s="626">
        <f xml:space="preserve"> Update!O501</f>
        <v>495.18981001288819</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218.48063955021146</v>
      </c>
      <c r="N39" s="626">
        <f xml:space="preserve"> Update!N502</f>
        <v>281.15240821151735</v>
      </c>
      <c r="O39" s="626">
        <f xml:space="preserve"> Update!O502</f>
        <v>317.68976654722792</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217.77615788725512</v>
      </c>
      <c r="N40" s="626">
        <f xml:space="preserve"> Update!N503</f>
        <v>232.66838711505892</v>
      </c>
      <c r="O40" s="626">
        <f xml:space="preserve"> Update!O503</f>
        <v>258.66116052829182</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4141.0399762306688</v>
      </c>
      <c r="N42" s="488">
        <f xml:space="preserve"> Update!N505</f>
        <v>4488.2983784367316</v>
      </c>
      <c r="O42" s="488">
        <f xml:space="preserve"> Update!O505</f>
        <v>5026.098640876402</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529.44808440739882</v>
      </c>
      <c r="N46" s="626">
        <f xml:space="preserve"> Update!N680</f>
        <v>551.6999672966075</v>
      </c>
      <c r="O46" s="626">
        <f xml:space="preserve"> Update!O680</f>
        <v>580.6069598781221</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4.4351691640539901</v>
      </c>
      <c r="N47" s="626">
        <f xml:space="preserve"> Update!N681</f>
        <v>26.01445754140514</v>
      </c>
      <c r="O47" s="626">
        <f xml:space="preserve"> Update!O681</f>
        <v>63.935522239627154</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42.695584739834416</v>
      </c>
      <c r="N48" s="626">
        <f xml:space="preserve"> Update!N682</f>
        <v>45.006013630002954</v>
      </c>
      <c r="O48" s="626">
        <f xml:space="preserve"> Update!O682</f>
        <v>48.878746803569058</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37.60272509232103</v>
      </c>
      <c r="N49" s="626">
        <f xml:space="preserve"> Update!N683</f>
        <v>39.896695234163033</v>
      </c>
      <c r="O49" s="626">
        <f xml:space="preserve"> Update!O683</f>
        <v>43.847026161233472</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538.97611321896579</v>
      </c>
      <c r="N51" s="488">
        <f xml:space="preserve"> Update!N685</f>
        <v>582.8237432338525</v>
      </c>
      <c r="O51" s="488">
        <f xml:space="preserve"> Update!O685</f>
        <v>649.57420276008475</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4552.9707773248829</v>
      </c>
      <c r="N65" s="480">
        <f xml:space="preserve"> Update!N954</f>
        <v>4556.3394435876789</v>
      </c>
      <c r="O65" s="480">
        <f xml:space="preserve"> Update!O954</f>
        <v>4865.8584525992555</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4573.3296808755331</v>
      </c>
      <c r="N66" s="480">
        <f xml:space="preserve"> Update!N955</f>
        <v>4533.1857684407596</v>
      </c>
      <c r="O66" s="480">
        <f xml:space="preserve"> Update!O955</f>
        <v>4714.0281909063833</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219.98481161527911</v>
      </c>
      <c r="N67" s="480">
        <f xml:space="preserve"> Update!N956</f>
        <v>716.56888521794099</v>
      </c>
      <c r="O67" s="480">
        <f xml:space="preserve"> Update!O956</f>
        <v>1343.7022338592669</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9346.2852698156948</v>
      </c>
      <c r="N68" s="480">
        <f xml:space="preserve"> Update!N957</f>
        <v>9806.0940972463795</v>
      </c>
      <c r="O68" s="480">
        <f xml:space="preserve"> Update!O957</f>
        <v>10923.588877364906</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3570.9048677710243</v>
      </c>
      <c r="N74" s="480">
        <f xml:space="preserve"> Update!N994</f>
        <v>3613.8209158733812</v>
      </c>
      <c r="O74" s="480">
        <f xml:space="preserve"> Update!O994</f>
        <v>3700.9252285899229</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0.34289999999999998</v>
      </c>
      <c r="N79" s="493">
        <f xml:space="preserve"> Inp!N$214</f>
        <v>0.36014999999999997</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3061.1581978967106</v>
      </c>
      <c r="N80" s="480">
        <f xml:space="preserve"> Update!N1014</f>
        <v>3253.7940071294956</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1.0470923567005075E-2</v>
      </c>
      <c r="N85" s="493">
        <f xml:space="preserve"> Update!N$1033</f>
        <v>6.7533952251071838E-2</v>
      </c>
      <c r="O85" s="493">
        <f xml:space="preserve"> Update!O$1033</f>
        <v>0.10836050307634992</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202</v>
      </c>
      <c r="C9" s="76" t="s">
        <v>1445</v>
      </c>
      <c r="D9" s="389" t="s">
        <v>1446</v>
      </c>
      <c r="E9" s="78"/>
      <c r="F9" s="78"/>
    </row>
    <row r="10" spans="1:8">
      <c r="A10" s="264">
        <v>2025</v>
      </c>
      <c r="B10" s="76" t="s">
        <v>1447</v>
      </c>
      <c r="C10" s="76" t="s">
        <v>1448</v>
      </c>
      <c r="D10" s="389" t="s">
        <v>1449</v>
      </c>
      <c r="E10" s="78"/>
      <c r="F10" s="78"/>
    </row>
    <row r="11" spans="1:8">
      <c r="A11" s="77"/>
      <c r="B11" s="76" t="s">
        <v>1450</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Severn Trent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188.94965072272007</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189.76939075546579</v>
      </c>
      <c r="N29" s="181">
        <f xml:space="preserve"> PR19FDPublishedTables!N$28</f>
        <v>181.88373007639981</v>
      </c>
      <c r="O29" s="181">
        <f xml:space="preserve"> PR19FDPublishedTables!O$28</f>
        <v>174.52880934782939</v>
      </c>
      <c r="P29" s="181">
        <f xml:space="preserve"> PR19FDPublishedTables!P$28</f>
        <v>167.51106233385201</v>
      </c>
      <c r="Q29" s="181">
        <f xml:space="preserve"> PR19FDPublishedTables!Q$28</f>
        <v>160.77549665908313</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9.5719680697056937</v>
      </c>
      <c r="N30" s="181">
        <f xml:space="preserve"> PR19FDPublishedTables!N$29</f>
        <v>9.1742153450536321</v>
      </c>
      <c r="O30" s="181">
        <f xml:space="preserve"> PR19FDPublishedTables!O$29</f>
        <v>8.8032331435044959</v>
      </c>
      <c r="P30" s="181">
        <f xml:space="preserve"> PR19FDPublishedTables!P$29</f>
        <v>8.4492579841195017</v>
      </c>
      <c r="Q30" s="181">
        <f xml:space="preserve"> PR19FDPublishedTables!Q$29</f>
        <v>8.1095160514841549</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180.1974226857601</v>
      </c>
      <c r="N31" s="181">
        <f xml:space="preserve"> PR19FDPublishedTables!N$30</f>
        <v>172.70951473134619</v>
      </c>
      <c r="O31" s="181">
        <f xml:space="preserve"> PR19FDPublishedTables!O$30</f>
        <v>165.72557620432491</v>
      </c>
      <c r="P31" s="181">
        <f xml:space="preserve"> PR19FDPublishedTables!P$30</f>
        <v>159.06180434973251</v>
      </c>
      <c r="Q31" s="181">
        <f xml:space="preserve"> PR19FDPublishedTables!Q$30</f>
        <v>152.66598060759898</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184.98340672061295</v>
      </c>
      <c r="N32" s="181">
        <f xml:space="preserve"> PR19FDPublishedTables!N$34</f>
        <v>177.29662240387302</v>
      </c>
      <c r="O32" s="181">
        <f xml:space="preserve"> PR19FDPublishedTables!O$34</f>
        <v>170.12719277607715</v>
      </c>
      <c r="P32" s="181">
        <f xml:space="preserve"> PR19FDPublishedTables!P$34</f>
        <v>163.28643334179225</v>
      </c>
      <c r="Q32" s="181">
        <f xml:space="preserve"> PR19FDPublishedTables!Q$34</f>
        <v>156.72073863334106</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188.94965072272007</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188.94965072272007</v>
      </c>
      <c r="N35" s="181">
        <f xml:space="preserve"> PR19FDPublishedTables!N$72</f>
        <v>181.30852684749354</v>
      </c>
      <c r="O35" s="181">
        <f xml:space="preserve"> PR19FDPublishedTables!O$72</f>
        <v>173.97641002178065</v>
      </c>
      <c r="P35" s="181">
        <f xml:space="preserve"> PR19FDPublishedTables!P$72</f>
        <v>166.94080400049992</v>
      </c>
      <c r="Q35" s="181">
        <f xml:space="preserve"> PR19FDPublishedTables!Q$72</f>
        <v>160.18971788671999</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7.6411238752267945</v>
      </c>
      <c r="N36" s="181">
        <f xml:space="preserve"> PR19FDPublishedTables!N$73</f>
        <v>7.3321168257126272</v>
      </c>
      <c r="O36" s="181">
        <f xml:space="preserve"> PR19FDPublishedTables!O$73</f>
        <v>7.0356060212808131</v>
      </c>
      <c r="P36" s="181">
        <f xml:space="preserve"> PR19FDPublishedTables!P$73</f>
        <v>6.7510861137802092</v>
      </c>
      <c r="Q36" s="181">
        <f xml:space="preserve"> PR19FDPublishedTables!Q$73</f>
        <v>6.4780721913389394</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181.30852684749328</v>
      </c>
      <c r="N38" s="181">
        <f xml:space="preserve"> PR19FDPublishedTables!N$75</f>
        <v>173.97641002178091</v>
      </c>
      <c r="O38" s="181">
        <f xml:space="preserve"> PR19FDPublishedTables!O$75</f>
        <v>166.94080400049984</v>
      </c>
      <c r="P38" s="181">
        <f xml:space="preserve"> PR19FDPublishedTables!P$75</f>
        <v>160.18971788671971</v>
      </c>
      <c r="Q38" s="181">
        <f xml:space="preserve"> PR19FDPublishedTables!Q$75</f>
        <v>153.71164569538104</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185.12908878510666</v>
      </c>
      <c r="N39" s="181">
        <f xml:space="preserve"> PR19FDPublishedTables!N$79</f>
        <v>177.64246843463724</v>
      </c>
      <c r="O39" s="181">
        <f xml:space="preserve"> PR19FDPublishedTables!O$79</f>
        <v>170.45860701114026</v>
      </c>
      <c r="P39" s="181">
        <f xml:space="preserve"> PR19FDPublishedTables!P$79</f>
        <v>163.56526094360981</v>
      </c>
      <c r="Q39" s="181">
        <f xml:space="preserve"> PR19FDPublishedTables!Q$79</f>
        <v>156.9506817910505</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16.274896361828098</v>
      </c>
      <c r="O42" s="181">
        <f xml:space="preserve"> PR19FDPublishedTables!O$110</f>
        <v>31.9834414211916</v>
      </c>
      <c r="P42" s="181">
        <f xml:space="preserve"> PR19FDPublishedTables!P$110</f>
        <v>51.612024625300613</v>
      </c>
      <c r="Q42" s="181">
        <f xml:space="preserve"> PR19FDPublishedTables!Q$110</f>
        <v>77.242523297075536</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16.763727620663417</v>
      </c>
      <c r="N43" s="181">
        <f xml:space="preserve"> PR19FDPublishedTables!N$111</f>
        <v>17.199399371316137</v>
      </c>
      <c r="O43" s="181">
        <f xml:space="preserve"> PR19FDPublishedTables!O$111</f>
        <v>22.312227612761273</v>
      </c>
      <c r="P43" s="181">
        <f xml:space="preserve"> PR19FDPublishedTables!P$111</f>
        <v>29.91032156179849</v>
      </c>
      <c r="Q43" s="181">
        <f xml:space="preserve"> PR19FDPublishedTables!Q$111</f>
        <v>27.94556249703616</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0.48883125883533518</v>
      </c>
      <c r="N44" s="181">
        <f xml:space="preserve"> PR19FDPublishedTables!N$112</f>
        <v>1.4908543119525959</v>
      </c>
      <c r="O44" s="181">
        <f xml:space="preserve"> PR19FDPublishedTables!O$112</f>
        <v>2.6836444086523241</v>
      </c>
      <c r="P44" s="181">
        <f xml:space="preserve"> PR19FDPublishedTables!P$112</f>
        <v>4.2798228900235307</v>
      </c>
      <c r="Q44" s="181">
        <f xml:space="preserve"> PR19FDPublishedTables!Q$112</f>
        <v>6.0221787571129566</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16.27489636182808</v>
      </c>
      <c r="N45" s="181">
        <f xml:space="preserve"> PR19FDPublishedTables!N$113</f>
        <v>31.983441421191635</v>
      </c>
      <c r="O45" s="181">
        <f xml:space="preserve"> PR19FDPublishedTables!O$113</f>
        <v>51.612024625300549</v>
      </c>
      <c r="P45" s="181">
        <f xml:space="preserve"> PR19FDPublishedTables!P$113</f>
        <v>77.242523297075579</v>
      </c>
      <c r="Q45" s="181">
        <f xml:space="preserve"> PR19FDPublishedTables!Q$113</f>
        <v>99.165907036998746</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8.1374481809140402</v>
      </c>
      <c r="N46" s="181">
        <f xml:space="preserve"> PR19FDPublishedTables!N$117</f>
        <v>24.129168891509867</v>
      </c>
      <c r="O46" s="181">
        <f xml:space="preserve"> PR19FDPublishedTables!O$117</f>
        <v>41.797733023246074</v>
      </c>
      <c r="P46" s="181">
        <f xml:space="preserve"> PR19FDPublishedTables!P$117</f>
        <v>64.427273961188092</v>
      </c>
      <c r="Q46" s="181">
        <f xml:space="preserve"> PR19FDPublishedTables!Q$117</f>
        <v>88.204215167037148</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184.98340672061295</v>
      </c>
      <c r="N48" s="196">
        <f t="shared" si="4"/>
        <v>177.29662240387302</v>
      </c>
      <c r="O48" s="196">
        <f t="shared" si="4"/>
        <v>170.12719277607715</v>
      </c>
      <c r="P48" s="196">
        <f t="shared" si="4"/>
        <v>163.28643334179225</v>
      </c>
      <c r="Q48" s="196">
        <f t="shared" si="4"/>
        <v>156.72073863334106</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185.12908878510666</v>
      </c>
      <c r="N49" s="196">
        <f t="shared" si="5"/>
        <v>177.64246843463724</v>
      </c>
      <c r="O49" s="196">
        <f t="shared" si="5"/>
        <v>170.45860701114026</v>
      </c>
      <c r="P49" s="196">
        <f t="shared" si="5"/>
        <v>163.56526094360981</v>
      </c>
      <c r="Q49" s="196">
        <f t="shared" si="5"/>
        <v>156.9506817910505</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8.1374481809140402</v>
      </c>
      <c r="N50" s="196">
        <f t="shared" si="6"/>
        <v>24.129168891509867</v>
      </c>
      <c r="O50" s="196">
        <f t="shared" si="6"/>
        <v>41.797733023246074</v>
      </c>
      <c r="P50" s="196">
        <f t="shared" si="6"/>
        <v>64.427273961188092</v>
      </c>
      <c r="Q50" s="196">
        <f t="shared" si="6"/>
        <v>88.204215167037148</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378.24994368663363</v>
      </c>
      <c r="N51" s="320">
        <f t="shared" si="7"/>
        <v>379.06825973002015</v>
      </c>
      <c r="O51" s="320">
        <f xml:space="preserve"> SUM(O48:O50)</f>
        <v>382.38353281046346</v>
      </c>
      <c r="P51" s="320">
        <f t="shared" si="7"/>
        <v>391.27896824659013</v>
      </c>
      <c r="Q51" s="320">
        <f t="shared" si="7"/>
        <v>401.8756355914287</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199.75405884415099</v>
      </c>
      <c r="N60" s="196">
        <f t="shared" si="10"/>
        <v>203.32116955605866</v>
      </c>
      <c r="O60" s="196">
        <f t="shared" si="10"/>
        <v>212.34850176207996</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10.075594728098975</v>
      </c>
      <c r="N61" s="196">
        <f t="shared" si="11"/>
        <v>10.255519792407627</v>
      </c>
      <c r="O61" s="196">
        <f t="shared" si="11"/>
        <v>10.710858428879291</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196.89683737553878</v>
      </c>
      <c r="M62" s="196">
        <f t="shared" si="12"/>
        <v>189.67846411605203</v>
      </c>
      <c r="N62" s="196">
        <f t="shared" si="12"/>
        <v>193.06564976365104</v>
      </c>
      <c r="O62" s="196">
        <f t="shared" si="12"/>
        <v>201.63764333320069</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198.89118839867962</v>
      </c>
      <c r="N64" s="196">
        <f t="shared" si="13"/>
        <v>202.67817090420277</v>
      </c>
      <c r="O64" s="196">
        <f t="shared" si="13"/>
        <v>211.67639971944783</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8.0431596588425993</v>
      </c>
      <c r="N65" s="196">
        <f t="shared" si="14"/>
        <v>8.1963052313659475</v>
      </c>
      <c r="O65" s="196">
        <f t="shared" si="14"/>
        <v>8.560193604654474</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196.89683737553878</v>
      </c>
      <c r="M67" s="196">
        <f t="shared" si="16"/>
        <v>190.84802873983705</v>
      </c>
      <c r="N67" s="196">
        <f t="shared" si="16"/>
        <v>194.48186567283682</v>
      </c>
      <c r="O67" s="196">
        <f t="shared" si="16"/>
        <v>203.11620611479336</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18.193111397597701</v>
      </c>
      <c r="O69" s="196">
        <f t="shared" si="17"/>
        <v>38.914124793287336</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17.645746873373842</v>
      </c>
      <c r="N70" s="196">
        <f t="shared" si="18"/>
        <v>19.226579498720582</v>
      </c>
      <c r="O70" s="196">
        <f t="shared" si="18"/>
        <v>27.147197773530749</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0.5145509908290703</v>
      </c>
      <c r="N71" s="196">
        <f t="shared" si="19"/>
        <v>1.6665715081638648</v>
      </c>
      <c r="O71" s="196">
        <f t="shared" si="19"/>
        <v>3.2651793796620634</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17.13119588254477</v>
      </c>
      <c r="N72" s="196">
        <f t="shared" si="20"/>
        <v>35.753119388154417</v>
      </c>
      <c r="O72" s="196">
        <f t="shared" si="20"/>
        <v>62.796143187156019</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193.66605982672206</v>
      </c>
      <c r="N74" s="196">
        <f t="shared" si="21"/>
        <v>192.43757816329543</v>
      </c>
      <c r="O74" s="196">
        <f t="shared" si="21"/>
        <v>200.85782834949455</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193.81857983874957</v>
      </c>
      <c r="N75" s="196">
        <f t="shared" si="22"/>
        <v>192.81295910217227</v>
      </c>
      <c r="O75" s="196">
        <f t="shared" si="22"/>
        <v>201.24910703018438</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8.5193994108993731</v>
      </c>
      <c r="N76" s="196">
        <f t="shared" si="23"/>
        <v>26.189775990193105</v>
      </c>
      <c r="O76" s="196">
        <f t="shared" si="23"/>
        <v>49.347795305311713</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396.00403907637099</v>
      </c>
      <c r="N77" s="243">
        <f t="shared" si="24"/>
        <v>411.44031325566078</v>
      </c>
      <c r="O77" s="243">
        <f t="shared" si="24"/>
        <v>451.45473068499064</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196.89683737553878</v>
      </c>
      <c r="M81" s="318">
        <f t="shared" si="25"/>
        <v>189.67846411605203</v>
      </c>
      <c r="N81" s="318">
        <f t="shared" si="25"/>
        <v>193.06564976365104</v>
      </c>
      <c r="O81" s="318">
        <f t="shared" si="25"/>
        <v>201.63764333320069</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196.89683737553878</v>
      </c>
      <c r="M82" s="318">
        <f t="shared" si="26"/>
        <v>190.84802873983705</v>
      </c>
      <c r="N82" s="318">
        <f t="shared" si="26"/>
        <v>194.48186567283682</v>
      </c>
      <c r="O82" s="318">
        <f t="shared" si="26"/>
        <v>203.11620611479336</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17.13119588254477</v>
      </c>
      <c r="N83" s="318">
        <f t="shared" si="27"/>
        <v>35.753119388154417</v>
      </c>
      <c r="O83" s="318">
        <f t="shared" si="27"/>
        <v>62.796143187156019</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393.79367475107756</v>
      </c>
      <c r="M84" s="319">
        <f t="shared" si="28"/>
        <v>397.65768873843382</v>
      </c>
      <c r="N84" s="319">
        <f t="shared" si="28"/>
        <v>423.30063482464226</v>
      </c>
      <c r="O84" s="319">
        <f t="shared" si="28"/>
        <v>467.54999263515009</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198.89118839867962</v>
      </c>
      <c r="N86" s="318">
        <f xml:space="preserve"> M81 * N$21</f>
        <v>201.43610819981825</v>
      </c>
      <c r="O86" s="318">
        <f t="shared" ref="O86:Q86" si="30" xml:space="preserve"> N81 * O$21</f>
        <v>210.13497330498669</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198.89118839867962</v>
      </c>
      <c r="N87" s="318">
        <f t="shared" si="29"/>
        <v>202.67817090420252</v>
      </c>
      <c r="O87" s="318">
        <f t="shared" si="29"/>
        <v>211.67639971944811</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18.193111397597683</v>
      </c>
      <c r="O88" s="318">
        <f t="shared" si="29"/>
        <v>38.914124793287378</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397.78237679735923</v>
      </c>
      <c r="N89" s="319">
        <f t="shared" ref="N89" si="36" xml:space="preserve"> SUM(N86:N88)</f>
        <v>422.30739050161844</v>
      </c>
      <c r="O89" s="319">
        <f t="shared" ref="O89" si="37" xml:space="preserve"> SUM(O86:O88)</f>
        <v>460.72549781772221</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397.78237679735923</v>
      </c>
      <c r="N91" s="196">
        <f t="shared" si="40"/>
        <v>422.30739050161844</v>
      </c>
      <c r="O91" s="196">
        <f t="shared" si="40"/>
        <v>460.72549781772221</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393.79367475107756</v>
      </c>
      <c r="N92" s="196">
        <f t="shared" si="41"/>
        <v>397.65768873843382</v>
      </c>
      <c r="O92" s="196">
        <f t="shared" si="41"/>
        <v>423.30063482464226</v>
      </c>
      <c r="P92" s="196">
        <f t="shared" si="41"/>
        <v>467.54999263515009</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3.9887020462816736</v>
      </c>
      <c r="N94" s="320">
        <f t="shared" si="43"/>
        <v>24.649701763184623</v>
      </c>
      <c r="O94" s="320">
        <f t="shared" si="43"/>
        <v>37.424862993079955</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396.00403907637099</v>
      </c>
      <c r="N99" s="195">
        <f t="shared" si="44"/>
        <v>411.44031325566078</v>
      </c>
      <c r="O99" s="195">
        <f t="shared" si="44"/>
        <v>451.45473068499064</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158.40161563054841</v>
      </c>
      <c r="N100" s="195">
        <f t="shared" si="45"/>
        <v>164.57612530226433</v>
      </c>
      <c r="O100" s="195">
        <f t="shared" si="45"/>
        <v>180.58189227399626</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378.24994368663363</v>
      </c>
      <c r="N101" s="196">
        <f t="shared" si="46"/>
        <v>379.06825973002015</v>
      </c>
      <c r="O101" s="196">
        <f t="shared" si="46"/>
        <v>382.38353281046346</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151.29997747465345</v>
      </c>
      <c r="N102" s="196">
        <f xml:space="preserve"> N98 * N101</f>
        <v>151.62730389200806</v>
      </c>
      <c r="O102" s="196">
        <f t="shared" si="47"/>
        <v>152.9534131241854</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0.34289999999999998</v>
      </c>
      <c r="N106" s="291">
        <f xml:space="preserve"> Inp!N$214</f>
        <v>0.36014999999999997</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396.00403907637099</v>
      </c>
      <c r="N107" s="195">
        <f t="shared" si="48"/>
        <v>411.44031325566078</v>
      </c>
      <c r="O107" s="195">
        <f t="shared" si="48"/>
        <v>451.45473068499064</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135.7897849992876</v>
      </c>
      <c r="N108" s="195">
        <f t="shared" si="49"/>
        <v>148.18022881902621</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378.24994368663363</v>
      </c>
      <c r="N109" s="196">
        <f t="shared" si="50"/>
        <v>379.06825973002015</v>
      </c>
      <c r="O109" s="196">
        <f t="shared" si="50"/>
        <v>382.38353281046346</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129.70190569014667</v>
      </c>
      <c r="N110" s="196">
        <f t="shared" si="51"/>
        <v>136.52143374176674</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2057.8645743767593</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2066.7924235002351</v>
      </c>
      <c r="N118" s="181">
        <f xml:space="preserve"> PR19FDPublishedTables!N$203</f>
        <v>1982.9952454512309</v>
      </c>
      <c r="O118" s="181">
        <f xml:space="preserve"> PR19FDPublishedTables!O$203</f>
        <v>1904.8117874322506</v>
      </c>
      <c r="P118" s="181">
        <f xml:space="preserve"> PR19FDPublishedTables!P$203</f>
        <v>1830.1452548744069</v>
      </c>
      <c r="Q118" s="181">
        <f xml:space="preserve"> PR19FDPublishedTables!Q$203</f>
        <v>1758.4055684863549</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102.18221741785099</v>
      </c>
      <c r="N119" s="181">
        <f xml:space="preserve"> PR19FDPublishedTables!N$204</f>
        <v>98.039284935109109</v>
      </c>
      <c r="O119" s="181">
        <f xml:space="preserve"> PR19FDPublishedTables!O$204</f>
        <v>94.173894770650477</v>
      </c>
      <c r="P119" s="181">
        <f xml:space="preserve"> PR19FDPublishedTables!P$204</f>
        <v>90.482381400991187</v>
      </c>
      <c r="Q119" s="181">
        <f xml:space="preserve"> PR19FDPublishedTables!Q$204</f>
        <v>86.935571305965084</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1964.6102060823841</v>
      </c>
      <c r="N120" s="181">
        <f xml:space="preserve"> PR19FDPublishedTables!N$205</f>
        <v>1884.9559605161216</v>
      </c>
      <c r="O120" s="181">
        <f xml:space="preserve"> PR19FDPublishedTables!O$205</f>
        <v>1810.6378926616001</v>
      </c>
      <c r="P120" s="181">
        <f xml:space="preserve"> PR19FDPublishedTables!P$205</f>
        <v>1739.6628734734156</v>
      </c>
      <c r="Q120" s="181">
        <f xml:space="preserve"> PR19FDPublishedTables!Q$205</f>
        <v>1671.4699971803898</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2015.7013147913096</v>
      </c>
      <c r="N121" s="181">
        <f xml:space="preserve"> PR19FDPublishedTables!N$209</f>
        <v>1933.9756029836763</v>
      </c>
      <c r="O121" s="181">
        <f xml:space="preserve"> PR19FDPublishedTables!O$209</f>
        <v>1857.7248400469252</v>
      </c>
      <c r="P121" s="181">
        <f xml:space="preserve"> PR19FDPublishedTables!P$209</f>
        <v>1784.9040641739111</v>
      </c>
      <c r="Q121" s="181">
        <f xml:space="preserve"> PR19FDPublishedTables!Q$209</f>
        <v>1714.9377828333722</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2057.8645743767593</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2057.8645743767593</v>
      </c>
      <c r="N124" s="181">
        <f xml:space="preserve"> PR19FDPublishedTables!N$247</f>
        <v>1976.5027223563577</v>
      </c>
      <c r="O124" s="181">
        <f xml:space="preserve"> PR19FDPublishedTables!O$247</f>
        <v>1897.6235889915079</v>
      </c>
      <c r="P124" s="181">
        <f xml:space="preserve"> PR19FDPublishedTables!P$247</f>
        <v>1820.6082811874937</v>
      </c>
      <c r="Q124" s="181">
        <f xml:space="preserve"> PR19FDPublishedTables!Q$247</f>
        <v>1745.0947075602403</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81.361852020399567</v>
      </c>
      <c r="N125" s="181">
        <f xml:space="preserve"> PR19FDPublishedTables!N$248</f>
        <v>78.879133364847704</v>
      </c>
      <c r="O125" s="181">
        <f xml:space="preserve"> PR19FDPublishedTables!O$248</f>
        <v>77.015307804011599</v>
      </c>
      <c r="P125" s="181">
        <f xml:space="preserve"> PR19FDPublishedTables!P$248</f>
        <v>75.513573627259589</v>
      </c>
      <c r="Q125" s="181">
        <f xml:space="preserve"> PR19FDPublishedTables!Q$248</f>
        <v>74.134735941942552</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1976.5027223563598</v>
      </c>
      <c r="N127" s="181">
        <f xml:space="preserve"> PR19FDPublishedTables!N$250</f>
        <v>1897.6235889915099</v>
      </c>
      <c r="O127" s="181">
        <f xml:space="preserve"> PR19FDPublishedTables!O$250</f>
        <v>1820.6082811874962</v>
      </c>
      <c r="P127" s="181">
        <f xml:space="preserve"> PR19FDPublishedTables!P$250</f>
        <v>1745.0947075602342</v>
      </c>
      <c r="Q127" s="181">
        <f xml:space="preserve"> PR19FDPublishedTables!Q$250</f>
        <v>1670.9599716182977</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2017.1836483665595</v>
      </c>
      <c r="N128" s="181">
        <f xml:space="preserve"> PR19FDPublishedTables!N$254</f>
        <v>1937.0631556739338</v>
      </c>
      <c r="O128" s="181">
        <f xml:space="preserve"> PR19FDPublishedTables!O$254</f>
        <v>1859.115935089502</v>
      </c>
      <c r="P128" s="181">
        <f xml:space="preserve"> PR19FDPublishedTables!P$254</f>
        <v>1782.8514943738639</v>
      </c>
      <c r="Q128" s="181">
        <f xml:space="preserve"> PR19FDPublishedTables!Q$254</f>
        <v>1708.0273395892691</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161.66394284462098</v>
      </c>
      <c r="O131" s="181">
        <f xml:space="preserve"> PR19FDPublishedTables!O$285</f>
        <v>352.18462912868671</v>
      </c>
      <c r="P131" s="181">
        <f xml:space="preserve"> PR19FDPublishedTables!P$285</f>
        <v>538.31300927527832</v>
      </c>
      <c r="Q131" s="181">
        <f xml:space="preserve"> PR19FDPublishedTables!Q$285</f>
        <v>710.06499999402729</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164.92425030482909</v>
      </c>
      <c r="N132" s="181">
        <f xml:space="preserve"> PR19FDPublishedTables!N$286</f>
        <v>200.98289809148542</v>
      </c>
      <c r="O132" s="181">
        <f xml:space="preserve"> PR19FDPublishedTables!O$286</f>
        <v>204.57315500597232</v>
      </c>
      <c r="P132" s="181">
        <f xml:space="preserve"> PR19FDPublishedTables!P$286</f>
        <v>198.18983061037721</v>
      </c>
      <c r="Q132" s="181">
        <f xml:space="preserve"> PR19FDPublishedTables!Q$286</f>
        <v>188.30797398373468</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3.2603074602080611</v>
      </c>
      <c r="N133" s="181">
        <f xml:space="preserve"> PR19FDPublishedTables!N$287</f>
        <v>10.46221180741969</v>
      </c>
      <c r="O133" s="181">
        <f xml:space="preserve"> PR19FDPublishedTables!O$287</f>
        <v>18.444774859380924</v>
      </c>
      <c r="P133" s="181">
        <f xml:space="preserve"> PR19FDPublishedTables!P$287</f>
        <v>26.437839891627242</v>
      </c>
      <c r="Q133" s="181">
        <f xml:space="preserve"> PR19FDPublishedTables!Q$287</f>
        <v>34.164657070703946</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161.66394284462103</v>
      </c>
      <c r="N134" s="181">
        <f xml:space="preserve"> PR19FDPublishedTables!N$288</f>
        <v>352.18462912868671</v>
      </c>
      <c r="O134" s="181">
        <f xml:space="preserve"> PR19FDPublishedTables!O$288</f>
        <v>538.31300927527809</v>
      </c>
      <c r="P134" s="181">
        <f xml:space="preserve"> PR19FDPublishedTables!P$288</f>
        <v>710.0649999940282</v>
      </c>
      <c r="Q134" s="181">
        <f xml:space="preserve"> PR19FDPublishedTables!Q$288</f>
        <v>864.20831690705802</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80.831971422310517</v>
      </c>
      <c r="N135" s="181">
        <f xml:space="preserve"> PR19FDPublishedTables!N$292</f>
        <v>256.92428598665384</v>
      </c>
      <c r="O135" s="181">
        <f xml:space="preserve"> PR19FDPublishedTables!O$292</f>
        <v>445.24881920198243</v>
      </c>
      <c r="P135" s="181">
        <f xml:space="preserve"> PR19FDPublishedTables!P$292</f>
        <v>624.1890046346532</v>
      </c>
      <c r="Q135" s="181">
        <f xml:space="preserve"> PR19FDPublishedTables!Q$292</f>
        <v>787.13665845054265</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2015.7013147913096</v>
      </c>
      <c r="N137" s="196">
        <f t="shared" si="52"/>
        <v>1933.9756029836763</v>
      </c>
      <c r="O137" s="196">
        <f t="shared" si="52"/>
        <v>1857.7248400469252</v>
      </c>
      <c r="P137" s="196">
        <f t="shared" si="52"/>
        <v>1784.9040641739111</v>
      </c>
      <c r="Q137" s="196">
        <f t="shared" si="52"/>
        <v>1714.9377828333722</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2017.1836483665595</v>
      </c>
      <c r="N138" s="196">
        <f t="shared" si="53"/>
        <v>1937.0631556739338</v>
      </c>
      <c r="O138" s="196">
        <f t="shared" si="53"/>
        <v>1859.115935089502</v>
      </c>
      <c r="P138" s="196">
        <f t="shared" si="53"/>
        <v>1782.8514943738639</v>
      </c>
      <c r="Q138" s="196">
        <f t="shared" si="53"/>
        <v>1708.0273395892691</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80.831971422310517</v>
      </c>
      <c r="N139" s="196">
        <f t="shared" si="54"/>
        <v>256.92428598665384</v>
      </c>
      <c r="O139" s="196">
        <f t="shared" si="54"/>
        <v>445.24881920198243</v>
      </c>
      <c r="P139" s="196">
        <f t="shared" si="54"/>
        <v>624.1890046346532</v>
      </c>
      <c r="Q139" s="196">
        <f t="shared" si="54"/>
        <v>787.13665845054265</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4113.7169345801794</v>
      </c>
      <c r="N140" s="320">
        <f t="shared" si="55"/>
        <v>4127.9630446442634</v>
      </c>
      <c r="O140" s="320">
        <f xml:space="preserve"> SUM(O137:O139)</f>
        <v>4162.0895943384103</v>
      </c>
      <c r="P140" s="320">
        <f t="shared" si="55"/>
        <v>4191.9445631824283</v>
      </c>
      <c r="Q140" s="320">
        <f t="shared" si="55"/>
        <v>4210.101780873184</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2175.5361796703264</v>
      </c>
      <c r="N149" s="196">
        <f t="shared" si="58"/>
        <v>2216.7178579408451</v>
      </c>
      <c r="O149" s="196">
        <f t="shared" si="58"/>
        <v>2317.5768557147871</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107.55850872290027</v>
      </c>
      <c r="N150" s="196">
        <f t="shared" si="59"/>
        <v>109.59453089659567</v>
      </c>
      <c r="O150" s="196">
        <f t="shared" si="59"/>
        <v>114.58099974653908</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2144.4179700366167</v>
      </c>
      <c r="M151" s="196">
        <f t="shared" si="60"/>
        <v>2067.9776709474258</v>
      </c>
      <c r="N151" s="196">
        <f t="shared" si="60"/>
        <v>2107.1233270442494</v>
      </c>
      <c r="O151" s="196">
        <f t="shared" si="60"/>
        <v>2202.9958559682477</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2166.138594042513</v>
      </c>
      <c r="N153" s="196">
        <f t="shared" si="61"/>
        <v>2209.4601038335104</v>
      </c>
      <c r="O153" s="196">
        <f t="shared" si="61"/>
        <v>2308.8310035258905</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85.642685110869991</v>
      </c>
      <c r="N154" s="196">
        <f t="shared" si="62"/>
        <v>88.176098228096194</v>
      </c>
      <c r="O154" s="196">
        <f t="shared" si="62"/>
        <v>93.704215860054418</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2144.4179700366167</v>
      </c>
      <c r="M156" s="196">
        <f t="shared" si="64"/>
        <v>2080.495908931643</v>
      </c>
      <c r="N156" s="196">
        <f t="shared" si="64"/>
        <v>2121.2840056054142</v>
      </c>
      <c r="O156" s="196">
        <f t="shared" si="64"/>
        <v>2215.1267876658358</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180.71820893713431</v>
      </c>
      <c r="O158" s="196">
        <f t="shared" si="65"/>
        <v>428.5016245659761</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173.60169766614189</v>
      </c>
      <c r="N159" s="196">
        <f t="shared" si="66"/>
        <v>224.67143093866676</v>
      </c>
      <c r="O159" s="196">
        <f t="shared" si="66"/>
        <v>248.90333652413841</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3.431847705595628</v>
      </c>
      <c r="N160" s="196">
        <f t="shared" si="67"/>
        <v>11.695323929931815</v>
      </c>
      <c r="O160" s="196">
        <f t="shared" si="67"/>
        <v>22.441683532731503</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170.16984996054629</v>
      </c>
      <c r="N161" s="196">
        <f t="shared" si="68"/>
        <v>393.69431594586922</v>
      </c>
      <c r="O161" s="196">
        <f t="shared" si="68"/>
        <v>654.96327755738298</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2110.3132348122999</v>
      </c>
      <c r="N163" s="196">
        <f t="shared" si="69"/>
        <v>2099.1352018951243</v>
      </c>
      <c r="O163" s="196">
        <f t="shared" si="69"/>
        <v>2193.2918009989485</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2111.8651453752896</v>
      </c>
      <c r="N164" s="196">
        <f t="shared" si="70"/>
        <v>2102.4864285237472</v>
      </c>
      <c r="O164" s="196">
        <f t="shared" si="70"/>
        <v>2194.9341741241401</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84.626019657149527</v>
      </c>
      <c r="N165" s="196">
        <f t="shared" si="71"/>
        <v>278.86536526330082</v>
      </c>
      <c r="O165" s="196">
        <f t="shared" si="71"/>
        <v>525.67558096251958</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4306.8043998447392</v>
      </c>
      <c r="N166" s="243">
        <f t="shared" si="72"/>
        <v>4480.4869956821722</v>
      </c>
      <c r="O166" s="243">
        <f t="shared" si="72"/>
        <v>4913.9015560856078</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2144.4179700366167</v>
      </c>
      <c r="M170" s="318">
        <f t="shared" si="73"/>
        <v>2067.9776709474258</v>
      </c>
      <c r="N170" s="318">
        <f t="shared" si="73"/>
        <v>2107.1233270442494</v>
      </c>
      <c r="O170" s="318">
        <f t="shared" si="73"/>
        <v>2202.9958559682477</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2144.4179700366167</v>
      </c>
      <c r="M171" s="318">
        <f t="shared" si="74"/>
        <v>2080.495908931643</v>
      </c>
      <c r="N171" s="318">
        <f t="shared" si="74"/>
        <v>2121.2840056054142</v>
      </c>
      <c r="O171" s="318">
        <f t="shared" si="74"/>
        <v>2215.1267876658358</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170.16984996054629</v>
      </c>
      <c r="N172" s="318">
        <f t="shared" si="75"/>
        <v>393.69431594586922</v>
      </c>
      <c r="O172" s="318">
        <f t="shared" si="75"/>
        <v>654.96327755738298</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4288.8359400732334</v>
      </c>
      <c r="M173" s="319">
        <f t="shared" si="76"/>
        <v>4318.6434298396152</v>
      </c>
      <c r="N173" s="319">
        <f t="shared" si="76"/>
        <v>4622.1016485955333</v>
      </c>
      <c r="O173" s="319">
        <f t="shared" si="76"/>
        <v>5073.0859211914667</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2166.1385940425125</v>
      </c>
      <c r="N175" s="318">
        <f xml:space="preserve"> M170 * N$21</f>
        <v>2196.1658948530094</v>
      </c>
      <c r="O175" s="318">
        <f t="shared" ref="O175:Q175" si="78" xml:space="preserve"> N170 * O$21</f>
        <v>2293.4183508086767</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2166.1385940425125</v>
      </c>
      <c r="N176" s="318">
        <f t="shared" si="77"/>
        <v>2209.4601038335136</v>
      </c>
      <c r="O176" s="318">
        <f t="shared" si="77"/>
        <v>2308.8310035258928</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180.71820893713439</v>
      </c>
      <c r="O177" s="318">
        <f t="shared" si="77"/>
        <v>428.5016245659761</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4332.277188085025</v>
      </c>
      <c r="N178" s="319">
        <f t="shared" si="79"/>
        <v>4586.344207623657</v>
      </c>
      <c r="O178" s="319">
        <f t="shared" si="79"/>
        <v>5030.7509789005462</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4332.277188085025</v>
      </c>
      <c r="N180" s="196">
        <f t="shared" si="80"/>
        <v>4586.344207623657</v>
      </c>
      <c r="O180" s="196">
        <f t="shared" si="80"/>
        <v>5030.7509789005462</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4288.8359400732334</v>
      </c>
      <c r="N181" s="196">
        <f t="shared" si="81"/>
        <v>4318.6434298396152</v>
      </c>
      <c r="O181" s="196">
        <f t="shared" si="81"/>
        <v>4622.1016485955333</v>
      </c>
      <c r="P181" s="196">
        <f t="shared" si="81"/>
        <v>5073.0859211914667</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43.441248011791686</v>
      </c>
      <c r="N183" s="320">
        <f t="shared" si="83"/>
        <v>267.70077778404175</v>
      </c>
      <c r="O183" s="320">
        <f t="shared" si="83"/>
        <v>408.64933030501288</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4306.8043998447392</v>
      </c>
      <c r="N188" s="195">
        <f t="shared" si="84"/>
        <v>4480.4869956821722</v>
      </c>
      <c r="O188" s="195">
        <f t="shared" si="84"/>
        <v>4913.9015560856078</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1722.7217599378957</v>
      </c>
      <c r="N189" s="195">
        <f t="shared" si="85"/>
        <v>1792.1947982728689</v>
      </c>
      <c r="O189" s="195">
        <f t="shared" si="85"/>
        <v>1965.5606224342432</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4113.7169345801794</v>
      </c>
      <c r="N190" s="196">
        <f t="shared" si="86"/>
        <v>4127.9630446442634</v>
      </c>
      <c r="O190" s="196">
        <f t="shared" si="86"/>
        <v>4162.0895943384103</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1645.4867738320718</v>
      </c>
      <c r="N191" s="196">
        <f xml:space="preserve"> N187 * N190</f>
        <v>1651.1852178577055</v>
      </c>
      <c r="O191" s="196">
        <f t="shared" si="87"/>
        <v>1664.8358377353643</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0.34289999999999998</v>
      </c>
      <c r="N195" s="291">
        <f xml:space="preserve"> Inp!N$214</f>
        <v>0.36014999999999997</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4306.8043998447392</v>
      </c>
      <c r="N196" s="195">
        <f t="shared" si="88"/>
        <v>4480.4869956821722</v>
      </c>
      <c r="O196" s="195">
        <f t="shared" si="88"/>
        <v>4913.9015560856078</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1476.803228706761</v>
      </c>
      <c r="N197" s="195">
        <f t="shared" si="89"/>
        <v>1613.6473914949343</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4113.7169345801794</v>
      </c>
      <c r="N198" s="196">
        <f t="shared" si="90"/>
        <v>4127.9630446442634</v>
      </c>
      <c r="O198" s="196">
        <f t="shared" si="90"/>
        <v>4162.0895943384103</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1410.5935368675434</v>
      </c>
      <c r="N199" s="196">
        <f t="shared" si="91"/>
        <v>1486.6858905286313</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1966.0318263126389</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1974.5612678200262</v>
      </c>
      <c r="N207" s="181">
        <f xml:space="preserve"> PR19FDPublishedTables!N$378</f>
        <v>1880.5522848765761</v>
      </c>
      <c r="O207" s="181">
        <f xml:space="preserve"> PR19FDPublishedTables!O$378</f>
        <v>1793.1053084601554</v>
      </c>
      <c r="P207" s="181">
        <f xml:space="preserve"> PR19FDPublishedTables!P$378</f>
        <v>1710.1305808872521</v>
      </c>
      <c r="Q207" s="181">
        <f xml:space="preserve"> PR19FDPublishedTables!Q$378</f>
        <v>1630.9954523514568</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111.44423795576246</v>
      </c>
      <c r="N208" s="181">
        <f xml:space="preserve"> PR19FDPublishedTables!N$379</f>
        <v>106.13837095843391</v>
      </c>
      <c r="O208" s="181">
        <f xml:space="preserve"> PR19FDPublishedTables!O$379</f>
        <v>101.20286360949089</v>
      </c>
      <c r="P208" s="181">
        <f xml:space="preserve"> PR19FDPublishedTables!P$379</f>
        <v>96.519769985276341</v>
      </c>
      <c r="Q208" s="181">
        <f xml:space="preserve"> PR19FDPublishedTables!Q$379</f>
        <v>92.053383330716727</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1863.1170298642637</v>
      </c>
      <c r="N209" s="181">
        <f xml:space="preserve"> PR19FDPublishedTables!N$380</f>
        <v>1774.4139139181423</v>
      </c>
      <c r="O209" s="181">
        <f xml:space="preserve"> PR19FDPublishedTables!O$380</f>
        <v>1691.9024448506646</v>
      </c>
      <c r="P209" s="181">
        <f xml:space="preserve"> PR19FDPublishedTables!P$380</f>
        <v>1613.6108109019758</v>
      </c>
      <c r="Q209" s="181">
        <f xml:space="preserve"> PR19FDPublishedTables!Q$380</f>
        <v>1538.9420690207401</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1918.8391488421448</v>
      </c>
      <c r="N210" s="181">
        <f xml:space="preserve"> PR19FDPublishedTables!N$384</f>
        <v>1827.4830993973592</v>
      </c>
      <c r="O210" s="181">
        <f xml:space="preserve"> PR19FDPublishedTables!O$384</f>
        <v>1742.5038766554098</v>
      </c>
      <c r="P210" s="181">
        <f xml:space="preserve"> PR19FDPublishedTables!P$384</f>
        <v>1661.8706958946141</v>
      </c>
      <c r="Q210" s="181">
        <f xml:space="preserve"> PR19FDPublishedTables!Q$384</f>
        <v>1584.9687606860984</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1966.0318263126389</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1966.0318263126392</v>
      </c>
      <c r="N213" s="181">
        <f xml:space="preserve"> PR19FDPublishedTables!N$422</f>
        <v>1874.9844630014268</v>
      </c>
      <c r="O213" s="181">
        <f xml:space="preserve"> PR19FDPublishedTables!O$422</f>
        <v>1788.8364228227588</v>
      </c>
      <c r="P213" s="181">
        <f xml:space="preserve"> PR19FDPublishedTables!P$422</f>
        <v>1706.9777812178252</v>
      </c>
      <c r="Q213" s="181">
        <f xml:space="preserve"> PR19FDPublishedTables!Q$422</f>
        <v>1628.8921510659238</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91.0473633112139</v>
      </c>
      <c r="N214" s="181">
        <f xml:space="preserve"> PR19FDPublishedTables!N$423</f>
        <v>86.148040178667131</v>
      </c>
      <c r="O214" s="181">
        <f xml:space="preserve"> PR19FDPublishedTables!O$423</f>
        <v>81.858641604935855</v>
      </c>
      <c r="P214" s="181">
        <f xml:space="preserve"> PR19FDPublishedTables!P$423</f>
        <v>78.085630151901441</v>
      </c>
      <c r="Q214" s="181">
        <f xml:space="preserve"> PR19FDPublishedTables!Q$423</f>
        <v>75.179188031084522</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1874.9844630014252</v>
      </c>
      <c r="N216" s="181">
        <f xml:space="preserve"> PR19FDPublishedTables!N$425</f>
        <v>1788.8364228227597</v>
      </c>
      <c r="O216" s="181">
        <f xml:space="preserve"> PR19FDPublishedTables!O$425</f>
        <v>1706.9777812178229</v>
      </c>
      <c r="P216" s="181">
        <f xml:space="preserve"> PR19FDPublishedTables!P$425</f>
        <v>1628.8921510659238</v>
      </c>
      <c r="Q216" s="181">
        <f xml:space="preserve"> PR19FDPublishedTables!Q$425</f>
        <v>1553.7129630348393</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1920.5081446570321</v>
      </c>
      <c r="N217" s="181">
        <f xml:space="preserve"> PR19FDPublishedTables!N$429</f>
        <v>1831.9104429120932</v>
      </c>
      <c r="O217" s="181">
        <f xml:space="preserve"> PR19FDPublishedTables!O$429</f>
        <v>1747.9071020202909</v>
      </c>
      <c r="P217" s="181">
        <f xml:space="preserve"> PR19FDPublishedTables!P$429</f>
        <v>1667.9349661418746</v>
      </c>
      <c r="Q217" s="181">
        <f xml:space="preserve"> PR19FDPublishedTables!Q$429</f>
        <v>1591.3025570503814</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202.75385416162271</v>
      </c>
      <c r="O220" s="181">
        <f xml:space="preserve"> PR19FDPublishedTables!O$460</f>
        <v>439.1689428376215</v>
      </c>
      <c r="P220" s="181">
        <f xml:space="preserve"> PR19FDPublishedTables!P$460</f>
        <v>674.20651845677264</v>
      </c>
      <c r="Q220" s="181">
        <f xml:space="preserve"> PR19FDPublishedTables!Q$460</f>
        <v>892.12639131030312</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207.5599269382364</v>
      </c>
      <c r="N221" s="181">
        <f xml:space="preserve"> PR19FDPublishedTables!N$461</f>
        <v>251.50872797519568</v>
      </c>
      <c r="O221" s="181">
        <f xml:space="preserve"> PR19FDPublishedTables!O$461</f>
        <v>261.1085844137508</v>
      </c>
      <c r="P221" s="181">
        <f xml:space="preserve"> PR19FDPublishedTables!P$461</f>
        <v>254.58439957957205</v>
      </c>
      <c r="Q221" s="181">
        <f xml:space="preserve"> PR19FDPublishedTables!Q$461</f>
        <v>193.04771680826062</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4.8060727766137052</v>
      </c>
      <c r="N222" s="181">
        <f xml:space="preserve"> PR19FDPublishedTables!N$462</f>
        <v>15.09363929919666</v>
      </c>
      <c r="O222" s="181">
        <f xml:space="preserve"> PR19FDPublishedTables!O$462</f>
        <v>26.071008794599514</v>
      </c>
      <c r="P222" s="181">
        <f xml:space="preserve"> PR19FDPublishedTables!P$462</f>
        <v>36.664526726043853</v>
      </c>
      <c r="Q222" s="181">
        <f xml:space="preserve"> PR19FDPublishedTables!Q$462</f>
        <v>45.629738575154988</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202.75385416162268</v>
      </c>
      <c r="N223" s="181">
        <f xml:space="preserve"> PR19FDPublishedTables!N$463</f>
        <v>439.16894283762178</v>
      </c>
      <c r="O223" s="181">
        <f xml:space="preserve"> PR19FDPublishedTables!O$463</f>
        <v>674.20651845677276</v>
      </c>
      <c r="P223" s="181">
        <f xml:space="preserve"> PR19FDPublishedTables!P$463</f>
        <v>892.12639131030085</v>
      </c>
      <c r="Q223" s="181">
        <f xml:space="preserve"> PR19FDPublishedTables!Q$463</f>
        <v>1039.5443695434087</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101.37692708081134</v>
      </c>
      <c r="N224" s="181">
        <f xml:space="preserve"> PR19FDPublishedTables!N$467</f>
        <v>320.96139849962225</v>
      </c>
      <c r="O224" s="181">
        <f xml:space="preserve"> PR19FDPublishedTables!O$467</f>
        <v>556.6877306471971</v>
      </c>
      <c r="P224" s="181">
        <f xml:space="preserve"> PR19FDPublishedTables!P$467</f>
        <v>783.16645488353674</v>
      </c>
      <c r="Q224" s="181">
        <f xml:space="preserve"> PR19FDPublishedTables!Q$467</f>
        <v>965.83538042685586</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1918.8391488421448</v>
      </c>
      <c r="N226" s="196">
        <f t="shared" si="92"/>
        <v>1827.4830993973592</v>
      </c>
      <c r="O226" s="196">
        <f t="shared" si="92"/>
        <v>1742.5038766554098</v>
      </c>
      <c r="P226" s="196">
        <f t="shared" si="92"/>
        <v>1661.8706958946141</v>
      </c>
      <c r="Q226" s="196">
        <f t="shared" si="92"/>
        <v>1584.9687606860984</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1920.5081446570321</v>
      </c>
      <c r="N227" s="196">
        <f t="shared" si="93"/>
        <v>1831.9104429120932</v>
      </c>
      <c r="O227" s="196">
        <f t="shared" si="93"/>
        <v>1747.9071020202909</v>
      </c>
      <c r="P227" s="196">
        <f t="shared" si="93"/>
        <v>1667.9349661418746</v>
      </c>
      <c r="Q227" s="196">
        <f t="shared" si="93"/>
        <v>1591.3025570503814</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101.37692708081134</v>
      </c>
      <c r="N228" s="196">
        <f t="shared" si="94"/>
        <v>320.96139849962225</v>
      </c>
      <c r="O228" s="196">
        <f t="shared" si="94"/>
        <v>556.6877306471971</v>
      </c>
      <c r="P228" s="196">
        <f t="shared" si="94"/>
        <v>783.16645488353674</v>
      </c>
      <c r="Q228" s="196">
        <f t="shared" si="94"/>
        <v>965.83538042685586</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3940.724220579988</v>
      </c>
      <c r="N229" s="320">
        <f t="shared" si="95"/>
        <v>3980.3549408090748</v>
      </c>
      <c r="O229" s="320">
        <f xml:space="preserve"> SUM(O226:O228)</f>
        <v>4047.0987093228978</v>
      </c>
      <c r="P229" s="320">
        <f t="shared" ref="P229:Q229" si="96" xml:space="preserve"> SUM(P226:P228)</f>
        <v>4112.9721169200257</v>
      </c>
      <c r="Q229" s="320">
        <f t="shared" si="96"/>
        <v>4142.1066981633357</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2078.4523052601016</v>
      </c>
      <c r="N238" s="196">
        <f t="shared" si="99"/>
        <v>2102.2006191087908</v>
      </c>
      <c r="O238" s="196">
        <f t="shared" si="99"/>
        <v>2181.6640311474271</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117.30784810888032</v>
      </c>
      <c r="N239" s="196">
        <f t="shared" si="100"/>
        <v>118.64820294250009</v>
      </c>
      <c r="O239" s="196">
        <f t="shared" si="100"/>
        <v>123.13311791796046</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2048.7227539186242</v>
      </c>
      <c r="M240" s="196">
        <f t="shared" si="101"/>
        <v>1961.1444571512213</v>
      </c>
      <c r="N240" s="196">
        <f t="shared" si="101"/>
        <v>1983.5524161662906</v>
      </c>
      <c r="O240" s="196">
        <f t="shared" si="101"/>
        <v>2058.5309132294669</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2069.4740893634726</v>
      </c>
      <c r="N242" s="196">
        <f t="shared" si="102"/>
        <v>2095.9765546745521</v>
      </c>
      <c r="O242" s="196">
        <f t="shared" si="102"/>
        <v>2176.4700951280265</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95.837797107693916</v>
      </c>
      <c r="N243" s="196">
        <f t="shared" si="103"/>
        <v>96.301743299037796</v>
      </c>
      <c r="O243" s="196">
        <f t="shared" si="103"/>
        <v>99.597080654142331</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2048.7227539186242</v>
      </c>
      <c r="M245" s="196">
        <f t="shared" si="105"/>
        <v>1973.6362922557785</v>
      </c>
      <c r="N245" s="196">
        <f t="shared" si="105"/>
        <v>1999.6748113755143</v>
      </c>
      <c r="O245" s="196">
        <f t="shared" si="105"/>
        <v>2076.8730144738843</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226.65111795773916</v>
      </c>
      <c r="O247" s="196">
        <f t="shared" si="106"/>
        <v>534.33508989423069</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218.48063955021146</v>
      </c>
      <c r="N248" s="196">
        <f t="shared" si="107"/>
        <v>281.15240821151735</v>
      </c>
      <c r="O248" s="196">
        <f t="shared" si="107"/>
        <v>317.68976654722792</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5.058943069833906</v>
      </c>
      <c r="N249" s="196">
        <f t="shared" si="108"/>
        <v>16.872627331102617</v>
      </c>
      <c r="O249" s="196">
        <f t="shared" si="108"/>
        <v>31.72049174945036</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213.42169648037753</v>
      </c>
      <c r="N250" s="196">
        <f t="shared" si="109"/>
        <v>490.93089883815395</v>
      </c>
      <c r="O250" s="196">
        <f t="shared" si="109"/>
        <v>820.30436469200822</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2008.9046038533672</v>
      </c>
      <c r="N252" s="196">
        <f t="shared" si="110"/>
        <v>1983.5483440924163</v>
      </c>
      <c r="O252" s="196">
        <f t="shared" si="110"/>
        <v>2057.2580952196645</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2010.6519381092698</v>
      </c>
      <c r="N253" s="196">
        <f t="shared" si="111"/>
        <v>1988.353778353491</v>
      </c>
      <c r="O253" s="196">
        <f t="shared" si="111"/>
        <v>2063.6373229913315</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106.13530355581827</v>
      </c>
      <c r="N254" s="196">
        <f t="shared" si="112"/>
        <v>348.37118369053837</v>
      </c>
      <c r="O254" s="196">
        <f t="shared" si="112"/>
        <v>657.24407028673158</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4125.6918455184559</v>
      </c>
      <c r="N255" s="243">
        <f t="shared" si="113"/>
        <v>4320.2733061364461</v>
      </c>
      <c r="O255" s="243">
        <f t="shared" si="113"/>
        <v>4778.1394884977271</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2048.7227539186242</v>
      </c>
      <c r="M259" s="318">
        <f t="shared" si="114"/>
        <v>1961.1444571512213</v>
      </c>
      <c r="N259" s="318">
        <f t="shared" si="114"/>
        <v>1983.5524161662906</v>
      </c>
      <c r="O259" s="318">
        <f t="shared" si="114"/>
        <v>2058.5309132294669</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2048.7227539186242</v>
      </c>
      <c r="M260" s="318">
        <f t="shared" si="115"/>
        <v>1973.6362922557785</v>
      </c>
      <c r="N260" s="318">
        <f t="shared" si="115"/>
        <v>1999.6748113755143</v>
      </c>
      <c r="O260" s="318">
        <f t="shared" si="115"/>
        <v>2076.8730144738843</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213.42169648037753</v>
      </c>
      <c r="N261" s="318">
        <f t="shared" si="116"/>
        <v>490.93089883815395</v>
      </c>
      <c r="O261" s="318">
        <f t="shared" si="116"/>
        <v>820.30436469200822</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4097.4455078372484</v>
      </c>
      <c r="M262" s="319">
        <f t="shared" si="117"/>
        <v>4148.2024458873775</v>
      </c>
      <c r="N262" s="319">
        <f t="shared" si="117"/>
        <v>4474.158126379959</v>
      </c>
      <c r="O262" s="319">
        <f t="shared" si="117"/>
        <v>4955.7082923953603</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2069.4740893634726</v>
      </c>
      <c r="N264" s="318">
        <f xml:space="preserve"> M259 * N$21</f>
        <v>2082.71038521529</v>
      </c>
      <c r="O264" s="318">
        <f t="shared" ref="O264:O266" si="121" xml:space="preserve"> N259 * O$21</f>
        <v>2158.9222864367866</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2069.4740893634726</v>
      </c>
      <c r="N265" s="318">
        <f t="shared" ref="N265:N266" si="125" xml:space="preserve"> M260 * N$21</f>
        <v>2095.9765546745507</v>
      </c>
      <c r="O265" s="318">
        <f t="shared" si="121"/>
        <v>2176.4700951280274</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226.65111795773913</v>
      </c>
      <c r="O266" s="318">
        <f t="shared" si="121"/>
        <v>534.33508989423103</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4138.9481787269451</v>
      </c>
      <c r="N267" s="319">
        <f t="shared" si="126"/>
        <v>4405.3380578475799</v>
      </c>
      <c r="O267" s="319">
        <f t="shared" si="126"/>
        <v>4869.7274714590449</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4138.9481787269451</v>
      </c>
      <c r="N269" s="196">
        <f t="shared" si="127"/>
        <v>4405.3380578475799</v>
      </c>
      <c r="O269" s="196">
        <f t="shared" si="127"/>
        <v>4869.7274714590449</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4097.4455078372484</v>
      </c>
      <c r="N270" s="196">
        <f t="shared" ref="N270" si="132" xml:space="preserve"> M262</f>
        <v>4148.2024458873775</v>
      </c>
      <c r="O270" s="196">
        <f t="shared" ref="O270" si="133" xml:space="preserve"> N262</f>
        <v>4474.158126379959</v>
      </c>
      <c r="P270" s="196">
        <f t="shared" ref="P270" si="134" xml:space="preserve"> O262</f>
        <v>4955.7082923953603</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41.502670889696674</v>
      </c>
      <c r="N272" s="320">
        <f t="shared" si="137"/>
        <v>257.13561196020237</v>
      </c>
      <c r="O272" s="320">
        <f t="shared" si="137"/>
        <v>395.56934507908591</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4125.6918455184559</v>
      </c>
      <c r="N277" s="195">
        <f t="shared" si="138"/>
        <v>4320.2733061364461</v>
      </c>
      <c r="O277" s="195">
        <f t="shared" si="138"/>
        <v>4778.1394884977271</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1650.2767382073826</v>
      </c>
      <c r="N278" s="195">
        <f t="shared" si="139"/>
        <v>1728.1093224545784</v>
      </c>
      <c r="O278" s="195">
        <f t="shared" si="139"/>
        <v>1911.2557953990909</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3940.724220579988</v>
      </c>
      <c r="N279" s="196">
        <f t="shared" si="140"/>
        <v>3980.3549408090748</v>
      </c>
      <c r="O279" s="196">
        <f t="shared" si="140"/>
        <v>4047.0987093228978</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1576.2896882319953</v>
      </c>
      <c r="N280" s="196">
        <f xml:space="preserve"> N276 * N279</f>
        <v>1592.1419763236299</v>
      </c>
      <c r="O280" s="196">
        <f t="shared" ref="O280" si="145" xml:space="preserve"> O276 * O279</f>
        <v>1618.8394837291592</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0.34289999999999998</v>
      </c>
      <c r="N284" s="291">
        <f xml:space="preserve"> Inp!N$214</f>
        <v>0.36014999999999997</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4125.6918455184559</v>
      </c>
      <c r="N285" s="195">
        <f t="shared" si="148"/>
        <v>4320.2733061364461</v>
      </c>
      <c r="O285" s="195">
        <f t="shared" si="148"/>
        <v>4778.1394884977271</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1414.6997338282786</v>
      </c>
      <c r="N286" s="195">
        <f t="shared" si="149"/>
        <v>1555.9464312050409</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3940.724220579988</v>
      </c>
      <c r="N287" s="196">
        <f t="shared" ref="N287:Q287" si="151" xml:space="preserve"> N229 * N$13</f>
        <v>3980.3549408090748</v>
      </c>
      <c r="O287" s="196">
        <f t="shared" si="151"/>
        <v>4047.0987093228978</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1351.2743352368777</v>
      </c>
      <c r="N288" s="196">
        <f t="shared" ref="N288" si="155" xml:space="preserve"> N284 * N287</f>
        <v>1433.5248319323882</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253.51362695945167</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254.61347164331508</v>
      </c>
      <c r="N296" s="181">
        <f xml:space="preserve"> PR19FDPublishedTables!N$553</f>
        <v>238.1223737231453</v>
      </c>
      <c r="O296" s="181">
        <f xml:space="preserve"> PR19FDPublishedTables!O$553</f>
        <v>222.9587971566817</v>
      </c>
      <c r="P296" s="181">
        <f xml:space="preserve"> PR19FDPublishedTables!P$553</f>
        <v>208.81039529136856</v>
      </c>
      <c r="Q296" s="181">
        <f xml:space="preserve"> PR19FDPublishedTables!Q$553</f>
        <v>195.55981525634456</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18.698813357485111</v>
      </c>
      <c r="N297" s="181">
        <f xml:space="preserve"> PR19FDPublishedTables!N$554</f>
        <v>17.487707126227843</v>
      </c>
      <c r="O297" s="181">
        <f xml:space="preserve"> PR19FDPublishedTables!O$554</f>
        <v>16.374094063186746</v>
      </c>
      <c r="P297" s="181">
        <f xml:space="preserve"> PR19FDPublishedTables!P$554</f>
        <v>15.335035430198083</v>
      </c>
      <c r="Q297" s="181">
        <f xml:space="preserve"> PR19FDPublishedTables!Q$554</f>
        <v>14.361912832425947</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235.91465828582997</v>
      </c>
      <c r="N298" s="181">
        <f xml:space="preserve"> PR19FDPublishedTables!N$555</f>
        <v>220.63466659691747</v>
      </c>
      <c r="O298" s="181">
        <f xml:space="preserve"> PR19FDPublishedTables!O$555</f>
        <v>206.58470309349497</v>
      </c>
      <c r="P298" s="181">
        <f xml:space="preserve"> PR19FDPublishedTables!P$555</f>
        <v>193.47535986117049</v>
      </c>
      <c r="Q298" s="181">
        <f xml:space="preserve"> PR19FDPublishedTables!Q$555</f>
        <v>181.19790242391861</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245.26406496457253</v>
      </c>
      <c r="N299" s="181">
        <f xml:space="preserve"> PR19FDPublishedTables!N$559</f>
        <v>229.37852016003137</v>
      </c>
      <c r="O299" s="181">
        <f xml:space="preserve"> PR19FDPublishedTables!O$559</f>
        <v>214.77175012508832</v>
      </c>
      <c r="P299" s="181">
        <f xml:space="preserve"> PR19FDPublishedTables!P$559</f>
        <v>201.14287757626954</v>
      </c>
      <c r="Q299" s="181">
        <f xml:space="preserve"> PR19FDPublishedTables!Q$559</f>
        <v>188.37885884013158</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253.51362695945167</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253.5136269594517</v>
      </c>
      <c r="N302" s="181">
        <f xml:space="preserve"> PR19FDPublishedTables!N$597</f>
        <v>237.43072246514487</v>
      </c>
      <c r="O302" s="181">
        <f xml:space="preserve"> PR19FDPublishedTables!O$597</f>
        <v>222.36811743195534</v>
      </c>
      <c r="P302" s="181">
        <f xml:space="preserve"> PR19FDPublishedTables!P$597</f>
        <v>208.26108406207217</v>
      </c>
      <c r="Q302" s="181">
        <f xml:space="preserve"> PR19FDPublishedTables!Q$597</f>
        <v>195.04900088917495</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16.082904494307591</v>
      </c>
      <c r="N303" s="181">
        <f xml:space="preserve"> PR19FDPublishedTables!N$598</f>
        <v>15.062605033188724</v>
      </c>
      <c r="O303" s="181">
        <f xml:space="preserve"> PR19FDPublishedTables!O$598</f>
        <v>14.107033369883293</v>
      </c>
      <c r="P303" s="181">
        <f xml:space="preserve"> PR19FDPublishedTables!P$598</f>
        <v>13.212083172897859</v>
      </c>
      <c r="Q303" s="181">
        <f xml:space="preserve"> PR19FDPublishedTables!Q$598</f>
        <v>12.37390861640924</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237.4307224651441</v>
      </c>
      <c r="N305" s="181">
        <f xml:space="preserve"> PR19FDPublishedTables!N$600</f>
        <v>222.36811743195614</v>
      </c>
      <c r="O305" s="181">
        <f xml:space="preserve"> PR19FDPublishedTables!O$600</f>
        <v>208.26108406207206</v>
      </c>
      <c r="P305" s="181">
        <f xml:space="preserve"> PR19FDPublishedTables!P$600</f>
        <v>195.04900088917432</v>
      </c>
      <c r="Q305" s="181">
        <f xml:space="preserve"> PR19FDPublishedTables!Q$600</f>
        <v>182.67509227276571</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245.47217471229789</v>
      </c>
      <c r="N306" s="181">
        <f xml:space="preserve"> PR19FDPublishedTables!N$604</f>
        <v>229.8994199485505</v>
      </c>
      <c r="O306" s="181">
        <f xml:space="preserve"> PR19FDPublishedTables!O$604</f>
        <v>215.31460074701369</v>
      </c>
      <c r="P306" s="181">
        <f xml:space="preserve"> PR19FDPublishedTables!P$604</f>
        <v>201.65504247562325</v>
      </c>
      <c r="Q306" s="181">
        <f xml:space="preserve"> PR19FDPublishedTables!Q$604</f>
        <v>188.86204658097034</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39.55172029734932</v>
      </c>
      <c r="O309" s="181">
        <f xml:space="preserve"> PR19FDPublishedTables!O$635</f>
        <v>76.797308549785129</v>
      </c>
      <c r="P309" s="181">
        <f xml:space="preserve"> PR19FDPublishedTables!P$635</f>
        <v>111.97390039469546</v>
      </c>
      <c r="Q309" s="181">
        <f xml:space="preserve"> PR19FDPublishedTables!Q$635</f>
        <v>142.68413428173506</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40.56145417474697</v>
      </c>
      <c r="N310" s="181">
        <f xml:space="preserve"> PR19FDPublishedTables!N$636</f>
        <v>40.260744381746555</v>
      </c>
      <c r="O310" s="181">
        <f xml:space="preserve"> PR19FDPublishedTables!O$636</f>
        <v>40.17334434315422</v>
      </c>
      <c r="P310" s="181">
        <f xml:space="preserve"> PR19FDPublishedTables!P$636</f>
        <v>37.612478080109234</v>
      </c>
      <c r="Q310" s="181">
        <f xml:space="preserve"> PR19FDPublishedTables!Q$636</f>
        <v>31.843642625649181</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1.0097338773976188</v>
      </c>
      <c r="N311" s="181">
        <f xml:space="preserve"> PR19FDPublishedTables!N$637</f>
        <v>3.0151561293107894</v>
      </c>
      <c r="O311" s="181">
        <f xml:space="preserve"> PR19FDPublishedTables!O$637</f>
        <v>4.9967524982438292</v>
      </c>
      <c r="P311" s="181">
        <f xml:space="preserve"> PR19FDPublishedTables!P$637</f>
        <v>6.9022441930699996</v>
      </c>
      <c r="Q311" s="181">
        <f xml:space="preserve"> PR19FDPublishedTables!Q$637</f>
        <v>8.6047327482091749</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39.551720297349348</v>
      </c>
      <c r="N312" s="181">
        <f xml:space="preserve"> PR19FDPublishedTables!N$638</f>
        <v>76.797308549785086</v>
      </c>
      <c r="O312" s="181">
        <f xml:space="preserve"> PR19FDPublishedTables!O$638</f>
        <v>111.97390039469551</v>
      </c>
      <c r="P312" s="181">
        <f xml:space="preserve"> PR19FDPublishedTables!P$638</f>
        <v>142.68413428173469</v>
      </c>
      <c r="Q312" s="181">
        <f xml:space="preserve"> PR19FDPublishedTables!Q$638</f>
        <v>165.92304415917505</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19.775860148674674</v>
      </c>
      <c r="N313" s="181">
        <f xml:space="preserve"> PR19FDPublishedTables!N$642</f>
        <v>58.174514423567203</v>
      </c>
      <c r="O313" s="181">
        <f xml:space="preserve"> PR19FDPublishedTables!O$642</f>
        <v>94.385604472240317</v>
      </c>
      <c r="P313" s="181">
        <f xml:space="preserve"> PR19FDPublishedTables!P$642</f>
        <v>127.32901733821507</v>
      </c>
      <c r="Q313" s="181">
        <f xml:space="preserve"> PR19FDPublishedTables!Q$642</f>
        <v>154.30358922045505</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245.26406496457253</v>
      </c>
      <c r="N315" s="196">
        <f t="shared" si="159"/>
        <v>229.37852016003137</v>
      </c>
      <c r="O315" s="196">
        <f t="shared" si="159"/>
        <v>214.77175012508832</v>
      </c>
      <c r="P315" s="196">
        <f t="shared" si="159"/>
        <v>201.14287757626954</v>
      </c>
      <c r="Q315" s="196">
        <f t="shared" si="159"/>
        <v>188.37885884013158</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245.47217471229789</v>
      </c>
      <c r="N316" s="196">
        <f t="shared" si="160"/>
        <v>229.8994199485505</v>
      </c>
      <c r="O316" s="196">
        <f t="shared" si="160"/>
        <v>215.31460074701369</v>
      </c>
      <c r="P316" s="196">
        <f t="shared" si="160"/>
        <v>201.65504247562325</v>
      </c>
      <c r="Q316" s="196">
        <f t="shared" si="160"/>
        <v>188.86204658097034</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19.775860148674674</v>
      </c>
      <c r="N317" s="196">
        <f t="shared" si="161"/>
        <v>58.174514423567203</v>
      </c>
      <c r="O317" s="196">
        <f t="shared" si="161"/>
        <v>94.385604472240317</v>
      </c>
      <c r="P317" s="196">
        <f t="shared" si="161"/>
        <v>127.32901733821507</v>
      </c>
      <c r="Q317" s="196">
        <f t="shared" si="161"/>
        <v>154.30358922045505</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510.51209982554508</v>
      </c>
      <c r="N318" s="320">
        <f t="shared" si="162"/>
        <v>517.45245453214909</v>
      </c>
      <c r="O318" s="320">
        <f xml:space="preserve"> SUM(O315:O317)</f>
        <v>524.47195534434229</v>
      </c>
      <c r="P318" s="320">
        <f t="shared" ref="P318:Q318" si="163" xml:space="preserve"> SUM(P315:P317)</f>
        <v>530.12693739010786</v>
      </c>
      <c r="Q318" s="320">
        <f t="shared" si="163"/>
        <v>531.54449464155698</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268.00989450764439</v>
      </c>
      <c r="N327" s="196">
        <f t="shared" si="166"/>
        <v>266.18829239161778</v>
      </c>
      <c r="O327" s="196">
        <f t="shared" si="166"/>
        <v>271.27307352759226</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19.682646652641456</v>
      </c>
      <c r="N328" s="196">
        <f t="shared" si="167"/>
        <v>19.548868193240466</v>
      </c>
      <c r="O328" s="196">
        <f t="shared" si="167"/>
        <v>19.922294519866426</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264.17636226895684</v>
      </c>
      <c r="M329" s="196">
        <f t="shared" si="168"/>
        <v>248.32724785500292</v>
      </c>
      <c r="N329" s="196">
        <f t="shared" si="168"/>
        <v>246.6394241983773</v>
      </c>
      <c r="O329" s="196">
        <f t="shared" si="168"/>
        <v>251.35077900772586</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266.85218177628519</v>
      </c>
      <c r="N331" s="196">
        <f t="shared" si="169"/>
        <v>265.41512074705946</v>
      </c>
      <c r="O331" s="196">
        <f t="shared" si="169"/>
        <v>270.55439587754938</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16.929102411887509</v>
      </c>
      <c r="N332" s="196">
        <f t="shared" si="170"/>
        <v>16.83793526019338</v>
      </c>
      <c r="O332" s="196">
        <f t="shared" si="170"/>
        <v>17.16397087447179</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264.17636226895684</v>
      </c>
      <c r="M334" s="196">
        <f t="shared" si="172"/>
        <v>249.92307936439769</v>
      </c>
      <c r="N334" s="196">
        <f t="shared" si="172"/>
        <v>248.57718548686609</v>
      </c>
      <c r="O334" s="196">
        <f t="shared" si="172"/>
        <v>253.39042500307761</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44.21342153821714</v>
      </c>
      <c r="O336" s="196">
        <f t="shared" si="173"/>
        <v>93.438977042502046</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42.695584739834416</v>
      </c>
      <c r="N337" s="196">
        <f t="shared" si="174"/>
        <v>45.006013630002954</v>
      </c>
      <c r="O337" s="196">
        <f t="shared" si="174"/>
        <v>48.878746803569058</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1.0628607677964381</v>
      </c>
      <c r="N338" s="196">
        <f t="shared" si="175"/>
        <v>3.3705327592967249</v>
      </c>
      <c r="O338" s="196">
        <f t="shared" si="175"/>
        <v>6.0795287072827531</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41.632723972037979</v>
      </c>
      <c r="N339" s="196">
        <f t="shared" si="176"/>
        <v>85.848902408923365</v>
      </c>
      <c r="O339" s="196">
        <f t="shared" si="176"/>
        <v>136.23819513878834</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256.7761396594554</v>
      </c>
      <c r="N341" s="196">
        <f t="shared" si="177"/>
        <v>248.96721834737457</v>
      </c>
      <c r="O341" s="196">
        <f t="shared" si="177"/>
        <v>253.56667924171828</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256.99401755222431</v>
      </c>
      <c r="N342" s="196">
        <f t="shared" si="178"/>
        <v>249.53260246134855</v>
      </c>
      <c r="O342" s="196">
        <f t="shared" si="178"/>
        <v>254.20758676072739</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20.704088991411929</v>
      </c>
      <c r="N343" s="196">
        <f t="shared" si="179"/>
        <v>63.142560273908629</v>
      </c>
      <c r="O343" s="196">
        <f t="shared" si="179"/>
        <v>111.434787304704</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534.47424620309164</v>
      </c>
      <c r="N344" s="243">
        <f t="shared" si="180"/>
        <v>561.6423810826318</v>
      </c>
      <c r="O344" s="243">
        <f t="shared" si="180"/>
        <v>619.20905330714959</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264.17636226895684</v>
      </c>
      <c r="M348" s="318">
        <f t="shared" si="181"/>
        <v>248.32724785500292</v>
      </c>
      <c r="N348" s="318">
        <f t="shared" si="181"/>
        <v>246.6394241983773</v>
      </c>
      <c r="O348" s="318">
        <f t="shared" si="181"/>
        <v>251.35077900772586</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264.17636226895684</v>
      </c>
      <c r="M349" s="318">
        <f t="shared" si="182"/>
        <v>249.92307936439769</v>
      </c>
      <c r="N349" s="318">
        <f t="shared" si="182"/>
        <v>248.57718548686609</v>
      </c>
      <c r="O349" s="318">
        <f t="shared" si="182"/>
        <v>253.39042500307761</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41.632723972037979</v>
      </c>
      <c r="N350" s="318">
        <f t="shared" si="183"/>
        <v>85.848902408923365</v>
      </c>
      <c r="O350" s="318">
        <f t="shared" si="183"/>
        <v>136.23819513878834</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528.35272453791367</v>
      </c>
      <c r="M351" s="319">
        <f t="shared" si="184"/>
        <v>539.88305119143865</v>
      </c>
      <c r="N351" s="319">
        <f t="shared" si="184"/>
        <v>581.06551209416671</v>
      </c>
      <c r="O351" s="319">
        <f t="shared" si="184"/>
        <v>640.97939914959181</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266.85218177628519</v>
      </c>
      <c r="N353" s="318">
        <f xml:space="preserve"> M348 * N$21</f>
        <v>263.72036805020821</v>
      </c>
      <c r="O353" s="318">
        <f t="shared" ref="O353:O355" si="188" xml:space="preserve"> N348 * O$21</f>
        <v>268.44531320475744</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266.85218177628519</v>
      </c>
      <c r="N354" s="318">
        <f t="shared" ref="N354:N355" si="192" xml:space="preserve"> M349 * N$21</f>
        <v>265.41512074705867</v>
      </c>
      <c r="O354" s="318">
        <f t="shared" si="188"/>
        <v>270.55439587755035</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44.213421538217183</v>
      </c>
      <c r="O355" s="318">
        <f t="shared" si="188"/>
        <v>93.438977042501989</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533.70436355257038</v>
      </c>
      <c r="N356" s="319">
        <f t="shared" si="193"/>
        <v>573.34891033548399</v>
      </c>
      <c r="O356" s="319">
        <f t="shared" si="193"/>
        <v>632.43868612480981</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533.70436355257038</v>
      </c>
      <c r="N358" s="196">
        <f t="shared" si="194"/>
        <v>573.34891033548399</v>
      </c>
      <c r="O358" s="196">
        <f t="shared" si="194"/>
        <v>632.43868612480981</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528.35272453791367</v>
      </c>
      <c r="N359" s="196">
        <f t="shared" ref="N359" si="199" xml:space="preserve"> M351</f>
        <v>539.88305119143865</v>
      </c>
      <c r="O359" s="196">
        <f t="shared" ref="O359" si="200" xml:space="preserve"> N351</f>
        <v>581.06551209416671</v>
      </c>
      <c r="P359" s="196">
        <f t="shared" ref="P359" si="201" xml:space="preserve"> O351</f>
        <v>640.97939914959181</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5.3516390146567119</v>
      </c>
      <c r="N361" s="320">
        <f t="shared" si="204"/>
        <v>33.465859144045339</v>
      </c>
      <c r="O361" s="320">
        <f t="shared" si="204"/>
        <v>51.373174030643099</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534.47424620309164</v>
      </c>
      <c r="N366" s="195">
        <f t="shared" si="205"/>
        <v>561.6423810826318</v>
      </c>
      <c r="O366" s="195">
        <f t="shared" si="205"/>
        <v>619.20905330714959</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213.78969848123666</v>
      </c>
      <c r="N367" s="195">
        <f t="shared" si="206"/>
        <v>224.65695243305274</v>
      </c>
      <c r="O367" s="195">
        <f t="shared" si="206"/>
        <v>247.68362132285984</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510.51209982554508</v>
      </c>
      <c r="N368" s="196">
        <f t="shared" si="207"/>
        <v>517.45245453214909</v>
      </c>
      <c r="O368" s="196">
        <f t="shared" si="207"/>
        <v>524.47195534434229</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204.20483993021804</v>
      </c>
      <c r="N369" s="196">
        <f xml:space="preserve"> N365 * N368</f>
        <v>206.98098181285965</v>
      </c>
      <c r="O369" s="196">
        <f t="shared" ref="O369" si="212" xml:space="preserve"> O365 * O368</f>
        <v>209.78878213773692</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0.34289999999999998</v>
      </c>
      <c r="N373" s="291">
        <f xml:space="preserve"> Inp!N$214</f>
        <v>0.36014999999999997</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534.47424620309164</v>
      </c>
      <c r="N374" s="195">
        <f t="shared" si="215"/>
        <v>561.6423810826318</v>
      </c>
      <c r="O374" s="195">
        <f t="shared" si="215"/>
        <v>619.20905330714959</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183.27121902304012</v>
      </c>
      <c r="N375" s="195">
        <f t="shared" si="216"/>
        <v>202.27550354690982</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510.51209982554508</v>
      </c>
      <c r="N376" s="196">
        <f t="shared" ref="N376:Q376" si="218" xml:space="preserve"> N318 * N$13</f>
        <v>517.45245453214909</v>
      </c>
      <c r="O376" s="196">
        <f t="shared" si="218"/>
        <v>524.47195534434229</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175.05459903017939</v>
      </c>
      <c r="N377" s="196">
        <f t="shared" ref="N377" si="222" xml:space="preserve"> N373 * N376</f>
        <v>186.36050149975347</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0.34289999999999998</v>
      </c>
      <c r="N462" s="291">
        <f xml:space="preserve"> Inp!N$214</f>
        <v>0.36014999999999997</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4721.752438282223</v>
      </c>
      <c r="N473" s="196">
        <f t="shared" si="293"/>
        <v>4788.4279389973126</v>
      </c>
      <c r="O473" s="196">
        <f t="shared" si="293"/>
        <v>4982.8624621518866</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254.62459821252102</v>
      </c>
      <c r="N474" s="196">
        <f t="shared" si="294"/>
        <v>258.04712182474384</v>
      </c>
      <c r="O474" s="196">
        <f t="shared" si="294"/>
        <v>268.34727061324526</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4654.2139235997365</v>
      </c>
      <c r="M475" s="196">
        <f t="shared" si="295"/>
        <v>4467.127840069702</v>
      </c>
      <c r="N475" s="196">
        <f t="shared" si="295"/>
        <v>4530.3808171725677</v>
      </c>
      <c r="O475" s="196">
        <f t="shared" si="295"/>
        <v>4714.5151915386414</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4701.3560535809502</v>
      </c>
      <c r="N477" s="196">
        <f t="shared" si="296"/>
        <v>4773.5299501593245</v>
      </c>
      <c r="O477" s="196">
        <f t="shared" si="296"/>
        <v>4967.5318942509148</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206.452744289294</v>
      </c>
      <c r="N478" s="196">
        <f t="shared" si="297"/>
        <v>209.51208201869332</v>
      </c>
      <c r="O478" s="196">
        <f t="shared" si="297"/>
        <v>219.02546099332304</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4654.2139235997365</v>
      </c>
      <c r="M480" s="196">
        <f t="shared" si="299"/>
        <v>4494.9033092916561</v>
      </c>
      <c r="N480" s="196">
        <f t="shared" si="299"/>
        <v>4564.0178681406314</v>
      </c>
      <c r="O480" s="196">
        <f t="shared" si="299"/>
        <v>4748.5064332575912</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469.77585983068826</v>
      </c>
      <c r="O482" s="196">
        <f t="shared" si="300"/>
        <v>1095.1898162959963</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452.42366882956162</v>
      </c>
      <c r="N483" s="196">
        <f t="shared" si="301"/>
        <v>570.05643227890766</v>
      </c>
      <c r="O483" s="196">
        <f t="shared" si="301"/>
        <v>642.61904764846611</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10.068202534055043</v>
      </c>
      <c r="N484" s="196">
        <f t="shared" si="302"/>
        <v>33.605055528495022</v>
      </c>
      <c r="O484" s="196">
        <f t="shared" si="302"/>
        <v>63.506883369126683</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442.35546629550657</v>
      </c>
      <c r="N485" s="196">
        <f t="shared" si="303"/>
        <v>1006.2272365811009</v>
      </c>
      <c r="O485" s="196">
        <f t="shared" si="303"/>
        <v>1674.3019805753356</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4569.6600381518447</v>
      </c>
      <c r="N487" s="196">
        <f t="shared" si="304"/>
        <v>4524.0883424982103</v>
      </c>
      <c r="O487" s="196">
        <f t="shared" si="304"/>
        <v>4704.9744038098261</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4573.3296808755331</v>
      </c>
      <c r="N488" s="196">
        <f t="shared" si="305"/>
        <v>4533.1857684407596</v>
      </c>
      <c r="O488" s="196">
        <f t="shared" si="305"/>
        <v>4714.0281909063833</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219.98481161527911</v>
      </c>
      <c r="N489" s="196">
        <f t="shared" si="306"/>
        <v>716.56888521794099</v>
      </c>
      <c r="O489" s="196">
        <f t="shared" si="306"/>
        <v>1343.7022338592669</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9362.9745306426557</v>
      </c>
      <c r="N490" s="320">
        <f t="shared" si="307"/>
        <v>9773.8429961569109</v>
      </c>
      <c r="O490" s="320">
        <f t="shared" si="307"/>
        <v>10762.704828575477</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3.9887020462816736</v>
      </c>
      <c r="N495" s="84">
        <f t="shared" si="309"/>
        <v>24.649701763184623</v>
      </c>
      <c r="O495" s="84">
        <f t="shared" si="309"/>
        <v>37.424862993079955</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43.441248011791686</v>
      </c>
      <c r="N496" s="195">
        <f t="shared" si="310"/>
        <v>267.70077778404175</v>
      </c>
      <c r="O496" s="195">
        <f t="shared" si="310"/>
        <v>408.64933030501288</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41.502670889696674</v>
      </c>
      <c r="N497" s="195">
        <f t="shared" si="311"/>
        <v>257.13561196020237</v>
      </c>
      <c r="O497" s="195">
        <f t="shared" si="311"/>
        <v>395.56934507908591</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5.3516390146567119</v>
      </c>
      <c r="N498" s="195">
        <f t="shared" si="312"/>
        <v>33.465859144045339</v>
      </c>
      <c r="O498" s="195">
        <f t="shared" si="312"/>
        <v>51.373174030643099</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94.284259962426745</v>
      </c>
      <c r="N500" s="312">
        <f t="shared" si="314"/>
        <v>582.95195065147402</v>
      </c>
      <c r="O500" s="312">
        <f t="shared" si="314"/>
        <v>893.01671240782184</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158.40161563054841</v>
      </c>
      <c r="N507" s="84">
        <f t="shared" si="315"/>
        <v>164.57612530226433</v>
      </c>
      <c r="O507" s="84">
        <f t="shared" si="315"/>
        <v>180.58189227399626</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1722.7217599378957</v>
      </c>
      <c r="N508" s="195">
        <f t="shared" si="316"/>
        <v>1792.1947982728689</v>
      </c>
      <c r="O508" s="195">
        <f t="shared" si="316"/>
        <v>1965.5606224342432</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1650.2767382073826</v>
      </c>
      <c r="N509" s="195">
        <f t="shared" si="317"/>
        <v>1728.1093224545784</v>
      </c>
      <c r="O509" s="195">
        <f t="shared" si="317"/>
        <v>1911.2557953990909</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213.78969848123666</v>
      </c>
      <c r="N510" s="195">
        <f t="shared" si="318"/>
        <v>224.65695243305274</v>
      </c>
      <c r="O510" s="195">
        <f t="shared" si="318"/>
        <v>247.68362132285984</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3745.1898122570637</v>
      </c>
      <c r="N512" s="211">
        <f t="shared" si="321"/>
        <v>3909.5371984627641</v>
      </c>
      <c r="O512" s="211">
        <f t="shared" si="321"/>
        <v>4305.0819314301898</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151.29997747465345</v>
      </c>
      <c r="N516" s="195">
        <f t="shared" si="322"/>
        <v>151.62730389200806</v>
      </c>
      <c r="O516" s="195">
        <f t="shared" si="322"/>
        <v>152.9534131241854</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1645.4867738320718</v>
      </c>
      <c r="N517" s="195">
        <f t="shared" si="323"/>
        <v>1651.1852178577055</v>
      </c>
      <c r="O517" s="195">
        <f t="shared" si="323"/>
        <v>1664.8358377353643</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1576.2896882319953</v>
      </c>
      <c r="N518" s="195">
        <f t="shared" si="324"/>
        <v>1592.1419763236299</v>
      </c>
      <c r="O518" s="195">
        <f t="shared" si="324"/>
        <v>1618.8394837291592</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204.20483993021804</v>
      </c>
      <c r="N519" s="195">
        <f t="shared" si="325"/>
        <v>206.98098181285965</v>
      </c>
      <c r="O519" s="195">
        <f t="shared" si="325"/>
        <v>209.78878213773692</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3577.2812794689385</v>
      </c>
      <c r="N521" s="320">
        <f t="shared" si="327"/>
        <v>3601.9354798862032</v>
      </c>
      <c r="O521" s="320">
        <f t="shared" si="327"/>
        <v>3646.4175167264457</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0.34289999999999998</v>
      </c>
      <c r="N527" s="305">
        <f xml:space="preserve"> Inp!N$214</f>
        <v>0.36014999999999997</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135.7897849992876</v>
      </c>
      <c r="N528" s="84">
        <f t="shared" si="328"/>
        <v>148.18022881902621</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1476.803228706761</v>
      </c>
      <c r="N529" s="195">
        <f t="shared" si="329"/>
        <v>1613.6473914949343</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1414.6997338282786</v>
      </c>
      <c r="N530" s="195">
        <f t="shared" si="330"/>
        <v>1555.9464312050409</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183.27121902304012</v>
      </c>
      <c r="N531" s="195">
        <f t="shared" si="331"/>
        <v>202.27550354690982</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3210.5639665573672</v>
      </c>
      <c r="N533" s="211">
        <f t="shared" si="333"/>
        <v>3520.0495550659116</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0.34289999999999998</v>
      </c>
      <c r="N536" s="305">
        <f xml:space="preserve"> Inp!N$214</f>
        <v>0.36014999999999997</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129.70190569014667</v>
      </c>
      <c r="N537" s="195">
        <f t="shared" si="334"/>
        <v>136.52143374176674</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1410.5935368675434</v>
      </c>
      <c r="N538" s="195">
        <f t="shared" si="335"/>
        <v>1486.6858905286313</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1351.2743352368777</v>
      </c>
      <c r="N539" s="195">
        <f t="shared" si="336"/>
        <v>1433.5248319323882</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175.05459903017939</v>
      </c>
      <c r="N540" s="195">
        <f t="shared" si="337"/>
        <v>186.36050149975347</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3066.6243768247473</v>
      </c>
      <c r="N542" s="320">
        <f t="shared" si="339"/>
        <v>3243.0926577025398</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election activeCell="M16" sqref="M16"/>
    </sheetView>
  </sheetViews>
  <sheetFormatPr defaultRowHeight="14.25"/>
  <cols>
    <col min="1" max="1" width="5.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196.81050795431901</v>
      </c>
      <c r="J28" s="499">
        <v>191.41682021145101</v>
      </c>
      <c r="K28" s="499">
        <v>187.139658775073</v>
      </c>
      <c r="L28" s="499">
        <v>183.298549438077</v>
      </c>
      <c r="M28" s="499">
        <v>179.62266566376201</v>
      </c>
    </row>
    <row r="29" spans="1:13">
      <c r="A29" t="s">
        <v>202</v>
      </c>
      <c r="B29" t="s">
        <v>256</v>
      </c>
      <c r="C29" t="s">
        <v>257</v>
      </c>
      <c r="D29" t="s">
        <v>255</v>
      </c>
      <c r="E29" t="s">
        <v>206</v>
      </c>
      <c r="F29" s="499"/>
      <c r="G29" s="499"/>
      <c r="H29" s="499"/>
      <c r="I29" s="499">
        <v>4.7742473128063203</v>
      </c>
      <c r="J29" s="499">
        <v>5.6635736289300898</v>
      </c>
      <c r="K29" s="499">
        <v>5.8955885374479999</v>
      </c>
      <c r="L29" s="499">
        <v>5.8655535820185998</v>
      </c>
      <c r="M29" s="499">
        <v>5.7479253012405103</v>
      </c>
    </row>
    <row r="30" spans="1:13">
      <c r="A30" t="s">
        <v>202</v>
      </c>
      <c r="B30" t="s">
        <v>258</v>
      </c>
      <c r="C30" t="s">
        <v>259</v>
      </c>
      <c r="D30" t="s">
        <v>255</v>
      </c>
      <c r="E30" t="s">
        <v>206</v>
      </c>
      <c r="F30" s="499"/>
      <c r="G30" s="499"/>
      <c r="H30" s="499"/>
      <c r="I30" s="499">
        <v>10.1679350556738</v>
      </c>
      <c r="J30" s="499">
        <v>9.94073506530885</v>
      </c>
      <c r="K30" s="499">
        <v>9.7366978744435393</v>
      </c>
      <c r="L30" s="499">
        <v>9.5414373563336294</v>
      </c>
      <c r="M30" s="499">
        <v>9.3500926082747302</v>
      </c>
    </row>
    <row r="31" spans="1:13">
      <c r="A31" t="s">
        <v>202</v>
      </c>
      <c r="B31" t="s">
        <v>260</v>
      </c>
      <c r="C31" t="s">
        <v>261</v>
      </c>
      <c r="D31" t="s">
        <v>255</v>
      </c>
      <c r="E31" t="s">
        <v>206</v>
      </c>
      <c r="F31" s="499"/>
      <c r="G31" s="499"/>
      <c r="H31" s="499"/>
      <c r="I31" s="499">
        <v>180.19742268575999</v>
      </c>
      <c r="J31" s="499">
        <v>172.70951473134701</v>
      </c>
      <c r="K31" s="499">
        <v>165.72557620432499</v>
      </c>
      <c r="L31" s="499">
        <v>159.06180434973299</v>
      </c>
      <c r="M31" s="499">
        <v>152.66598060759901</v>
      </c>
    </row>
    <row r="32" spans="1:13">
      <c r="A32" t="s">
        <v>202</v>
      </c>
      <c r="B32" t="s">
        <v>262</v>
      </c>
      <c r="C32" t="s">
        <v>263</v>
      </c>
      <c r="D32" t="s">
        <v>255</v>
      </c>
      <c r="E32" t="s">
        <v>206</v>
      </c>
      <c r="F32" s="499"/>
      <c r="G32" s="499"/>
      <c r="H32" s="499"/>
      <c r="I32" s="499">
        <v>196.81050795431901</v>
      </c>
      <c r="J32" s="499">
        <v>192.59710360503601</v>
      </c>
      <c r="K32" s="499">
        <v>188.51240510421599</v>
      </c>
      <c r="L32" s="499">
        <v>184.64263583305299</v>
      </c>
      <c r="M32" s="499">
        <v>180.89637708040399</v>
      </c>
    </row>
    <row r="33" spans="1:13">
      <c r="A33" t="s">
        <v>202</v>
      </c>
      <c r="B33" t="s">
        <v>264</v>
      </c>
      <c r="C33" t="s">
        <v>265</v>
      </c>
      <c r="D33" t="s">
        <v>255</v>
      </c>
      <c r="E33" t="s">
        <v>206</v>
      </c>
      <c r="F33" s="499"/>
      <c r="G33" s="499"/>
      <c r="H33" s="499"/>
      <c r="I33" s="499">
        <v>3.9034688736393499</v>
      </c>
      <c r="J33" s="499">
        <v>3.8600278971277802</v>
      </c>
      <c r="K33" s="499">
        <v>3.9118683472127098</v>
      </c>
      <c r="L33" s="499">
        <v>3.8774953524942202</v>
      </c>
      <c r="M33" s="499">
        <v>3.7988239186887398</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8.1168732229226297</v>
      </c>
      <c r="J36" s="499">
        <v>7.9447263979474902</v>
      </c>
      <c r="K36" s="499">
        <v>7.7816376183757798</v>
      </c>
      <c r="L36" s="499">
        <v>7.6237541051435196</v>
      </c>
      <c r="M36" s="499">
        <v>7.4690739284032901</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181.308526847493</v>
      </c>
      <c r="J38" s="499">
        <v>173.97641002178099</v>
      </c>
      <c r="K38" s="499">
        <v>166.94080400050001</v>
      </c>
      <c r="L38" s="499">
        <v>160.18971788671999</v>
      </c>
      <c r="M38" s="499">
        <v>153.71164569538101</v>
      </c>
    </row>
    <row r="39" spans="1:13">
      <c r="A39" t="s">
        <v>202</v>
      </c>
      <c r="B39" t="s">
        <v>276</v>
      </c>
      <c r="C39" t="s">
        <v>277</v>
      </c>
      <c r="D39" t="s">
        <v>255</v>
      </c>
      <c r="E39" t="s">
        <v>206</v>
      </c>
      <c r="F39" s="499"/>
      <c r="G39" s="499"/>
      <c r="H39" s="499"/>
      <c r="I39" s="499">
        <v>0</v>
      </c>
      <c r="J39" s="499">
        <v>17.288199045358699</v>
      </c>
      <c r="K39" s="499">
        <v>34.655706857405598</v>
      </c>
      <c r="L39" s="499">
        <v>57.084787176821102</v>
      </c>
      <c r="M39" s="499">
        <v>87.227150439647801</v>
      </c>
    </row>
    <row r="40" spans="1:13">
      <c r="A40" t="s">
        <v>202</v>
      </c>
      <c r="B40" t="s">
        <v>278</v>
      </c>
      <c r="C40" t="s">
        <v>279</v>
      </c>
      <c r="D40" t="s">
        <v>255</v>
      </c>
      <c r="E40" t="s">
        <v>206</v>
      </c>
      <c r="F40" s="499"/>
      <c r="G40" s="499"/>
      <c r="H40" s="499"/>
      <c r="I40" s="499">
        <v>0</v>
      </c>
      <c r="J40" s="499">
        <v>0.34648979323714801</v>
      </c>
      <c r="K40" s="499">
        <v>0.71914929222201895</v>
      </c>
      <c r="L40" s="499">
        <v>1.1987805307132799</v>
      </c>
      <c r="M40" s="499">
        <v>1.83177015923273</v>
      </c>
    </row>
    <row r="41" spans="1:13">
      <c r="A41" t="s">
        <v>202</v>
      </c>
      <c r="B41" t="s">
        <v>280</v>
      </c>
      <c r="C41" t="s">
        <v>281</v>
      </c>
      <c r="D41" t="s">
        <v>255</v>
      </c>
      <c r="E41" t="s">
        <v>206</v>
      </c>
      <c r="F41" s="499"/>
      <c r="G41" s="499"/>
      <c r="H41" s="499"/>
      <c r="I41" s="499">
        <v>17.8074657684427</v>
      </c>
      <c r="J41" s="499">
        <v>18.636435488172399</v>
      </c>
      <c r="K41" s="499">
        <v>24.678139909491101</v>
      </c>
      <c r="L41" s="499">
        <v>33.776629856264897</v>
      </c>
      <c r="M41" s="499">
        <v>32.220615346065799</v>
      </c>
    </row>
    <row r="42" spans="1:13">
      <c r="A42" t="s">
        <v>202</v>
      </c>
      <c r="B42" t="s">
        <v>282</v>
      </c>
      <c r="C42" t="s">
        <v>283</v>
      </c>
      <c r="D42" t="s">
        <v>255</v>
      </c>
      <c r="E42" t="s">
        <v>206</v>
      </c>
      <c r="F42" s="499"/>
      <c r="G42" s="499"/>
      <c r="H42" s="499"/>
      <c r="I42" s="499">
        <v>0.519266723084021</v>
      </c>
      <c r="J42" s="499">
        <v>1.6154174693626</v>
      </c>
      <c r="K42" s="499">
        <v>2.96820888229768</v>
      </c>
      <c r="L42" s="499">
        <v>4.8330471241514301</v>
      </c>
      <c r="M42" s="499">
        <v>6.9434388840362198</v>
      </c>
    </row>
    <row r="43" spans="1:13">
      <c r="A43" t="s">
        <v>202</v>
      </c>
      <c r="B43" t="s">
        <v>284</v>
      </c>
      <c r="C43" t="s">
        <v>285</v>
      </c>
      <c r="D43" t="s">
        <v>255</v>
      </c>
      <c r="E43" t="s">
        <v>206</v>
      </c>
      <c r="F43" s="499"/>
      <c r="G43" s="499"/>
      <c r="H43" s="499"/>
      <c r="I43" s="499">
        <v>16.274896361828102</v>
      </c>
      <c r="J43" s="499">
        <v>31.9834414211916</v>
      </c>
      <c r="K43" s="499">
        <v>51.612024625300599</v>
      </c>
      <c r="L43" s="499">
        <v>77.242523297075493</v>
      </c>
      <c r="M43" s="499">
        <v>99.165907036998803</v>
      </c>
    </row>
    <row r="44" spans="1:13">
      <c r="A44" t="s">
        <v>202</v>
      </c>
      <c r="B44" t="s">
        <v>286</v>
      </c>
      <c r="C44" t="s">
        <v>287</v>
      </c>
      <c r="D44" t="s">
        <v>255</v>
      </c>
      <c r="E44" t="s">
        <v>206</v>
      </c>
      <c r="F44" s="499"/>
      <c r="G44" s="499"/>
      <c r="H44" s="499"/>
      <c r="I44" s="499">
        <v>393.62101590863801</v>
      </c>
      <c r="J44" s="499">
        <v>401.30212286184599</v>
      </c>
      <c r="K44" s="499">
        <v>410.30777073669401</v>
      </c>
      <c r="L44" s="499">
        <v>425.02597244795101</v>
      </c>
      <c r="M44" s="499">
        <v>447.74619318381298</v>
      </c>
    </row>
    <row r="45" spans="1:13">
      <c r="A45" t="s">
        <v>202</v>
      </c>
      <c r="B45" t="s">
        <v>288</v>
      </c>
      <c r="C45" t="s">
        <v>289</v>
      </c>
      <c r="D45" t="s">
        <v>255</v>
      </c>
      <c r="E45" t="s">
        <v>206</v>
      </c>
      <c r="F45" s="499"/>
      <c r="G45" s="499"/>
      <c r="H45" s="499"/>
      <c r="I45" s="499">
        <v>8.6777161864456698</v>
      </c>
      <c r="J45" s="499">
        <v>9.8700913192950193</v>
      </c>
      <c r="K45" s="499">
        <v>10.5266061768827</v>
      </c>
      <c r="L45" s="499">
        <v>10.9418294652261</v>
      </c>
      <c r="M45" s="499">
        <v>11.378519379162</v>
      </c>
    </row>
    <row r="46" spans="1:13">
      <c r="A46" t="s">
        <v>202</v>
      </c>
      <c r="B46" t="s">
        <v>290</v>
      </c>
      <c r="C46" t="s">
        <v>291</v>
      </c>
      <c r="D46" t="s">
        <v>255</v>
      </c>
      <c r="E46" t="s">
        <v>206</v>
      </c>
      <c r="F46" s="499"/>
      <c r="G46" s="499"/>
      <c r="H46" s="499"/>
      <c r="I46" s="499">
        <v>377.78084589508097</v>
      </c>
      <c r="J46" s="499">
        <v>378.66936617431901</v>
      </c>
      <c r="K46" s="499">
        <v>384.278404830125</v>
      </c>
      <c r="L46" s="499">
        <v>396.49404553352798</v>
      </c>
      <c r="M46" s="499">
        <v>405.54353333997898</v>
      </c>
    </row>
    <row r="47" spans="1:13">
      <c r="A47" t="s">
        <v>202</v>
      </c>
      <c r="B47" t="s">
        <v>292</v>
      </c>
      <c r="C47" t="s">
        <v>293</v>
      </c>
      <c r="D47" t="s">
        <v>255</v>
      </c>
      <c r="E47" t="s">
        <v>206</v>
      </c>
      <c r="F47" s="499"/>
      <c r="G47" s="499"/>
      <c r="H47" s="499"/>
      <c r="I47" s="499">
        <v>2143.4777499463698</v>
      </c>
      <c r="J47" s="499">
        <v>2086.9301735744002</v>
      </c>
      <c r="K47" s="499">
        <v>2042.44691327943</v>
      </c>
      <c r="L47" s="499">
        <v>2002.63174148389</v>
      </c>
      <c r="M47" s="499">
        <v>1964.5375202868499</v>
      </c>
    </row>
    <row r="48" spans="1:13">
      <c r="A48" t="s">
        <v>202</v>
      </c>
      <c r="B48" t="s">
        <v>294</v>
      </c>
      <c r="C48" t="s">
        <v>295</v>
      </c>
      <c r="D48" t="s">
        <v>255</v>
      </c>
      <c r="E48" t="s">
        <v>206</v>
      </c>
      <c r="F48" s="499"/>
      <c r="G48" s="499"/>
      <c r="H48" s="499"/>
      <c r="I48" s="499">
        <v>51.9966794156989</v>
      </c>
      <c r="J48" s="499">
        <v>61.747356807086902</v>
      </c>
      <c r="K48" s="499">
        <v>64.344600653296595</v>
      </c>
      <c r="L48" s="499">
        <v>64.084215727485997</v>
      </c>
      <c r="M48" s="499">
        <v>62.865200649180501</v>
      </c>
    </row>
    <row r="49" spans="1:13">
      <c r="A49" t="s">
        <v>202</v>
      </c>
      <c r="B49" t="s">
        <v>296</v>
      </c>
      <c r="C49" t="s">
        <v>297</v>
      </c>
      <c r="D49" t="s">
        <v>255</v>
      </c>
      <c r="E49" t="s">
        <v>206</v>
      </c>
      <c r="F49" s="499"/>
      <c r="G49" s="499"/>
      <c r="H49" s="499"/>
      <c r="I49" s="499">
        <v>108.54425578766001</v>
      </c>
      <c r="J49" s="499">
        <v>106.230617102061</v>
      </c>
      <c r="K49" s="499">
        <v>104.159772448834</v>
      </c>
      <c r="L49" s="499">
        <v>102.178436924531</v>
      </c>
      <c r="M49" s="499">
        <v>100.234790523077</v>
      </c>
    </row>
    <row r="50" spans="1:13">
      <c r="A50" t="s">
        <v>202</v>
      </c>
      <c r="B50" t="s">
        <v>298</v>
      </c>
      <c r="C50" t="s">
        <v>299</v>
      </c>
      <c r="D50" t="s">
        <v>255</v>
      </c>
      <c r="E50" t="s">
        <v>206</v>
      </c>
      <c r="F50" s="499"/>
      <c r="G50" s="499"/>
      <c r="H50" s="499"/>
      <c r="I50" s="499">
        <v>1964.61020608238</v>
      </c>
      <c r="J50" s="499">
        <v>1884.9559605161301</v>
      </c>
      <c r="K50" s="499">
        <v>1810.6378926616001</v>
      </c>
      <c r="L50" s="499">
        <v>1739.6628734734199</v>
      </c>
      <c r="M50" s="499">
        <v>1671.46999718039</v>
      </c>
    </row>
    <row r="51" spans="1:13">
      <c r="A51" t="s">
        <v>202</v>
      </c>
      <c r="B51" t="s">
        <v>300</v>
      </c>
      <c r="C51" t="s">
        <v>301</v>
      </c>
      <c r="D51" t="s">
        <v>255</v>
      </c>
      <c r="E51" t="s">
        <v>206</v>
      </c>
      <c r="F51" s="499"/>
      <c r="G51" s="499"/>
      <c r="H51" s="499"/>
      <c r="I51" s="499">
        <v>2143.4777499463698</v>
      </c>
      <c r="J51" s="499">
        <v>2099.5631381060198</v>
      </c>
      <c r="K51" s="499">
        <v>2056.1729414838401</v>
      </c>
      <c r="L51" s="499">
        <v>2013.6593559052001</v>
      </c>
      <c r="M51" s="499">
        <v>1970.6714914316301</v>
      </c>
    </row>
    <row r="52" spans="1:13">
      <c r="A52" t="s">
        <v>202</v>
      </c>
      <c r="B52" t="s">
        <v>302</v>
      </c>
      <c r="C52" t="s">
        <v>303</v>
      </c>
      <c r="D52" t="s">
        <v>255</v>
      </c>
      <c r="E52" t="s">
        <v>206</v>
      </c>
      <c r="F52" s="499"/>
      <c r="G52" s="499"/>
      <c r="H52" s="499"/>
      <c r="I52" s="499">
        <v>42.512967245611598</v>
      </c>
      <c r="J52" s="499">
        <v>42.079408948382998</v>
      </c>
      <c r="K52" s="499">
        <v>42.668162032833699</v>
      </c>
      <c r="L52" s="499">
        <v>42.286846474010403</v>
      </c>
      <c r="M52" s="499">
        <v>41.384101320067003</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86.427579085959195</v>
      </c>
      <c r="J55" s="499">
        <v>85.469605570560205</v>
      </c>
      <c r="K55" s="499">
        <v>85.181747611470797</v>
      </c>
      <c r="L55" s="499">
        <v>85.274710947587295</v>
      </c>
      <c r="M55" s="499">
        <v>85.475710529026799</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1976.50272235636</v>
      </c>
      <c r="J57" s="499">
        <v>1897.6235889915099</v>
      </c>
      <c r="K57" s="499">
        <v>1820.6082811875001</v>
      </c>
      <c r="L57" s="499">
        <v>1745.0947075602401</v>
      </c>
      <c r="M57" s="499">
        <v>1670.95997161829</v>
      </c>
    </row>
    <row r="58" spans="1:13">
      <c r="A58" t="s">
        <v>202</v>
      </c>
      <c r="B58" t="s">
        <v>314</v>
      </c>
      <c r="C58" t="s">
        <v>315</v>
      </c>
      <c r="D58" t="s">
        <v>255</v>
      </c>
      <c r="E58" t="s">
        <v>206</v>
      </c>
      <c r="F58" s="499"/>
      <c r="G58" s="499"/>
      <c r="H58" s="499"/>
      <c r="I58" s="499">
        <v>0</v>
      </c>
      <c r="J58" s="499">
        <v>171.72941444410901</v>
      </c>
      <c r="K58" s="499">
        <v>381.61019341342501</v>
      </c>
      <c r="L58" s="499">
        <v>595.39387947066803</v>
      </c>
      <c r="M58" s="499">
        <v>801.85037894473498</v>
      </c>
    </row>
    <row r="59" spans="1:13">
      <c r="A59" t="s">
        <v>202</v>
      </c>
      <c r="B59" t="s">
        <v>316</v>
      </c>
      <c r="C59" t="s">
        <v>317</v>
      </c>
      <c r="D59" t="s">
        <v>255</v>
      </c>
      <c r="E59" t="s">
        <v>206</v>
      </c>
      <c r="F59" s="499"/>
      <c r="G59" s="499"/>
      <c r="H59" s="499"/>
      <c r="I59" s="499">
        <v>0</v>
      </c>
      <c r="J59" s="499">
        <v>3.4417980234586798</v>
      </c>
      <c r="K59" s="499">
        <v>7.9188891349745401</v>
      </c>
      <c r="L59" s="499">
        <v>12.5032714688844</v>
      </c>
      <c r="M59" s="499">
        <v>16.838857957840599</v>
      </c>
    </row>
    <row r="60" spans="1:13">
      <c r="A60" t="s">
        <v>202</v>
      </c>
      <c r="B60" t="s">
        <v>318</v>
      </c>
      <c r="C60" t="s">
        <v>319</v>
      </c>
      <c r="D60" t="s">
        <v>255</v>
      </c>
      <c r="E60" t="s">
        <v>206</v>
      </c>
      <c r="F60" s="499"/>
      <c r="G60" s="499"/>
      <c r="H60" s="499"/>
      <c r="I60" s="499">
        <v>175.19271418304601</v>
      </c>
      <c r="J60" s="499">
        <v>217.775326547422</v>
      </c>
      <c r="K60" s="499">
        <v>226.26539261709399</v>
      </c>
      <c r="L60" s="499">
        <v>223.808511585926</v>
      </c>
      <c r="M60" s="499">
        <v>217.11492824559801</v>
      </c>
    </row>
    <row r="61" spans="1:13">
      <c r="A61" t="s">
        <v>202</v>
      </c>
      <c r="B61" t="s">
        <v>320</v>
      </c>
      <c r="C61" t="s">
        <v>321</v>
      </c>
      <c r="D61" t="s">
        <v>255</v>
      </c>
      <c r="E61" t="s">
        <v>206</v>
      </c>
      <c r="F61" s="499"/>
      <c r="G61" s="499"/>
      <c r="H61" s="499"/>
      <c r="I61" s="499">
        <v>3.46329973893693</v>
      </c>
      <c r="J61" s="499">
        <v>11.3363456015646</v>
      </c>
      <c r="K61" s="499">
        <v>20.400595694825601</v>
      </c>
      <c r="L61" s="499">
        <v>29.855283580742402</v>
      </c>
      <c r="M61" s="499">
        <v>39.391093810408996</v>
      </c>
    </row>
    <row r="62" spans="1:13">
      <c r="A62" t="s">
        <v>202</v>
      </c>
      <c r="B62" t="s">
        <v>322</v>
      </c>
      <c r="C62" t="s">
        <v>323</v>
      </c>
      <c r="D62" t="s">
        <v>255</v>
      </c>
      <c r="E62" t="s">
        <v>206</v>
      </c>
      <c r="F62" s="499"/>
      <c r="G62" s="499"/>
      <c r="H62" s="499"/>
      <c r="I62" s="499">
        <v>161.663942844621</v>
      </c>
      <c r="J62" s="499">
        <v>352.18462912868603</v>
      </c>
      <c r="K62" s="499">
        <v>538.31300927527798</v>
      </c>
      <c r="L62" s="499">
        <v>710.06499999402797</v>
      </c>
      <c r="M62" s="499">
        <v>864.20831690705904</v>
      </c>
    </row>
    <row r="63" spans="1:13">
      <c r="A63" t="s">
        <v>202</v>
      </c>
      <c r="B63" t="s">
        <v>324</v>
      </c>
      <c r="C63" t="s">
        <v>325</v>
      </c>
      <c r="D63" t="s">
        <v>255</v>
      </c>
      <c r="E63" t="s">
        <v>206</v>
      </c>
      <c r="F63" s="499"/>
      <c r="G63" s="499"/>
      <c r="H63" s="499"/>
      <c r="I63" s="499">
        <v>4286.9554998927297</v>
      </c>
      <c r="J63" s="499">
        <v>4358.2227261245298</v>
      </c>
      <c r="K63" s="499">
        <v>4480.2300481766897</v>
      </c>
      <c r="L63" s="499">
        <v>4611.6849768597604</v>
      </c>
      <c r="M63" s="499">
        <v>4737.0593906632103</v>
      </c>
    </row>
    <row r="64" spans="1:13">
      <c r="A64" t="s">
        <v>202</v>
      </c>
      <c r="B64" t="s">
        <v>326</v>
      </c>
      <c r="C64" t="s">
        <v>327</v>
      </c>
      <c r="D64" t="s">
        <v>255</v>
      </c>
      <c r="E64" t="s">
        <v>206</v>
      </c>
      <c r="F64" s="499"/>
      <c r="G64" s="499"/>
      <c r="H64" s="499"/>
      <c r="I64" s="499">
        <v>94.509646661310498</v>
      </c>
      <c r="J64" s="499">
        <v>107.26856377892901</v>
      </c>
      <c r="K64" s="499">
        <v>114.93165182110501</v>
      </c>
      <c r="L64" s="499">
        <v>118.87433367038101</v>
      </c>
      <c r="M64" s="499">
        <v>121.088159927088</v>
      </c>
    </row>
    <row r="65" spans="1:13">
      <c r="A65" t="s">
        <v>202</v>
      </c>
      <c r="B65" t="s">
        <v>328</v>
      </c>
      <c r="C65" t="s">
        <v>329</v>
      </c>
      <c r="D65" t="s">
        <v>255</v>
      </c>
      <c r="E65" t="s">
        <v>206</v>
      </c>
      <c r="F65" s="499"/>
      <c r="G65" s="499"/>
      <c r="H65" s="499"/>
      <c r="I65" s="499">
        <v>4102.7768712833604</v>
      </c>
      <c r="J65" s="499">
        <v>4134.7641786363201</v>
      </c>
      <c r="K65" s="499">
        <v>4169.5591831243701</v>
      </c>
      <c r="L65" s="499">
        <v>4194.8225810276799</v>
      </c>
      <c r="M65" s="499">
        <v>4206.6382857057397</v>
      </c>
    </row>
    <row r="66" spans="1:13">
      <c r="A66" t="s">
        <v>202</v>
      </c>
      <c r="B66" t="s">
        <v>330</v>
      </c>
      <c r="C66" t="s">
        <v>331</v>
      </c>
      <c r="D66" t="s">
        <v>255</v>
      </c>
      <c r="E66" t="s">
        <v>206</v>
      </c>
      <c r="F66" s="499"/>
      <c r="G66" s="499"/>
      <c r="H66" s="499"/>
      <c r="I66" s="499">
        <v>2047.8244913972801</v>
      </c>
      <c r="J66" s="499">
        <v>1979.11785986162</v>
      </c>
      <c r="K66" s="499">
        <v>1922.6689096597499</v>
      </c>
      <c r="L66" s="499">
        <v>1871.3059929235601</v>
      </c>
      <c r="M66" s="499">
        <v>1822.1915461288099</v>
      </c>
    </row>
    <row r="67" spans="1:13">
      <c r="A67" t="s">
        <v>202</v>
      </c>
      <c r="B67" t="s">
        <v>332</v>
      </c>
      <c r="C67" t="s">
        <v>333</v>
      </c>
      <c r="D67" t="s">
        <v>255</v>
      </c>
      <c r="E67" t="s">
        <v>206</v>
      </c>
      <c r="F67" s="499"/>
      <c r="G67" s="499"/>
      <c r="H67" s="499"/>
      <c r="I67" s="499">
        <v>49.676313916235102</v>
      </c>
      <c r="J67" s="499">
        <v>58.557443944972</v>
      </c>
      <c r="K67" s="499">
        <v>60.5711523644583</v>
      </c>
      <c r="L67" s="499">
        <v>59.8817917735553</v>
      </c>
      <c r="M67" s="499">
        <v>58.310129476123301</v>
      </c>
    </row>
    <row r="68" spans="1:13">
      <c r="A68" t="s">
        <v>202</v>
      </c>
      <c r="B68" t="s">
        <v>334</v>
      </c>
      <c r="C68" t="s">
        <v>335</v>
      </c>
      <c r="D68" t="s">
        <v>255</v>
      </c>
      <c r="E68" t="s">
        <v>206</v>
      </c>
      <c r="F68" s="499"/>
      <c r="G68" s="499"/>
      <c r="H68" s="499"/>
      <c r="I68" s="499">
        <v>118.382945451895</v>
      </c>
      <c r="J68" s="499">
        <v>115.006394146844</v>
      </c>
      <c r="K68" s="499">
        <v>111.934069100646</v>
      </c>
      <c r="L68" s="499">
        <v>108.996238568305</v>
      </c>
      <c r="M68" s="499">
        <v>106.13551457114301</v>
      </c>
    </row>
    <row r="69" spans="1:13">
      <c r="A69" t="s">
        <v>202</v>
      </c>
      <c r="B69" t="s">
        <v>336</v>
      </c>
      <c r="C69" t="s">
        <v>337</v>
      </c>
      <c r="D69" t="s">
        <v>255</v>
      </c>
      <c r="E69" t="s">
        <v>206</v>
      </c>
      <c r="F69" s="499"/>
      <c r="G69" s="499"/>
      <c r="H69" s="499"/>
      <c r="I69" s="499">
        <v>1863.1170298642701</v>
      </c>
      <c r="J69" s="499">
        <v>1774.41391391814</v>
      </c>
      <c r="K69" s="499">
        <v>1691.90244485066</v>
      </c>
      <c r="L69" s="499">
        <v>1613.6108109019799</v>
      </c>
      <c r="M69" s="499">
        <v>1538.9420690207401</v>
      </c>
    </row>
    <row r="70" spans="1:13">
      <c r="A70" t="s">
        <v>202</v>
      </c>
      <c r="B70" t="s">
        <v>338</v>
      </c>
      <c r="C70" t="s">
        <v>339</v>
      </c>
      <c r="D70" t="s">
        <v>255</v>
      </c>
      <c r="E70" t="s">
        <v>206</v>
      </c>
      <c r="F70" s="499"/>
      <c r="G70" s="499"/>
      <c r="H70" s="499"/>
      <c r="I70" s="499">
        <v>2047.8244913972801</v>
      </c>
      <c r="J70" s="499">
        <v>1991.7241795377299</v>
      </c>
      <c r="K70" s="499">
        <v>1938.29644123662</v>
      </c>
      <c r="L70" s="499">
        <v>1887.9798663936699</v>
      </c>
      <c r="M70" s="499">
        <v>1839.4482034789801</v>
      </c>
    </row>
    <row r="71" spans="1:13">
      <c r="A71" t="s">
        <v>202</v>
      </c>
      <c r="B71" t="s">
        <v>340</v>
      </c>
      <c r="C71" t="s">
        <v>341</v>
      </c>
      <c r="D71" t="s">
        <v>255</v>
      </c>
      <c r="E71" t="s">
        <v>206</v>
      </c>
      <c r="F71" s="499"/>
      <c r="G71" s="499"/>
      <c r="H71" s="499"/>
      <c r="I71" s="499">
        <v>40.615814896941302</v>
      </c>
      <c r="J71" s="499">
        <v>39.918102362358503</v>
      </c>
      <c r="K71" s="499">
        <v>40.222077118992701</v>
      </c>
      <c r="L71" s="499">
        <v>39.647577194268102</v>
      </c>
      <c r="M71" s="499">
        <v>38.628412273061201</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96.716126756493097</v>
      </c>
      <c r="J74" s="499">
        <v>93.3458406634672</v>
      </c>
      <c r="K74" s="499">
        <v>90.538651961945206</v>
      </c>
      <c r="L74" s="499">
        <v>88.179240108957998</v>
      </c>
      <c r="M74" s="499">
        <v>86.679940682390395</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1874.98446300143</v>
      </c>
      <c r="J76" s="499">
        <v>1788.8364228227599</v>
      </c>
      <c r="K76" s="499">
        <v>1706.9777812178199</v>
      </c>
      <c r="L76" s="499">
        <v>1628.89215106592</v>
      </c>
      <c r="M76" s="499">
        <v>1553.71296303484</v>
      </c>
    </row>
    <row r="77" spans="1:13">
      <c r="A77" t="s">
        <v>202</v>
      </c>
      <c r="B77" t="s">
        <v>352</v>
      </c>
      <c r="C77" t="s">
        <v>353</v>
      </c>
      <c r="D77" t="s">
        <v>255</v>
      </c>
      <c r="E77" t="s">
        <v>206</v>
      </c>
      <c r="F77" s="499"/>
      <c r="G77" s="499"/>
      <c r="H77" s="499"/>
      <c r="I77" s="499">
        <v>0</v>
      </c>
      <c r="J77" s="499">
        <v>215.37765341358099</v>
      </c>
      <c r="K77" s="499">
        <v>475.86217953934897</v>
      </c>
      <c r="L77" s="499">
        <v>745.69707153987099</v>
      </c>
      <c r="M77" s="499">
        <v>1007.44563518098</v>
      </c>
    </row>
    <row r="78" spans="1:13">
      <c r="A78" t="s">
        <v>202</v>
      </c>
      <c r="B78" t="s">
        <v>354</v>
      </c>
      <c r="C78" t="s">
        <v>355</v>
      </c>
      <c r="D78" t="s">
        <v>255</v>
      </c>
      <c r="E78" t="s">
        <v>206</v>
      </c>
      <c r="F78" s="499"/>
      <c r="G78" s="499"/>
      <c r="H78" s="499"/>
      <c r="I78" s="499">
        <v>0</v>
      </c>
      <c r="J78" s="499">
        <v>4.3165952915846697</v>
      </c>
      <c r="K78" s="499">
        <v>9.87473581246031</v>
      </c>
      <c r="L78" s="499">
        <v>15.6596385023377</v>
      </c>
      <c r="M78" s="499">
        <v>21.156358338802001</v>
      </c>
    </row>
    <row r="79" spans="1:13">
      <c r="A79" t="s">
        <v>202</v>
      </c>
      <c r="B79" t="s">
        <v>356</v>
      </c>
      <c r="C79" t="s">
        <v>357</v>
      </c>
      <c r="D79" t="s">
        <v>255</v>
      </c>
      <c r="E79" t="s">
        <v>206</v>
      </c>
      <c r="F79" s="499"/>
      <c r="G79" s="499"/>
      <c r="H79" s="499"/>
      <c r="I79" s="499">
        <v>220.482960442353</v>
      </c>
      <c r="J79" s="499">
        <v>272.52266677632002</v>
      </c>
      <c r="K79" s="499">
        <v>288.79564557894298</v>
      </c>
      <c r="L79" s="499">
        <v>287.49283132954702</v>
      </c>
      <c r="M79" s="499">
        <v>222.57974686946801</v>
      </c>
    </row>
    <row r="80" spans="1:13">
      <c r="A80" t="s">
        <v>202</v>
      </c>
      <c r="B80" t="s">
        <v>358</v>
      </c>
      <c r="C80" t="s">
        <v>359</v>
      </c>
      <c r="D80" t="s">
        <v>255</v>
      </c>
      <c r="E80" t="s">
        <v>206</v>
      </c>
      <c r="F80" s="499"/>
      <c r="G80" s="499"/>
      <c r="H80" s="499"/>
      <c r="I80" s="499">
        <v>5.1053070287720397</v>
      </c>
      <c r="J80" s="499">
        <v>16.354735942136401</v>
      </c>
      <c r="K80" s="499">
        <v>28.835489390881001</v>
      </c>
      <c r="L80" s="499">
        <v>41.403906190778201</v>
      </c>
      <c r="M80" s="499">
        <v>52.610079153981502</v>
      </c>
    </row>
    <row r="81" spans="1:13">
      <c r="A81" t="s">
        <v>202</v>
      </c>
      <c r="B81" t="s">
        <v>360</v>
      </c>
      <c r="C81" t="s">
        <v>361</v>
      </c>
      <c r="D81" t="s">
        <v>255</v>
      </c>
      <c r="E81" t="s">
        <v>206</v>
      </c>
      <c r="F81" s="499"/>
      <c r="G81" s="499"/>
      <c r="H81" s="499"/>
      <c r="I81" s="499">
        <v>202.753854161622</v>
      </c>
      <c r="J81" s="499">
        <v>439.16894283762099</v>
      </c>
      <c r="K81" s="499">
        <v>674.20651845677298</v>
      </c>
      <c r="L81" s="499">
        <v>892.12639131030096</v>
      </c>
      <c r="M81" s="499">
        <v>1039.5443695434101</v>
      </c>
    </row>
    <row r="82" spans="1:13">
      <c r="A82" t="s">
        <v>202</v>
      </c>
      <c r="B82" t="s">
        <v>362</v>
      </c>
      <c r="C82" t="s">
        <v>363</v>
      </c>
      <c r="D82" t="s">
        <v>255</v>
      </c>
      <c r="E82" t="s">
        <v>206</v>
      </c>
      <c r="F82" s="499"/>
      <c r="G82" s="499"/>
      <c r="H82" s="499"/>
      <c r="I82" s="499">
        <v>4095.6489827945602</v>
      </c>
      <c r="J82" s="499">
        <v>4186.2196928129297</v>
      </c>
      <c r="K82" s="499">
        <v>4336.8275304357203</v>
      </c>
      <c r="L82" s="499">
        <v>4504.9829308570997</v>
      </c>
      <c r="M82" s="499">
        <v>4669.0853847887702</v>
      </c>
    </row>
    <row r="83" spans="1:13">
      <c r="A83" t="s">
        <v>202</v>
      </c>
      <c r="B83" t="s">
        <v>364</v>
      </c>
      <c r="C83" t="s">
        <v>365</v>
      </c>
      <c r="D83" t="s">
        <v>255</v>
      </c>
      <c r="E83" t="s">
        <v>206</v>
      </c>
      <c r="F83" s="499"/>
      <c r="G83" s="499"/>
      <c r="H83" s="499"/>
      <c r="I83" s="499">
        <v>90.292128813176504</v>
      </c>
      <c r="J83" s="499">
        <v>102.79214159891499</v>
      </c>
      <c r="K83" s="499">
        <v>110.667965295911</v>
      </c>
      <c r="L83" s="499">
        <v>115.189007470161</v>
      </c>
      <c r="M83" s="499">
        <v>118.09490008798601</v>
      </c>
    </row>
    <row r="84" spans="1:13">
      <c r="A84" t="s">
        <v>202</v>
      </c>
      <c r="B84" t="s">
        <v>366</v>
      </c>
      <c r="C84" t="s">
        <v>367</v>
      </c>
      <c r="D84" t="s">
        <v>255</v>
      </c>
      <c r="E84" t="s">
        <v>206</v>
      </c>
      <c r="F84" s="499"/>
      <c r="G84" s="499"/>
      <c r="H84" s="499"/>
      <c r="I84" s="499">
        <v>3940.85534702731</v>
      </c>
      <c r="J84" s="499">
        <v>4002.4192795785202</v>
      </c>
      <c r="K84" s="499">
        <v>4073.0867445252602</v>
      </c>
      <c r="L84" s="499">
        <v>4134.6293532782001</v>
      </c>
      <c r="M84" s="499">
        <v>4132.1994015989903</v>
      </c>
    </row>
    <row r="85" spans="1:13">
      <c r="A85" t="s">
        <v>202</v>
      </c>
      <c r="B85" t="s">
        <v>368</v>
      </c>
      <c r="C85" t="s">
        <v>369</v>
      </c>
      <c r="D85" t="s">
        <v>255</v>
      </c>
      <c r="E85" t="s">
        <v>206</v>
      </c>
      <c r="F85" s="499"/>
      <c r="G85" s="499"/>
      <c r="H85" s="499"/>
      <c r="I85" s="499">
        <v>264.06053413906602</v>
      </c>
      <c r="J85" s="499">
        <v>250.603105512193</v>
      </c>
      <c r="K85" s="499">
        <v>239.06903036075201</v>
      </c>
      <c r="L85" s="499">
        <v>228.490238383286</v>
      </c>
      <c r="M85" s="499">
        <v>218.48463256526301</v>
      </c>
    </row>
    <row r="86" spans="1:13">
      <c r="A86" t="s">
        <v>202</v>
      </c>
      <c r="B86" t="s">
        <v>370</v>
      </c>
      <c r="C86" t="s">
        <v>371</v>
      </c>
      <c r="D86" t="s">
        <v>255</v>
      </c>
      <c r="E86" t="s">
        <v>206</v>
      </c>
      <c r="F86" s="499"/>
      <c r="G86" s="499"/>
      <c r="H86" s="499"/>
      <c r="I86" s="499">
        <v>6.40560460229214</v>
      </c>
      <c r="J86" s="499">
        <v>7.4147566454138198</v>
      </c>
      <c r="K86" s="499">
        <v>7.5315550123328601</v>
      </c>
      <c r="L86" s="499">
        <v>7.31168762826531</v>
      </c>
      <c r="M86" s="499">
        <v>6.9915082420885604</v>
      </c>
    </row>
    <row r="87" spans="1:13">
      <c r="A87" t="s">
        <v>202</v>
      </c>
      <c r="B87" t="s">
        <v>372</v>
      </c>
      <c r="C87" t="s">
        <v>373</v>
      </c>
      <c r="D87" t="s">
        <v>255</v>
      </c>
      <c r="E87" t="s">
        <v>206</v>
      </c>
      <c r="F87" s="499"/>
      <c r="G87" s="499"/>
      <c r="H87" s="499"/>
      <c r="I87" s="499">
        <v>19.863033229165399</v>
      </c>
      <c r="J87" s="499">
        <v>18.948831796854702</v>
      </c>
      <c r="K87" s="499">
        <v>18.1103469897994</v>
      </c>
      <c r="L87" s="499">
        <v>17.3172934462883</v>
      </c>
      <c r="M87" s="499">
        <v>16.558967780891901</v>
      </c>
    </row>
    <row r="88" spans="1:13">
      <c r="A88" t="s">
        <v>202</v>
      </c>
      <c r="B88" t="s">
        <v>374</v>
      </c>
      <c r="C88" t="s">
        <v>375</v>
      </c>
      <c r="D88" t="s">
        <v>255</v>
      </c>
      <c r="E88" t="s">
        <v>206</v>
      </c>
      <c r="F88" s="499"/>
      <c r="G88" s="499"/>
      <c r="H88" s="499"/>
      <c r="I88" s="499">
        <v>235.91465828583</v>
      </c>
      <c r="J88" s="499">
        <v>220.63466659691801</v>
      </c>
      <c r="K88" s="499">
        <v>206.58470309349499</v>
      </c>
      <c r="L88" s="499">
        <v>193.47535986117001</v>
      </c>
      <c r="M88" s="499">
        <v>181.19790242391801</v>
      </c>
    </row>
    <row r="89" spans="1:13">
      <c r="A89" t="s">
        <v>202</v>
      </c>
      <c r="B89" t="s">
        <v>376</v>
      </c>
      <c r="C89" t="s">
        <v>377</v>
      </c>
      <c r="D89" t="s">
        <v>255</v>
      </c>
      <c r="E89" t="s">
        <v>206</v>
      </c>
      <c r="F89" s="499"/>
      <c r="G89" s="499"/>
      <c r="H89" s="499"/>
      <c r="I89" s="499">
        <v>264.06053413906602</v>
      </c>
      <c r="J89" s="499">
        <v>252.213562421707</v>
      </c>
      <c r="K89" s="499">
        <v>240.947313663655</v>
      </c>
      <c r="L89" s="499">
        <v>230.344377055683</v>
      </c>
      <c r="M89" s="499">
        <v>220.26168770055199</v>
      </c>
    </row>
    <row r="90" spans="1:13">
      <c r="A90" t="s">
        <v>202</v>
      </c>
      <c r="B90" t="s">
        <v>378</v>
      </c>
      <c r="C90" t="s">
        <v>379</v>
      </c>
      <c r="D90" t="s">
        <v>255</v>
      </c>
      <c r="E90" t="s">
        <v>206</v>
      </c>
      <c r="F90" s="499"/>
      <c r="G90" s="499"/>
      <c r="H90" s="499"/>
      <c r="I90" s="499">
        <v>5.2372817207893698</v>
      </c>
      <c r="J90" s="499">
        <v>5.0548599576983104</v>
      </c>
      <c r="K90" s="499">
        <v>4.9999583271228696</v>
      </c>
      <c r="L90" s="499">
        <v>4.8372319181694801</v>
      </c>
      <c r="M90" s="499">
        <v>4.6254954417118999</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17.084253438149201</v>
      </c>
      <c r="J93" s="499">
        <v>16.3211087157494</v>
      </c>
      <c r="K93" s="499">
        <v>15.602894935095</v>
      </c>
      <c r="L93" s="499">
        <v>14.919921273301201</v>
      </c>
      <c r="M93" s="499">
        <v>14.2668428985452</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237.43072246514399</v>
      </c>
      <c r="J95" s="499">
        <v>222.36811743195599</v>
      </c>
      <c r="K95" s="499">
        <v>208.261084062072</v>
      </c>
      <c r="L95" s="499">
        <v>195.04900088917501</v>
      </c>
      <c r="M95" s="499">
        <v>182.675092272765</v>
      </c>
    </row>
    <row r="96" spans="1:13">
      <c r="A96" t="s">
        <v>202</v>
      </c>
      <c r="B96" t="s">
        <v>390</v>
      </c>
      <c r="C96" t="s">
        <v>391</v>
      </c>
      <c r="D96" t="s">
        <v>255</v>
      </c>
      <c r="E96" t="s">
        <v>206</v>
      </c>
      <c r="F96" s="499"/>
      <c r="G96" s="499"/>
      <c r="H96" s="499"/>
      <c r="I96" s="499">
        <v>0</v>
      </c>
      <c r="J96" s="499">
        <v>42.014277564967699</v>
      </c>
      <c r="K96" s="499">
        <v>83.213841108907303</v>
      </c>
      <c r="L96" s="499">
        <v>123.847229784052</v>
      </c>
      <c r="M96" s="499">
        <v>161.12796313601299</v>
      </c>
    </row>
    <row r="97" spans="1:13">
      <c r="A97" t="s">
        <v>202</v>
      </c>
      <c r="B97" t="s">
        <v>392</v>
      </c>
      <c r="C97" t="s">
        <v>393</v>
      </c>
      <c r="D97" t="s">
        <v>255</v>
      </c>
      <c r="E97" t="s">
        <v>206</v>
      </c>
      <c r="F97" s="499"/>
      <c r="G97" s="499"/>
      <c r="H97" s="499"/>
      <c r="I97" s="499">
        <v>0</v>
      </c>
      <c r="J97" s="499">
        <v>0.84204944125756398</v>
      </c>
      <c r="K97" s="499">
        <v>1.72679135308874</v>
      </c>
      <c r="L97" s="499">
        <v>2.6007918254651599</v>
      </c>
      <c r="M97" s="499">
        <v>3.3836872258564998</v>
      </c>
    </row>
    <row r="98" spans="1:13">
      <c r="A98" t="s">
        <v>202</v>
      </c>
      <c r="B98" t="s">
        <v>394</v>
      </c>
      <c r="C98" t="s">
        <v>395</v>
      </c>
      <c r="D98" t="s">
        <v>255</v>
      </c>
      <c r="E98" t="s">
        <v>206</v>
      </c>
      <c r="F98" s="499"/>
      <c r="G98" s="499"/>
      <c r="H98" s="499"/>
      <c r="I98" s="499">
        <v>43.086879188178997</v>
      </c>
      <c r="J98" s="499">
        <v>43.624591137033597</v>
      </c>
      <c r="K98" s="499">
        <v>44.433188363742701</v>
      </c>
      <c r="L98" s="499">
        <v>42.474392910282603</v>
      </c>
      <c r="M98" s="499">
        <v>36.715015500848999</v>
      </c>
    </row>
    <row r="99" spans="1:13">
      <c r="A99" t="s">
        <v>202</v>
      </c>
      <c r="B99" t="s">
        <v>396</v>
      </c>
      <c r="C99" t="s">
        <v>397</v>
      </c>
      <c r="D99" t="s">
        <v>255</v>
      </c>
      <c r="E99" t="s">
        <v>206</v>
      </c>
      <c r="F99" s="499"/>
      <c r="G99" s="499"/>
      <c r="H99" s="499"/>
      <c r="I99" s="499">
        <v>1.0726016232112601</v>
      </c>
      <c r="J99" s="499">
        <v>3.26707703435159</v>
      </c>
      <c r="K99" s="499">
        <v>5.5265910416866699</v>
      </c>
      <c r="L99" s="499">
        <v>7.7944513837871598</v>
      </c>
      <c r="M99" s="499">
        <v>9.9210665043921704</v>
      </c>
    </row>
    <row r="100" spans="1:13">
      <c r="A100" t="s">
        <v>202</v>
      </c>
      <c r="B100" t="s">
        <v>398</v>
      </c>
      <c r="C100" t="s">
        <v>399</v>
      </c>
      <c r="D100" t="s">
        <v>255</v>
      </c>
      <c r="E100" t="s">
        <v>206</v>
      </c>
      <c r="F100" s="499"/>
      <c r="G100" s="499"/>
      <c r="H100" s="499"/>
      <c r="I100" s="499">
        <v>39.551720297349299</v>
      </c>
      <c r="J100" s="499">
        <v>76.7973085497851</v>
      </c>
      <c r="K100" s="499">
        <v>111.973900394696</v>
      </c>
      <c r="L100" s="499">
        <v>142.684134281735</v>
      </c>
      <c r="M100" s="499">
        <v>165.92304415917499</v>
      </c>
    </row>
    <row r="101" spans="1:13">
      <c r="A101" t="s">
        <v>202</v>
      </c>
      <c r="B101" t="s">
        <v>400</v>
      </c>
      <c r="C101" t="s">
        <v>401</v>
      </c>
      <c r="D101" t="s">
        <v>255</v>
      </c>
      <c r="E101" t="s">
        <v>206</v>
      </c>
      <c r="F101" s="499"/>
      <c r="G101" s="499"/>
      <c r="H101" s="499"/>
      <c r="I101" s="499">
        <v>528.12106827813295</v>
      </c>
      <c r="J101" s="499">
        <v>544.83094549886698</v>
      </c>
      <c r="K101" s="499">
        <v>563.23018513331499</v>
      </c>
      <c r="L101" s="499">
        <v>582.68184522302101</v>
      </c>
      <c r="M101" s="499">
        <v>599.87428340182703</v>
      </c>
    </row>
    <row r="102" spans="1:13">
      <c r="A102" t="s">
        <v>202</v>
      </c>
      <c r="B102" t="s">
        <v>402</v>
      </c>
      <c r="C102" t="s">
        <v>403</v>
      </c>
      <c r="D102" t="s">
        <v>255</v>
      </c>
      <c r="E102" t="s">
        <v>206</v>
      </c>
      <c r="F102" s="499"/>
      <c r="G102" s="499"/>
      <c r="H102" s="499"/>
      <c r="I102" s="499">
        <v>11.6428863230815</v>
      </c>
      <c r="J102" s="499">
        <v>13.3116660443697</v>
      </c>
      <c r="K102" s="499">
        <v>14.258304692544501</v>
      </c>
      <c r="L102" s="499">
        <v>14.7497113719</v>
      </c>
      <c r="M102" s="499">
        <v>15.000690909656999</v>
      </c>
    </row>
    <row r="103" spans="1:13">
      <c r="A103" t="s">
        <v>202</v>
      </c>
      <c r="B103" t="s">
        <v>404</v>
      </c>
      <c r="C103" t="s">
        <v>405</v>
      </c>
      <c r="D103" t="s">
        <v>255</v>
      </c>
      <c r="E103" t="s">
        <v>206</v>
      </c>
      <c r="F103" s="499"/>
      <c r="G103" s="499"/>
      <c r="H103" s="499"/>
      <c r="I103" s="499">
        <v>512.89710104832398</v>
      </c>
      <c r="J103" s="499">
        <v>519.800092578658</v>
      </c>
      <c r="K103" s="499">
        <v>526.81968755026298</v>
      </c>
      <c r="L103" s="499">
        <v>531.20849503208001</v>
      </c>
      <c r="M103" s="499">
        <v>529.79603885585902</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5.0439999999999999E-2</v>
      </c>
      <c r="J123" s="500">
        <v>5.0439999999999999E-2</v>
      </c>
      <c r="K123" s="500">
        <v>5.0439999999999999E-2</v>
      </c>
      <c r="L123" s="500">
        <v>5.0439999999999999E-2</v>
      </c>
      <c r="M123" s="500">
        <v>5.0439999999999999E-2</v>
      </c>
    </row>
    <row r="124" spans="1:13">
      <c r="A124" t="s">
        <v>202</v>
      </c>
      <c r="B124" t="s">
        <v>447</v>
      </c>
      <c r="C124" t="s">
        <v>448</v>
      </c>
      <c r="D124" t="s">
        <v>446</v>
      </c>
      <c r="E124" t="s">
        <v>206</v>
      </c>
      <c r="F124" s="500"/>
      <c r="G124" s="500"/>
      <c r="H124" s="500"/>
      <c r="I124" s="500">
        <v>4.0439999999999997E-2</v>
      </c>
      <c r="J124" s="500">
        <v>4.0439999999999997E-2</v>
      </c>
      <c r="K124" s="500">
        <v>4.0439999999999997E-2</v>
      </c>
      <c r="L124" s="500">
        <v>4.0439999999999997E-2</v>
      </c>
      <c r="M124" s="500">
        <v>4.0439999999999997E-2</v>
      </c>
    </row>
    <row r="125" spans="1:13">
      <c r="A125" t="s">
        <v>202</v>
      </c>
      <c r="B125" t="s">
        <v>449</v>
      </c>
      <c r="C125" t="s">
        <v>450</v>
      </c>
      <c r="D125" t="s">
        <v>446</v>
      </c>
      <c r="E125" t="s">
        <v>206</v>
      </c>
      <c r="F125" s="500"/>
      <c r="G125" s="500"/>
      <c r="H125" s="500"/>
      <c r="I125" s="500">
        <v>5.8320114702029399E-2</v>
      </c>
      <c r="J125" s="500">
        <v>5.9934814985799903E-2</v>
      </c>
      <c r="K125" s="500">
        <v>6.2208439435580798E-2</v>
      </c>
      <c r="L125" s="500">
        <v>6.4293283002843093E-2</v>
      </c>
      <c r="M125" s="500">
        <v>6.6021582530624498E-2</v>
      </c>
    </row>
    <row r="126" spans="1:13">
      <c r="A126" t="s">
        <v>202</v>
      </c>
      <c r="B126" t="s">
        <v>451</v>
      </c>
      <c r="C126" t="s">
        <v>452</v>
      </c>
      <c r="D126" t="s">
        <v>446</v>
      </c>
      <c r="E126" t="s">
        <v>206</v>
      </c>
      <c r="F126" s="500"/>
      <c r="G126" s="500"/>
      <c r="H126" s="500"/>
      <c r="I126" s="500">
        <v>4.9439999999999998E-2</v>
      </c>
      <c r="J126" s="500">
        <v>4.9439999999999998E-2</v>
      </c>
      <c r="K126" s="500">
        <v>4.9439999999999998E-2</v>
      </c>
      <c r="L126" s="500">
        <v>4.9439999999999998E-2</v>
      </c>
      <c r="M126" s="500">
        <v>4.9439999999999998E-2</v>
      </c>
    </row>
    <row r="127" spans="1:13">
      <c r="A127" t="s">
        <v>202</v>
      </c>
      <c r="B127" t="s">
        <v>453</v>
      </c>
      <c r="C127" t="s">
        <v>454</v>
      </c>
      <c r="D127" t="s">
        <v>446</v>
      </c>
      <c r="E127" t="s">
        <v>206</v>
      </c>
      <c r="F127" s="500"/>
      <c r="G127" s="500"/>
      <c r="H127" s="500"/>
      <c r="I127" s="500">
        <v>3.9537029323244398E-2</v>
      </c>
      <c r="J127" s="500">
        <v>3.9908436488672899E-2</v>
      </c>
      <c r="K127" s="500">
        <v>4.0585134086018299E-2</v>
      </c>
      <c r="L127" s="500">
        <v>4.1477112022145497E-2</v>
      </c>
      <c r="M127" s="500">
        <v>4.2481783722551097E-2</v>
      </c>
    </row>
    <row r="128" spans="1:13">
      <c r="A128" t="s">
        <v>202</v>
      </c>
      <c r="B128" t="s">
        <v>455</v>
      </c>
      <c r="C128" t="s">
        <v>456</v>
      </c>
      <c r="D128" t="s">
        <v>446</v>
      </c>
      <c r="E128" t="s">
        <v>206</v>
      </c>
      <c r="F128" s="500"/>
      <c r="G128" s="500"/>
      <c r="H128" s="500"/>
      <c r="I128" s="500">
        <v>3.9537029323244398E-2</v>
      </c>
      <c r="J128" s="500">
        <v>3.9908436488672899E-2</v>
      </c>
      <c r="K128" s="500">
        <v>4.0585134086018299E-2</v>
      </c>
      <c r="L128" s="500">
        <v>4.1477112022145497E-2</v>
      </c>
      <c r="M128" s="500">
        <v>4.2481783722551097E-2</v>
      </c>
    </row>
    <row r="129" spans="1:13">
      <c r="A129" t="s">
        <v>202</v>
      </c>
      <c r="B129" t="s">
        <v>457</v>
      </c>
      <c r="C129" t="s">
        <v>458</v>
      </c>
      <c r="D129" t="s">
        <v>446</v>
      </c>
      <c r="E129" t="s">
        <v>206</v>
      </c>
      <c r="F129" s="500"/>
      <c r="G129" s="500"/>
      <c r="H129" s="500"/>
      <c r="I129" s="500">
        <v>5.6439999999999997E-2</v>
      </c>
      <c r="J129" s="500">
        <v>5.6439999999999997E-2</v>
      </c>
      <c r="K129" s="500">
        <v>5.6439999999999997E-2</v>
      </c>
      <c r="L129" s="500">
        <v>5.6439999999999997E-2</v>
      </c>
      <c r="M129" s="500">
        <v>5.6439999999999997E-2</v>
      </c>
    </row>
    <row r="130" spans="1:13">
      <c r="A130" t="s">
        <v>202</v>
      </c>
      <c r="B130" t="s">
        <v>459</v>
      </c>
      <c r="C130" t="s">
        <v>460</v>
      </c>
      <c r="D130" t="s">
        <v>446</v>
      </c>
      <c r="E130" t="s">
        <v>206</v>
      </c>
      <c r="F130" s="500"/>
      <c r="G130" s="500"/>
      <c r="H130" s="500"/>
      <c r="I130" s="500">
        <v>4.6310218427122997E-2</v>
      </c>
      <c r="J130" s="500">
        <v>4.5946002155539803E-2</v>
      </c>
      <c r="K130" s="500">
        <v>4.57608312087944E-2</v>
      </c>
      <c r="L130" s="500">
        <v>4.5744959899942102E-2</v>
      </c>
      <c r="M130" s="500">
        <v>4.6153570070239701E-2</v>
      </c>
    </row>
    <row r="131" spans="1:13">
      <c r="A131" t="s">
        <v>202</v>
      </c>
      <c r="B131" t="s">
        <v>461</v>
      </c>
      <c r="C131" t="s">
        <v>462</v>
      </c>
      <c r="D131" t="s">
        <v>446</v>
      </c>
      <c r="E131" t="s">
        <v>206</v>
      </c>
      <c r="F131" s="500"/>
      <c r="G131" s="500"/>
      <c r="H131" s="500"/>
      <c r="I131" s="500">
        <v>4.6310218427122997E-2</v>
      </c>
      <c r="J131" s="500">
        <v>4.5946002155539803E-2</v>
      </c>
      <c r="K131" s="500">
        <v>4.57608312087944E-2</v>
      </c>
      <c r="L131" s="500">
        <v>4.5744959899942102E-2</v>
      </c>
      <c r="M131" s="500">
        <v>4.6153570070239701E-2</v>
      </c>
    </row>
    <row r="132" spans="1:13">
      <c r="A132" t="s">
        <v>202</v>
      </c>
      <c r="B132" t="s">
        <v>463</v>
      </c>
      <c r="C132" t="s">
        <v>464</v>
      </c>
      <c r="D132" t="s">
        <v>446</v>
      </c>
      <c r="E132" t="s">
        <v>206</v>
      </c>
      <c r="F132" s="500"/>
      <c r="G132" s="500"/>
      <c r="H132" s="500"/>
      <c r="I132" s="500">
        <v>7.3440000000000005E-2</v>
      </c>
      <c r="J132" s="500">
        <v>7.3440000000000005E-2</v>
      </c>
      <c r="K132" s="500">
        <v>7.3440000000000005E-2</v>
      </c>
      <c r="L132" s="500">
        <v>7.3440000000000005E-2</v>
      </c>
      <c r="M132" s="500">
        <v>7.3440000000000005E-2</v>
      </c>
    </row>
    <row r="133" spans="1:13">
      <c r="A133" t="s">
        <v>202</v>
      </c>
      <c r="B133" t="s">
        <v>465</v>
      </c>
      <c r="C133" t="s">
        <v>466</v>
      </c>
      <c r="D133" t="s">
        <v>446</v>
      </c>
      <c r="E133" t="s">
        <v>206</v>
      </c>
      <c r="F133" s="500"/>
      <c r="G133" s="500"/>
      <c r="H133" s="500"/>
      <c r="I133" s="500">
        <v>6.3439999999999996E-2</v>
      </c>
      <c r="J133" s="500">
        <v>6.3439999999999996E-2</v>
      </c>
      <c r="K133" s="500">
        <v>6.3439999999999996E-2</v>
      </c>
      <c r="L133" s="500">
        <v>6.3439999999999996E-2</v>
      </c>
      <c r="M133" s="500">
        <v>6.3439999999999996E-2</v>
      </c>
    </row>
    <row r="134" spans="1:13">
      <c r="A134" t="s">
        <v>202</v>
      </c>
      <c r="B134" t="s">
        <v>467</v>
      </c>
      <c r="C134" t="s">
        <v>468</v>
      </c>
      <c r="D134" t="s">
        <v>446</v>
      </c>
      <c r="E134" t="s">
        <v>206</v>
      </c>
      <c r="F134" s="500"/>
      <c r="G134" s="500"/>
      <c r="H134" s="500"/>
      <c r="I134" s="500">
        <v>4.9787853909156299E-2</v>
      </c>
      <c r="J134" s="500">
        <v>5.05202817730592E-2</v>
      </c>
      <c r="K134" s="500">
        <v>5.1574599443993299E-2</v>
      </c>
      <c r="L134" s="500">
        <v>5.2777464704521999E-2</v>
      </c>
      <c r="M134" s="500">
        <v>5.4252267614749897E-2</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377.89930144544002</v>
      </c>
      <c r="I138" s="499"/>
      <c r="J138" s="499"/>
      <c r="K138" s="499"/>
      <c r="L138" s="499"/>
      <c r="M138" s="499"/>
    </row>
    <row r="139" spans="1:13">
      <c r="A139" t="s">
        <v>202</v>
      </c>
      <c r="B139" t="s">
        <v>477</v>
      </c>
      <c r="C139" t="s">
        <v>478</v>
      </c>
      <c r="D139" t="s">
        <v>255</v>
      </c>
      <c r="E139" t="s">
        <v>206</v>
      </c>
      <c r="F139" s="499"/>
      <c r="G139" s="499"/>
      <c r="H139" s="499">
        <v>4115.7291487535103</v>
      </c>
      <c r="I139" s="499"/>
      <c r="J139" s="499"/>
      <c r="K139" s="499"/>
      <c r="L139" s="499"/>
      <c r="M139" s="499"/>
    </row>
    <row r="140" spans="1:13">
      <c r="A140" t="s">
        <v>202</v>
      </c>
      <c r="B140" t="s">
        <v>479</v>
      </c>
      <c r="C140" t="s">
        <v>480</v>
      </c>
      <c r="D140" t="s">
        <v>255</v>
      </c>
      <c r="E140" t="s">
        <v>206</v>
      </c>
      <c r="F140" s="499"/>
      <c r="G140" s="499"/>
      <c r="H140" s="499">
        <v>3932.0636526252802</v>
      </c>
      <c r="I140" s="499"/>
      <c r="J140" s="499"/>
      <c r="K140" s="499"/>
      <c r="L140" s="499"/>
      <c r="M140" s="499"/>
    </row>
    <row r="141" spans="1:13">
      <c r="A141" t="s">
        <v>202</v>
      </c>
      <c r="B141" t="s">
        <v>481</v>
      </c>
      <c r="C141" t="s">
        <v>482</v>
      </c>
      <c r="D141" t="s">
        <v>255</v>
      </c>
      <c r="E141" t="s">
        <v>206</v>
      </c>
      <c r="F141" s="499"/>
      <c r="G141" s="499"/>
      <c r="H141" s="499">
        <v>507.02725391890402</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0" activePane="bottomLeft" state="frozen"/>
      <selection pane="bottomLeft" activeCell="M211" sqref="M211"/>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Severn Trent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SVE</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Severn Trent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377.89930144544002</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196.81050795431901</v>
      </c>
      <c r="N91" s="210">
        <f xml:space="preserve"> INDEX(F_Inputs!$A:$W,MATCH($C91,F_Inputs!$B:$B,0),MATCH(N$87,F_Inputs!$2:$2,0))</f>
        <v>191.41682021145101</v>
      </c>
      <c r="O91" s="210">
        <f xml:space="preserve"> INDEX(F_Inputs!$A:$W,MATCH($C91,F_Inputs!$B:$B,0),MATCH(O$87,F_Inputs!$2:$2,0))</f>
        <v>187.139658775073</v>
      </c>
      <c r="P91" s="210">
        <f xml:space="preserve"> INDEX(F_Inputs!$A:$W,MATCH($C91,F_Inputs!$B:$B,0),MATCH(P$87,F_Inputs!$2:$2,0))</f>
        <v>183.298549438077</v>
      </c>
      <c r="Q91" s="210">
        <f xml:space="preserve"> INDEX(F_Inputs!$A:$W,MATCH($C91,F_Inputs!$B:$B,0),MATCH(Q$87,F_Inputs!$2:$2,0))</f>
        <v>179.62266566376201</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4.7742473128063203</v>
      </c>
      <c r="N92" s="210">
        <f xml:space="preserve"> INDEX(F_Inputs!$A:$W,MATCH($C92,F_Inputs!$B:$B,0),MATCH(N$87,F_Inputs!$2:$2,0))</f>
        <v>5.6635736289300898</v>
      </c>
      <c r="O92" s="210">
        <f xml:space="preserve"> INDEX(F_Inputs!$A:$W,MATCH($C92,F_Inputs!$B:$B,0),MATCH(O$87,F_Inputs!$2:$2,0))</f>
        <v>5.8955885374479999</v>
      </c>
      <c r="P92" s="210">
        <f xml:space="preserve"> INDEX(F_Inputs!$A:$W,MATCH($C92,F_Inputs!$B:$B,0),MATCH(P$87,F_Inputs!$2:$2,0))</f>
        <v>5.8655535820185998</v>
      </c>
      <c r="Q92" s="210">
        <f xml:space="preserve"> INDEX(F_Inputs!$A:$W,MATCH($C92,F_Inputs!$B:$B,0),MATCH(Q$87,F_Inputs!$2:$2,0))</f>
        <v>5.7479253012405103</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10.1679350556738</v>
      </c>
      <c r="N93" s="210">
        <f xml:space="preserve"> INDEX(F_Inputs!$A:$W,MATCH($C93,F_Inputs!$B:$B,0),MATCH(N$87,F_Inputs!$2:$2,0))</f>
        <v>9.94073506530885</v>
      </c>
      <c r="O93" s="210">
        <f xml:space="preserve"> INDEX(F_Inputs!$A:$W,MATCH($C93,F_Inputs!$B:$B,0),MATCH(O$87,F_Inputs!$2:$2,0))</f>
        <v>9.7366978744435393</v>
      </c>
      <c r="P93" s="210">
        <f xml:space="preserve"> INDEX(F_Inputs!$A:$W,MATCH($C93,F_Inputs!$B:$B,0),MATCH(P$87,F_Inputs!$2:$2,0))</f>
        <v>9.5414373563336294</v>
      </c>
      <c r="Q93" s="210">
        <f xml:space="preserve"> INDEX(F_Inputs!$A:$W,MATCH($C93,F_Inputs!$B:$B,0),MATCH(Q$87,F_Inputs!$2:$2,0))</f>
        <v>9.3500926082747302</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180.19742268575999</v>
      </c>
      <c r="N94" s="210">
        <f xml:space="preserve"> INDEX(F_Inputs!$A:$W,MATCH($C94,F_Inputs!$B:$B,0),MATCH(N$87,F_Inputs!$2:$2,0))</f>
        <v>172.70951473134701</v>
      </c>
      <c r="O94" s="210">
        <f xml:space="preserve"> INDEX(F_Inputs!$A:$W,MATCH($C94,F_Inputs!$B:$B,0),MATCH(O$87,F_Inputs!$2:$2,0))</f>
        <v>165.72557620432499</v>
      </c>
      <c r="P94" s="210">
        <f xml:space="preserve"> INDEX(F_Inputs!$A:$W,MATCH($C94,F_Inputs!$B:$B,0),MATCH(P$87,F_Inputs!$2:$2,0))</f>
        <v>159.06180434973299</v>
      </c>
      <c r="Q94" s="210">
        <f xml:space="preserve"> INDEX(F_Inputs!$A:$W,MATCH($C94,F_Inputs!$B:$B,0),MATCH(Q$87,F_Inputs!$2:$2,0))</f>
        <v>152.66598060759901</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196.81050795431901</v>
      </c>
      <c r="N95" s="210">
        <f xml:space="preserve"> INDEX(F_Inputs!$A:$W,MATCH($C95,F_Inputs!$B:$B,0),MATCH(N$87,F_Inputs!$2:$2,0))</f>
        <v>192.59710360503601</v>
      </c>
      <c r="O95" s="210">
        <f xml:space="preserve"> INDEX(F_Inputs!$A:$W,MATCH($C95,F_Inputs!$B:$B,0),MATCH(O$87,F_Inputs!$2:$2,0))</f>
        <v>188.51240510421599</v>
      </c>
      <c r="P95" s="210">
        <f xml:space="preserve"> INDEX(F_Inputs!$A:$W,MATCH($C95,F_Inputs!$B:$B,0),MATCH(P$87,F_Inputs!$2:$2,0))</f>
        <v>184.64263583305299</v>
      </c>
      <c r="Q95" s="210">
        <f xml:space="preserve"> INDEX(F_Inputs!$A:$W,MATCH($C95,F_Inputs!$B:$B,0),MATCH(Q$87,F_Inputs!$2:$2,0))</f>
        <v>180.89637708040399</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3.9034688736393499</v>
      </c>
      <c r="N96" s="210">
        <f xml:space="preserve"> INDEX(F_Inputs!$A:$W,MATCH($C96,F_Inputs!$B:$B,0),MATCH(N$87,F_Inputs!$2:$2,0))</f>
        <v>3.8600278971277802</v>
      </c>
      <c r="O96" s="210">
        <f xml:space="preserve"> INDEX(F_Inputs!$A:$W,MATCH($C96,F_Inputs!$B:$B,0),MATCH(O$87,F_Inputs!$2:$2,0))</f>
        <v>3.9118683472127098</v>
      </c>
      <c r="P96" s="210">
        <f xml:space="preserve"> INDEX(F_Inputs!$A:$W,MATCH($C96,F_Inputs!$B:$B,0),MATCH(P$87,F_Inputs!$2:$2,0))</f>
        <v>3.8774953524942202</v>
      </c>
      <c r="Q96" s="210">
        <f xml:space="preserve"> INDEX(F_Inputs!$A:$W,MATCH($C96,F_Inputs!$B:$B,0),MATCH(Q$87,F_Inputs!$2:$2,0))</f>
        <v>3.7988239186887398</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8.1168732229226297</v>
      </c>
      <c r="N99" s="210">
        <f xml:space="preserve"> INDEX(F_Inputs!$A:$W,MATCH($C99,F_Inputs!$B:$B,0),MATCH(N$87,F_Inputs!$2:$2,0))</f>
        <v>7.9447263979474902</v>
      </c>
      <c r="O99" s="210">
        <f xml:space="preserve"> INDEX(F_Inputs!$A:$W,MATCH($C99,F_Inputs!$B:$B,0),MATCH(O$87,F_Inputs!$2:$2,0))</f>
        <v>7.7816376183757798</v>
      </c>
      <c r="P99" s="210">
        <f xml:space="preserve"> INDEX(F_Inputs!$A:$W,MATCH($C99,F_Inputs!$B:$B,0),MATCH(P$87,F_Inputs!$2:$2,0))</f>
        <v>7.6237541051435196</v>
      </c>
      <c r="Q99" s="210">
        <f xml:space="preserve"> INDEX(F_Inputs!$A:$W,MATCH($C99,F_Inputs!$B:$B,0),MATCH(Q$87,F_Inputs!$2:$2,0))</f>
        <v>7.4690739284032901</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181.308526847493</v>
      </c>
      <c r="N101" s="210">
        <f xml:space="preserve"> INDEX(F_Inputs!$A:$W,MATCH($C101,F_Inputs!$B:$B,0),MATCH(N$87,F_Inputs!$2:$2,0))</f>
        <v>173.97641002178099</v>
      </c>
      <c r="O101" s="210">
        <f xml:space="preserve"> INDEX(F_Inputs!$A:$W,MATCH($C101,F_Inputs!$B:$B,0),MATCH(O$87,F_Inputs!$2:$2,0))</f>
        <v>166.94080400050001</v>
      </c>
      <c r="P101" s="210">
        <f xml:space="preserve"> INDEX(F_Inputs!$A:$W,MATCH($C101,F_Inputs!$B:$B,0),MATCH(P$87,F_Inputs!$2:$2,0))</f>
        <v>160.18971788671999</v>
      </c>
      <c r="Q101" s="210">
        <f xml:space="preserve"> INDEX(F_Inputs!$A:$W,MATCH($C101,F_Inputs!$B:$B,0),MATCH(Q$87,F_Inputs!$2:$2,0))</f>
        <v>153.71164569538101</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17.288199045358699</v>
      </c>
      <c r="O102" s="210">
        <f xml:space="preserve"> INDEX(F_Inputs!$A:$W,MATCH($C102,F_Inputs!$B:$B,0),MATCH(O$87,F_Inputs!$2:$2,0))</f>
        <v>34.655706857405598</v>
      </c>
      <c r="P102" s="210">
        <f xml:space="preserve"> INDEX(F_Inputs!$A:$W,MATCH($C102,F_Inputs!$B:$B,0),MATCH(P$87,F_Inputs!$2:$2,0))</f>
        <v>57.084787176821102</v>
      </c>
      <c r="Q102" s="210">
        <f xml:space="preserve"> INDEX(F_Inputs!$A:$W,MATCH($C102,F_Inputs!$B:$B,0),MATCH(Q$87,F_Inputs!$2:$2,0))</f>
        <v>87.227150439647801</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0.34648979323714801</v>
      </c>
      <c r="O103" s="210">
        <f xml:space="preserve"> INDEX(F_Inputs!$A:$W,MATCH($C103,F_Inputs!$B:$B,0),MATCH(O$87,F_Inputs!$2:$2,0))</f>
        <v>0.71914929222201895</v>
      </c>
      <c r="P103" s="210">
        <f xml:space="preserve"> INDEX(F_Inputs!$A:$W,MATCH($C103,F_Inputs!$B:$B,0),MATCH(P$87,F_Inputs!$2:$2,0))</f>
        <v>1.1987805307132799</v>
      </c>
      <c r="Q103" s="210">
        <f xml:space="preserve"> INDEX(F_Inputs!$A:$W,MATCH($C103,F_Inputs!$B:$B,0),MATCH(Q$87,F_Inputs!$2:$2,0))</f>
        <v>1.83177015923273</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17.8074657684427</v>
      </c>
      <c r="N104" s="210">
        <f xml:space="preserve"> INDEX(F_Inputs!$A:$W,MATCH($C104,F_Inputs!$B:$B,0),MATCH(N$87,F_Inputs!$2:$2,0))</f>
        <v>18.636435488172399</v>
      </c>
      <c r="O104" s="210">
        <f xml:space="preserve"> INDEX(F_Inputs!$A:$W,MATCH($C104,F_Inputs!$B:$B,0),MATCH(O$87,F_Inputs!$2:$2,0))</f>
        <v>24.678139909491101</v>
      </c>
      <c r="P104" s="210">
        <f xml:space="preserve"> INDEX(F_Inputs!$A:$W,MATCH($C104,F_Inputs!$B:$B,0),MATCH(P$87,F_Inputs!$2:$2,0))</f>
        <v>33.776629856264897</v>
      </c>
      <c r="Q104" s="210">
        <f xml:space="preserve"> INDEX(F_Inputs!$A:$W,MATCH($C104,F_Inputs!$B:$B,0),MATCH(Q$87,F_Inputs!$2:$2,0))</f>
        <v>32.220615346065799</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0.519266723084021</v>
      </c>
      <c r="N105" s="210">
        <f xml:space="preserve"> INDEX(F_Inputs!$A:$W,MATCH($C105,F_Inputs!$B:$B,0),MATCH(N$87,F_Inputs!$2:$2,0))</f>
        <v>1.6154174693626</v>
      </c>
      <c r="O105" s="210">
        <f xml:space="preserve"> INDEX(F_Inputs!$A:$W,MATCH($C105,F_Inputs!$B:$B,0),MATCH(O$87,F_Inputs!$2:$2,0))</f>
        <v>2.96820888229768</v>
      </c>
      <c r="P105" s="210">
        <f xml:space="preserve"> INDEX(F_Inputs!$A:$W,MATCH($C105,F_Inputs!$B:$B,0),MATCH(P$87,F_Inputs!$2:$2,0))</f>
        <v>4.8330471241514301</v>
      </c>
      <c r="Q105" s="210">
        <f xml:space="preserve"> INDEX(F_Inputs!$A:$W,MATCH($C105,F_Inputs!$B:$B,0),MATCH(Q$87,F_Inputs!$2:$2,0))</f>
        <v>6.9434388840362198</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16.274896361828102</v>
      </c>
      <c r="N106" s="210">
        <f xml:space="preserve"> INDEX(F_Inputs!$A:$W,MATCH($C106,F_Inputs!$B:$B,0),MATCH(N$87,F_Inputs!$2:$2,0))</f>
        <v>31.9834414211916</v>
      </c>
      <c r="O106" s="210">
        <f xml:space="preserve"> INDEX(F_Inputs!$A:$W,MATCH($C106,F_Inputs!$B:$B,0),MATCH(O$87,F_Inputs!$2:$2,0))</f>
        <v>51.612024625300599</v>
      </c>
      <c r="P106" s="210">
        <f xml:space="preserve"> INDEX(F_Inputs!$A:$W,MATCH($C106,F_Inputs!$B:$B,0),MATCH(P$87,F_Inputs!$2:$2,0))</f>
        <v>77.242523297075493</v>
      </c>
      <c r="Q106" s="210">
        <f xml:space="preserve"> INDEX(F_Inputs!$A:$W,MATCH($C106,F_Inputs!$B:$B,0),MATCH(Q$87,F_Inputs!$2:$2,0))</f>
        <v>99.165907036998803</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393.62101590863801</v>
      </c>
      <c r="N107" s="210">
        <f xml:space="preserve"> INDEX(F_Inputs!$A:$W,MATCH($C107,F_Inputs!$B:$B,0),MATCH(N$87,F_Inputs!$2:$2,0))</f>
        <v>401.30212286184599</v>
      </c>
      <c r="O107" s="210">
        <f xml:space="preserve"> INDEX(F_Inputs!$A:$W,MATCH($C107,F_Inputs!$B:$B,0),MATCH(O$87,F_Inputs!$2:$2,0))</f>
        <v>410.30777073669401</v>
      </c>
      <c r="P107" s="210">
        <f xml:space="preserve"> INDEX(F_Inputs!$A:$W,MATCH($C107,F_Inputs!$B:$B,0),MATCH(P$87,F_Inputs!$2:$2,0))</f>
        <v>425.02597244795101</v>
      </c>
      <c r="Q107" s="210">
        <f xml:space="preserve"> INDEX(F_Inputs!$A:$W,MATCH($C107,F_Inputs!$B:$B,0),MATCH(Q$87,F_Inputs!$2:$2,0))</f>
        <v>447.74619318381298</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8.6777161864456698</v>
      </c>
      <c r="N108" s="210">
        <f xml:space="preserve"> INDEX(F_Inputs!$A:$W,MATCH($C108,F_Inputs!$B:$B,0),MATCH(N$87,F_Inputs!$2:$2,0))</f>
        <v>9.8700913192950193</v>
      </c>
      <c r="O108" s="210">
        <f xml:space="preserve"> INDEX(F_Inputs!$A:$W,MATCH($C108,F_Inputs!$B:$B,0),MATCH(O$87,F_Inputs!$2:$2,0))</f>
        <v>10.5266061768827</v>
      </c>
      <c r="P108" s="210">
        <f xml:space="preserve"> INDEX(F_Inputs!$A:$W,MATCH($C108,F_Inputs!$B:$B,0),MATCH(P$87,F_Inputs!$2:$2,0))</f>
        <v>10.9418294652261</v>
      </c>
      <c r="Q108" s="210">
        <f xml:space="preserve"> INDEX(F_Inputs!$A:$W,MATCH($C108,F_Inputs!$B:$B,0),MATCH(Q$87,F_Inputs!$2:$2,0))</f>
        <v>11.378519379162</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377.78084589508097</v>
      </c>
      <c r="N109" s="210">
        <f xml:space="preserve"> INDEX(F_Inputs!$A:$W,MATCH($C109,F_Inputs!$B:$B,0),MATCH(N$87,F_Inputs!$2:$2,0))</f>
        <v>378.66936617431901</v>
      </c>
      <c r="O109" s="210">
        <f xml:space="preserve"> INDEX(F_Inputs!$A:$W,MATCH($C109,F_Inputs!$B:$B,0),MATCH(O$87,F_Inputs!$2:$2,0))</f>
        <v>384.278404830125</v>
      </c>
      <c r="P109" s="210">
        <f xml:space="preserve"> INDEX(F_Inputs!$A:$W,MATCH($C109,F_Inputs!$B:$B,0),MATCH(P$87,F_Inputs!$2:$2,0))</f>
        <v>396.49404553352798</v>
      </c>
      <c r="Q109" s="210">
        <f xml:space="preserve"> INDEX(F_Inputs!$A:$W,MATCH($C109,F_Inputs!$B:$B,0),MATCH(Q$87,F_Inputs!$2:$2,0))</f>
        <v>405.54353333997898</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5.0439999999999999E-2</v>
      </c>
      <c r="N110" s="286">
        <f xml:space="preserve"> INDEX(F_Inputs!$A:$W,MATCH($C110,F_Inputs!$B:$B,0),MATCH(N$87,F_Inputs!$2:$2,0))</f>
        <v>5.0439999999999999E-2</v>
      </c>
      <c r="O110" s="286">
        <f xml:space="preserve"> INDEX(F_Inputs!$A:$W,MATCH($C110,F_Inputs!$B:$B,0),MATCH(O$87,F_Inputs!$2:$2,0))</f>
        <v>5.0439999999999999E-2</v>
      </c>
      <c r="P110" s="286">
        <f xml:space="preserve"> INDEX(F_Inputs!$A:$W,MATCH($C110,F_Inputs!$B:$B,0),MATCH(P$87,F_Inputs!$2:$2,0))</f>
        <v>5.0439999999999999E-2</v>
      </c>
      <c r="Q110" s="286">
        <f xml:space="preserve"> INDEX(F_Inputs!$A:$W,MATCH($C110,F_Inputs!$B:$B,0),MATCH(Q$87,F_Inputs!$2:$2,0))</f>
        <v>5.0439999999999999E-2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4115.7291487535103</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2143.4777499463698</v>
      </c>
      <c r="N114" s="210">
        <f xml:space="preserve"> INDEX(F_Inputs!$A:$W,MATCH($C114,F_Inputs!$B:$B,0),MATCH(N$87,F_Inputs!$2:$2,0))</f>
        <v>2086.9301735744002</v>
      </c>
      <c r="O114" s="210">
        <f xml:space="preserve"> INDEX(F_Inputs!$A:$W,MATCH($C114,F_Inputs!$B:$B,0),MATCH(O$87,F_Inputs!$2:$2,0))</f>
        <v>2042.44691327943</v>
      </c>
      <c r="P114" s="210">
        <f xml:space="preserve"> INDEX(F_Inputs!$A:$W,MATCH($C114,F_Inputs!$B:$B,0),MATCH(P$87,F_Inputs!$2:$2,0))</f>
        <v>2002.63174148389</v>
      </c>
      <c r="Q114" s="210">
        <f xml:space="preserve"> INDEX(F_Inputs!$A:$W,MATCH($C114,F_Inputs!$B:$B,0),MATCH(Q$87,F_Inputs!$2:$2,0))</f>
        <v>1964.5375202868499</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51.9966794156989</v>
      </c>
      <c r="N115" s="210">
        <f xml:space="preserve"> INDEX(F_Inputs!$A:$W,MATCH($C115,F_Inputs!$B:$B,0),MATCH(N$87,F_Inputs!$2:$2,0))</f>
        <v>61.747356807086902</v>
      </c>
      <c r="O115" s="210">
        <f xml:space="preserve"> INDEX(F_Inputs!$A:$W,MATCH($C115,F_Inputs!$B:$B,0),MATCH(O$87,F_Inputs!$2:$2,0))</f>
        <v>64.344600653296595</v>
      </c>
      <c r="P115" s="210">
        <f xml:space="preserve"> INDEX(F_Inputs!$A:$W,MATCH($C115,F_Inputs!$B:$B,0),MATCH(P$87,F_Inputs!$2:$2,0))</f>
        <v>64.084215727485997</v>
      </c>
      <c r="Q115" s="210">
        <f xml:space="preserve"> INDEX(F_Inputs!$A:$W,MATCH($C115,F_Inputs!$B:$B,0),MATCH(Q$87,F_Inputs!$2:$2,0))</f>
        <v>62.865200649180501</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108.54425578766001</v>
      </c>
      <c r="N116" s="210">
        <f xml:space="preserve"> INDEX(F_Inputs!$A:$W,MATCH($C116,F_Inputs!$B:$B,0),MATCH(N$87,F_Inputs!$2:$2,0))</f>
        <v>106.230617102061</v>
      </c>
      <c r="O116" s="210">
        <f xml:space="preserve"> INDEX(F_Inputs!$A:$W,MATCH($C116,F_Inputs!$B:$B,0),MATCH(O$87,F_Inputs!$2:$2,0))</f>
        <v>104.159772448834</v>
      </c>
      <c r="P116" s="210">
        <f xml:space="preserve"> INDEX(F_Inputs!$A:$W,MATCH($C116,F_Inputs!$B:$B,0),MATCH(P$87,F_Inputs!$2:$2,0))</f>
        <v>102.178436924531</v>
      </c>
      <c r="Q116" s="210">
        <f xml:space="preserve"> INDEX(F_Inputs!$A:$W,MATCH($C116,F_Inputs!$B:$B,0),MATCH(Q$87,F_Inputs!$2:$2,0))</f>
        <v>100.234790523077</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1964.61020608238</v>
      </c>
      <c r="N117" s="210">
        <f xml:space="preserve"> INDEX(F_Inputs!$A:$W,MATCH($C117,F_Inputs!$B:$B,0),MATCH(N$87,F_Inputs!$2:$2,0))</f>
        <v>1884.9559605161301</v>
      </c>
      <c r="O117" s="210">
        <f xml:space="preserve"> INDEX(F_Inputs!$A:$W,MATCH($C117,F_Inputs!$B:$B,0),MATCH(O$87,F_Inputs!$2:$2,0))</f>
        <v>1810.6378926616001</v>
      </c>
      <c r="P117" s="210">
        <f xml:space="preserve"> INDEX(F_Inputs!$A:$W,MATCH($C117,F_Inputs!$B:$B,0),MATCH(P$87,F_Inputs!$2:$2,0))</f>
        <v>1739.6628734734199</v>
      </c>
      <c r="Q117" s="210">
        <f xml:space="preserve"> INDEX(F_Inputs!$A:$W,MATCH($C117,F_Inputs!$B:$B,0),MATCH(Q$87,F_Inputs!$2:$2,0))</f>
        <v>1671.46999718039</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2143.4777499463698</v>
      </c>
      <c r="N118" s="210">
        <f xml:space="preserve"> INDEX(F_Inputs!$A:$W,MATCH($C118,F_Inputs!$B:$B,0),MATCH(N$87,F_Inputs!$2:$2,0))</f>
        <v>2099.5631381060198</v>
      </c>
      <c r="O118" s="210">
        <f xml:space="preserve"> INDEX(F_Inputs!$A:$W,MATCH($C118,F_Inputs!$B:$B,0),MATCH(O$87,F_Inputs!$2:$2,0))</f>
        <v>2056.1729414838401</v>
      </c>
      <c r="P118" s="210">
        <f xml:space="preserve"> INDEX(F_Inputs!$A:$W,MATCH($C118,F_Inputs!$B:$B,0),MATCH(P$87,F_Inputs!$2:$2,0))</f>
        <v>2013.6593559052001</v>
      </c>
      <c r="Q118" s="210">
        <f xml:space="preserve"> INDEX(F_Inputs!$A:$W,MATCH($C118,F_Inputs!$B:$B,0),MATCH(Q$87,F_Inputs!$2:$2,0))</f>
        <v>1970.6714914316301</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42.512967245611598</v>
      </c>
      <c r="N119" s="210">
        <f xml:space="preserve"> INDEX(F_Inputs!$A:$W,MATCH($C119,F_Inputs!$B:$B,0),MATCH(N$87,F_Inputs!$2:$2,0))</f>
        <v>42.079408948382998</v>
      </c>
      <c r="O119" s="210">
        <f xml:space="preserve"> INDEX(F_Inputs!$A:$W,MATCH($C119,F_Inputs!$B:$B,0),MATCH(O$87,F_Inputs!$2:$2,0))</f>
        <v>42.668162032833699</v>
      </c>
      <c r="P119" s="210">
        <f xml:space="preserve"> INDEX(F_Inputs!$A:$W,MATCH($C119,F_Inputs!$B:$B,0),MATCH(P$87,F_Inputs!$2:$2,0))</f>
        <v>42.286846474010403</v>
      </c>
      <c r="Q119" s="210">
        <f xml:space="preserve"> INDEX(F_Inputs!$A:$W,MATCH($C119,F_Inputs!$B:$B,0),MATCH(Q$87,F_Inputs!$2:$2,0))</f>
        <v>41.384101320067003</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86.427579085959195</v>
      </c>
      <c r="N122" s="210">
        <f xml:space="preserve"> INDEX(F_Inputs!$A:$W,MATCH($C122,F_Inputs!$B:$B,0),MATCH(N$87,F_Inputs!$2:$2,0))</f>
        <v>85.469605570560205</v>
      </c>
      <c r="O122" s="210">
        <f xml:space="preserve"> INDEX(F_Inputs!$A:$W,MATCH($C122,F_Inputs!$B:$B,0),MATCH(O$87,F_Inputs!$2:$2,0))</f>
        <v>85.181747611470797</v>
      </c>
      <c r="P122" s="210">
        <f xml:space="preserve"> INDEX(F_Inputs!$A:$W,MATCH($C122,F_Inputs!$B:$B,0),MATCH(P$87,F_Inputs!$2:$2,0))</f>
        <v>85.274710947587295</v>
      </c>
      <c r="Q122" s="210">
        <f xml:space="preserve"> INDEX(F_Inputs!$A:$W,MATCH($C122,F_Inputs!$B:$B,0),MATCH(Q$87,F_Inputs!$2:$2,0))</f>
        <v>85.475710529026799</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1976.50272235636</v>
      </c>
      <c r="N124" s="210">
        <f xml:space="preserve"> INDEX(F_Inputs!$A:$W,MATCH($C124,F_Inputs!$B:$B,0),MATCH(N$87,F_Inputs!$2:$2,0))</f>
        <v>1897.6235889915099</v>
      </c>
      <c r="O124" s="210">
        <f xml:space="preserve"> INDEX(F_Inputs!$A:$W,MATCH($C124,F_Inputs!$B:$B,0),MATCH(O$87,F_Inputs!$2:$2,0))</f>
        <v>1820.6082811875001</v>
      </c>
      <c r="P124" s="210">
        <f xml:space="preserve"> INDEX(F_Inputs!$A:$W,MATCH($C124,F_Inputs!$B:$B,0),MATCH(P$87,F_Inputs!$2:$2,0))</f>
        <v>1745.0947075602401</v>
      </c>
      <c r="Q124" s="210">
        <f xml:space="preserve"> INDEX(F_Inputs!$A:$W,MATCH($C124,F_Inputs!$B:$B,0),MATCH(Q$87,F_Inputs!$2:$2,0))</f>
        <v>1670.95997161829</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171.72941444410901</v>
      </c>
      <c r="O125" s="210">
        <f xml:space="preserve"> INDEX(F_Inputs!$A:$W,MATCH($C125,F_Inputs!$B:$B,0),MATCH(O$87,F_Inputs!$2:$2,0))</f>
        <v>381.61019341342501</v>
      </c>
      <c r="P125" s="210">
        <f xml:space="preserve"> INDEX(F_Inputs!$A:$W,MATCH($C125,F_Inputs!$B:$B,0),MATCH(P$87,F_Inputs!$2:$2,0))</f>
        <v>595.39387947066803</v>
      </c>
      <c r="Q125" s="210">
        <f xml:space="preserve"> INDEX(F_Inputs!$A:$W,MATCH($C125,F_Inputs!$B:$B,0),MATCH(Q$87,F_Inputs!$2:$2,0))</f>
        <v>801.85037894473498</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3.4417980234586798</v>
      </c>
      <c r="O126" s="210">
        <f xml:space="preserve"> INDEX(F_Inputs!$A:$W,MATCH($C126,F_Inputs!$B:$B,0),MATCH(O$87,F_Inputs!$2:$2,0))</f>
        <v>7.9188891349745401</v>
      </c>
      <c r="P126" s="210">
        <f xml:space="preserve"> INDEX(F_Inputs!$A:$W,MATCH($C126,F_Inputs!$B:$B,0),MATCH(P$87,F_Inputs!$2:$2,0))</f>
        <v>12.5032714688844</v>
      </c>
      <c r="Q126" s="210">
        <f xml:space="preserve"> INDEX(F_Inputs!$A:$W,MATCH($C126,F_Inputs!$B:$B,0),MATCH(Q$87,F_Inputs!$2:$2,0))</f>
        <v>16.838857957840599</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175.19271418304601</v>
      </c>
      <c r="N127" s="210">
        <f xml:space="preserve"> INDEX(F_Inputs!$A:$W,MATCH($C127,F_Inputs!$B:$B,0),MATCH(N$87,F_Inputs!$2:$2,0))</f>
        <v>217.775326547422</v>
      </c>
      <c r="O127" s="210">
        <f xml:space="preserve"> INDEX(F_Inputs!$A:$W,MATCH($C127,F_Inputs!$B:$B,0),MATCH(O$87,F_Inputs!$2:$2,0))</f>
        <v>226.26539261709399</v>
      </c>
      <c r="P127" s="210">
        <f xml:space="preserve"> INDEX(F_Inputs!$A:$W,MATCH($C127,F_Inputs!$B:$B,0),MATCH(P$87,F_Inputs!$2:$2,0))</f>
        <v>223.808511585926</v>
      </c>
      <c r="Q127" s="210">
        <f xml:space="preserve"> INDEX(F_Inputs!$A:$W,MATCH($C127,F_Inputs!$B:$B,0),MATCH(Q$87,F_Inputs!$2:$2,0))</f>
        <v>217.11492824559801</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3.46329973893693</v>
      </c>
      <c r="N128" s="210">
        <f xml:space="preserve"> INDEX(F_Inputs!$A:$W,MATCH($C128,F_Inputs!$B:$B,0),MATCH(N$87,F_Inputs!$2:$2,0))</f>
        <v>11.3363456015646</v>
      </c>
      <c r="O128" s="210">
        <f xml:space="preserve"> INDEX(F_Inputs!$A:$W,MATCH($C128,F_Inputs!$B:$B,0),MATCH(O$87,F_Inputs!$2:$2,0))</f>
        <v>20.400595694825601</v>
      </c>
      <c r="P128" s="210">
        <f xml:space="preserve"> INDEX(F_Inputs!$A:$W,MATCH($C128,F_Inputs!$B:$B,0),MATCH(P$87,F_Inputs!$2:$2,0))</f>
        <v>29.855283580742402</v>
      </c>
      <c r="Q128" s="210">
        <f xml:space="preserve"> INDEX(F_Inputs!$A:$W,MATCH($C128,F_Inputs!$B:$B,0),MATCH(Q$87,F_Inputs!$2:$2,0))</f>
        <v>39.391093810408996</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161.663942844621</v>
      </c>
      <c r="N129" s="210">
        <f xml:space="preserve"> INDEX(F_Inputs!$A:$W,MATCH($C129,F_Inputs!$B:$B,0),MATCH(N$87,F_Inputs!$2:$2,0))</f>
        <v>352.18462912868603</v>
      </c>
      <c r="O129" s="210">
        <f xml:space="preserve"> INDEX(F_Inputs!$A:$W,MATCH($C129,F_Inputs!$B:$B,0),MATCH(O$87,F_Inputs!$2:$2,0))</f>
        <v>538.31300927527798</v>
      </c>
      <c r="P129" s="210">
        <f xml:space="preserve"> INDEX(F_Inputs!$A:$W,MATCH($C129,F_Inputs!$B:$B,0),MATCH(P$87,F_Inputs!$2:$2,0))</f>
        <v>710.06499999402797</v>
      </c>
      <c r="Q129" s="210">
        <f xml:space="preserve"> INDEX(F_Inputs!$A:$W,MATCH($C129,F_Inputs!$B:$B,0),MATCH(Q$87,F_Inputs!$2:$2,0))</f>
        <v>864.20831690705904</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4286.9554998927297</v>
      </c>
      <c r="N130" s="210">
        <f xml:space="preserve"> INDEX(F_Inputs!$A:$W,MATCH($C130,F_Inputs!$B:$B,0),MATCH(N$87,F_Inputs!$2:$2,0))</f>
        <v>4358.2227261245298</v>
      </c>
      <c r="O130" s="210">
        <f xml:space="preserve"> INDEX(F_Inputs!$A:$W,MATCH($C130,F_Inputs!$B:$B,0),MATCH(O$87,F_Inputs!$2:$2,0))</f>
        <v>4480.2300481766897</v>
      </c>
      <c r="P130" s="210">
        <f xml:space="preserve"> INDEX(F_Inputs!$A:$W,MATCH($C130,F_Inputs!$B:$B,0),MATCH(P$87,F_Inputs!$2:$2,0))</f>
        <v>4611.6849768597604</v>
      </c>
      <c r="Q130" s="210">
        <f xml:space="preserve"> INDEX(F_Inputs!$A:$W,MATCH($C130,F_Inputs!$B:$B,0),MATCH(Q$87,F_Inputs!$2:$2,0))</f>
        <v>4737.0593906632103</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94.509646661310498</v>
      </c>
      <c r="N131" s="210">
        <f xml:space="preserve"> INDEX(F_Inputs!$A:$W,MATCH($C131,F_Inputs!$B:$B,0),MATCH(N$87,F_Inputs!$2:$2,0))</f>
        <v>107.26856377892901</v>
      </c>
      <c r="O131" s="210">
        <f xml:space="preserve"> INDEX(F_Inputs!$A:$W,MATCH($C131,F_Inputs!$B:$B,0),MATCH(O$87,F_Inputs!$2:$2,0))</f>
        <v>114.93165182110501</v>
      </c>
      <c r="P131" s="210">
        <f xml:space="preserve"> INDEX(F_Inputs!$A:$W,MATCH($C131,F_Inputs!$B:$B,0),MATCH(P$87,F_Inputs!$2:$2,0))</f>
        <v>118.87433367038101</v>
      </c>
      <c r="Q131" s="210">
        <f xml:space="preserve"> INDEX(F_Inputs!$A:$W,MATCH($C131,F_Inputs!$B:$B,0),MATCH(Q$87,F_Inputs!$2:$2,0))</f>
        <v>121.088159927088</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4102.7768712833604</v>
      </c>
      <c r="N132" s="210">
        <f xml:space="preserve"> INDEX(F_Inputs!$A:$W,MATCH($C132,F_Inputs!$B:$B,0),MATCH(N$87,F_Inputs!$2:$2,0))</f>
        <v>4134.7641786363201</v>
      </c>
      <c r="O132" s="210">
        <f xml:space="preserve"> INDEX(F_Inputs!$A:$W,MATCH($C132,F_Inputs!$B:$B,0),MATCH(O$87,F_Inputs!$2:$2,0))</f>
        <v>4169.5591831243701</v>
      </c>
      <c r="P132" s="210">
        <f xml:space="preserve"> INDEX(F_Inputs!$A:$W,MATCH($C132,F_Inputs!$B:$B,0),MATCH(P$87,F_Inputs!$2:$2,0))</f>
        <v>4194.8225810276799</v>
      </c>
      <c r="Q132" s="210">
        <f xml:space="preserve"> INDEX(F_Inputs!$A:$W,MATCH($C132,F_Inputs!$B:$B,0),MATCH(Q$87,F_Inputs!$2:$2,0))</f>
        <v>4206.6382857057397</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4.9439999999999998E-2</v>
      </c>
      <c r="N133" s="286">
        <f xml:space="preserve"> INDEX(F_Inputs!$A:$W,MATCH($C133,F_Inputs!$B:$B,0),MATCH(N$87,F_Inputs!$2:$2,0))</f>
        <v>4.9439999999999998E-2</v>
      </c>
      <c r="O133" s="286">
        <f xml:space="preserve"> INDEX(F_Inputs!$A:$W,MATCH($C133,F_Inputs!$B:$B,0),MATCH(O$87,F_Inputs!$2:$2,0))</f>
        <v>4.9439999999999998E-2</v>
      </c>
      <c r="P133" s="286">
        <f xml:space="preserve"> INDEX(F_Inputs!$A:$W,MATCH($C133,F_Inputs!$B:$B,0),MATCH(P$87,F_Inputs!$2:$2,0))</f>
        <v>4.9439999999999998E-2</v>
      </c>
      <c r="Q133" s="286">
        <f xml:space="preserve"> INDEX(F_Inputs!$A:$W,MATCH($C133,F_Inputs!$B:$B,0),MATCH(Q$87,F_Inputs!$2:$2,0))</f>
        <v>4.9439999999999998E-2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3932.0636526252802</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2047.8244913972801</v>
      </c>
      <c r="N137" s="210">
        <f xml:space="preserve"> INDEX(F_Inputs!$A:$W,MATCH($C137,F_Inputs!$B:$B,0),MATCH(N$87,F_Inputs!$2:$2,0))</f>
        <v>1979.11785986162</v>
      </c>
      <c r="O137" s="210">
        <f xml:space="preserve"> INDEX(F_Inputs!$A:$W,MATCH($C137,F_Inputs!$B:$B,0),MATCH(O$87,F_Inputs!$2:$2,0))</f>
        <v>1922.6689096597499</v>
      </c>
      <c r="P137" s="210">
        <f xml:space="preserve"> INDEX(F_Inputs!$A:$W,MATCH($C137,F_Inputs!$B:$B,0),MATCH(P$87,F_Inputs!$2:$2,0))</f>
        <v>1871.3059929235601</v>
      </c>
      <c r="Q137" s="210">
        <f xml:space="preserve"> INDEX(F_Inputs!$A:$W,MATCH($C137,F_Inputs!$B:$B,0),MATCH(Q$87,F_Inputs!$2:$2,0))</f>
        <v>1822.1915461288099</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49.676313916235102</v>
      </c>
      <c r="N138" s="210">
        <f xml:space="preserve"> INDEX(F_Inputs!$A:$W,MATCH($C138,F_Inputs!$B:$B,0),MATCH(N$87,F_Inputs!$2:$2,0))</f>
        <v>58.557443944972</v>
      </c>
      <c r="O138" s="210">
        <f xml:space="preserve"> INDEX(F_Inputs!$A:$W,MATCH($C138,F_Inputs!$B:$B,0),MATCH(O$87,F_Inputs!$2:$2,0))</f>
        <v>60.5711523644583</v>
      </c>
      <c r="P138" s="210">
        <f xml:space="preserve"> INDEX(F_Inputs!$A:$W,MATCH($C138,F_Inputs!$B:$B,0),MATCH(P$87,F_Inputs!$2:$2,0))</f>
        <v>59.8817917735553</v>
      </c>
      <c r="Q138" s="210">
        <f xml:space="preserve"> INDEX(F_Inputs!$A:$W,MATCH($C138,F_Inputs!$B:$B,0),MATCH(Q$87,F_Inputs!$2:$2,0))</f>
        <v>58.310129476123301</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118.382945451895</v>
      </c>
      <c r="N139" s="210">
        <f xml:space="preserve"> INDEX(F_Inputs!$A:$W,MATCH($C139,F_Inputs!$B:$B,0),MATCH(N$87,F_Inputs!$2:$2,0))</f>
        <v>115.006394146844</v>
      </c>
      <c r="O139" s="210">
        <f xml:space="preserve"> INDEX(F_Inputs!$A:$W,MATCH($C139,F_Inputs!$B:$B,0),MATCH(O$87,F_Inputs!$2:$2,0))</f>
        <v>111.934069100646</v>
      </c>
      <c r="P139" s="210">
        <f xml:space="preserve"> INDEX(F_Inputs!$A:$W,MATCH($C139,F_Inputs!$B:$B,0),MATCH(P$87,F_Inputs!$2:$2,0))</f>
        <v>108.996238568305</v>
      </c>
      <c r="Q139" s="210">
        <f xml:space="preserve"> INDEX(F_Inputs!$A:$W,MATCH($C139,F_Inputs!$B:$B,0),MATCH(Q$87,F_Inputs!$2:$2,0))</f>
        <v>106.13551457114301</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1863.1170298642701</v>
      </c>
      <c r="N140" s="210">
        <f xml:space="preserve"> INDEX(F_Inputs!$A:$W,MATCH($C140,F_Inputs!$B:$B,0),MATCH(N$87,F_Inputs!$2:$2,0))</f>
        <v>1774.41391391814</v>
      </c>
      <c r="O140" s="210">
        <f xml:space="preserve"> INDEX(F_Inputs!$A:$W,MATCH($C140,F_Inputs!$B:$B,0),MATCH(O$87,F_Inputs!$2:$2,0))</f>
        <v>1691.90244485066</v>
      </c>
      <c r="P140" s="210">
        <f xml:space="preserve"> INDEX(F_Inputs!$A:$W,MATCH($C140,F_Inputs!$B:$B,0),MATCH(P$87,F_Inputs!$2:$2,0))</f>
        <v>1613.6108109019799</v>
      </c>
      <c r="Q140" s="210">
        <f xml:space="preserve"> INDEX(F_Inputs!$A:$W,MATCH($C140,F_Inputs!$B:$B,0),MATCH(Q$87,F_Inputs!$2:$2,0))</f>
        <v>1538.9420690207401</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2047.8244913972801</v>
      </c>
      <c r="N141" s="210">
        <f xml:space="preserve"> INDEX(F_Inputs!$A:$W,MATCH($C141,F_Inputs!$B:$B,0),MATCH(N$87,F_Inputs!$2:$2,0))</f>
        <v>1991.7241795377299</v>
      </c>
      <c r="O141" s="210">
        <f xml:space="preserve"> INDEX(F_Inputs!$A:$W,MATCH($C141,F_Inputs!$B:$B,0),MATCH(O$87,F_Inputs!$2:$2,0))</f>
        <v>1938.29644123662</v>
      </c>
      <c r="P141" s="210">
        <f xml:space="preserve"> INDEX(F_Inputs!$A:$W,MATCH($C141,F_Inputs!$B:$B,0),MATCH(P$87,F_Inputs!$2:$2,0))</f>
        <v>1887.9798663936699</v>
      </c>
      <c r="Q141" s="210">
        <f xml:space="preserve"> INDEX(F_Inputs!$A:$W,MATCH($C141,F_Inputs!$B:$B,0),MATCH(Q$87,F_Inputs!$2:$2,0))</f>
        <v>1839.4482034789801</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40.615814896941302</v>
      </c>
      <c r="N142" s="210">
        <f xml:space="preserve"> INDEX(F_Inputs!$A:$W,MATCH($C142,F_Inputs!$B:$B,0),MATCH(N$87,F_Inputs!$2:$2,0))</f>
        <v>39.918102362358503</v>
      </c>
      <c r="O142" s="210">
        <f xml:space="preserve"> INDEX(F_Inputs!$A:$W,MATCH($C142,F_Inputs!$B:$B,0),MATCH(O$87,F_Inputs!$2:$2,0))</f>
        <v>40.222077118992701</v>
      </c>
      <c r="P142" s="210">
        <f xml:space="preserve"> INDEX(F_Inputs!$A:$W,MATCH($C142,F_Inputs!$B:$B,0),MATCH(P$87,F_Inputs!$2:$2,0))</f>
        <v>39.647577194268102</v>
      </c>
      <c r="Q142" s="210">
        <f xml:space="preserve"> INDEX(F_Inputs!$A:$W,MATCH($C142,F_Inputs!$B:$B,0),MATCH(Q$87,F_Inputs!$2:$2,0))</f>
        <v>38.628412273061201</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96.716126756493097</v>
      </c>
      <c r="N145" s="210">
        <f xml:space="preserve"> INDEX(F_Inputs!$A:$W,MATCH($C145,F_Inputs!$B:$B,0),MATCH(N$87,F_Inputs!$2:$2,0))</f>
        <v>93.3458406634672</v>
      </c>
      <c r="O145" s="210">
        <f xml:space="preserve"> INDEX(F_Inputs!$A:$W,MATCH($C145,F_Inputs!$B:$B,0),MATCH(O$87,F_Inputs!$2:$2,0))</f>
        <v>90.538651961945206</v>
      </c>
      <c r="P145" s="210">
        <f xml:space="preserve"> INDEX(F_Inputs!$A:$W,MATCH($C145,F_Inputs!$B:$B,0),MATCH(P$87,F_Inputs!$2:$2,0))</f>
        <v>88.179240108957998</v>
      </c>
      <c r="Q145" s="210">
        <f xml:space="preserve"> INDEX(F_Inputs!$A:$W,MATCH($C145,F_Inputs!$B:$B,0),MATCH(Q$87,F_Inputs!$2:$2,0))</f>
        <v>86.679940682390395</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1874.98446300143</v>
      </c>
      <c r="N147" s="210">
        <f xml:space="preserve"> INDEX(F_Inputs!$A:$W,MATCH($C147,F_Inputs!$B:$B,0),MATCH(N$87,F_Inputs!$2:$2,0))</f>
        <v>1788.8364228227599</v>
      </c>
      <c r="O147" s="210">
        <f xml:space="preserve"> INDEX(F_Inputs!$A:$W,MATCH($C147,F_Inputs!$B:$B,0),MATCH(O$87,F_Inputs!$2:$2,0))</f>
        <v>1706.9777812178199</v>
      </c>
      <c r="P147" s="210">
        <f xml:space="preserve"> INDEX(F_Inputs!$A:$W,MATCH($C147,F_Inputs!$B:$B,0),MATCH(P$87,F_Inputs!$2:$2,0))</f>
        <v>1628.89215106592</v>
      </c>
      <c r="Q147" s="210">
        <f xml:space="preserve"> INDEX(F_Inputs!$A:$W,MATCH($C147,F_Inputs!$B:$B,0),MATCH(Q$87,F_Inputs!$2:$2,0))</f>
        <v>1553.71296303484</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215.37765341358099</v>
      </c>
      <c r="O148" s="210">
        <f xml:space="preserve"> INDEX(F_Inputs!$A:$W,MATCH($C148,F_Inputs!$B:$B,0),MATCH(O$87,F_Inputs!$2:$2,0))</f>
        <v>475.86217953934897</v>
      </c>
      <c r="P148" s="210">
        <f xml:space="preserve"> INDEX(F_Inputs!$A:$W,MATCH($C148,F_Inputs!$B:$B,0),MATCH(P$87,F_Inputs!$2:$2,0))</f>
        <v>745.69707153987099</v>
      </c>
      <c r="Q148" s="210">
        <f xml:space="preserve"> INDEX(F_Inputs!$A:$W,MATCH($C148,F_Inputs!$B:$B,0),MATCH(Q$87,F_Inputs!$2:$2,0))</f>
        <v>1007.44563518098</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4.3165952915846697</v>
      </c>
      <c r="O149" s="210">
        <f xml:space="preserve"> INDEX(F_Inputs!$A:$W,MATCH($C149,F_Inputs!$B:$B,0),MATCH(O$87,F_Inputs!$2:$2,0))</f>
        <v>9.87473581246031</v>
      </c>
      <c r="P149" s="210">
        <f xml:space="preserve"> INDEX(F_Inputs!$A:$W,MATCH($C149,F_Inputs!$B:$B,0),MATCH(P$87,F_Inputs!$2:$2,0))</f>
        <v>15.6596385023377</v>
      </c>
      <c r="Q149" s="210">
        <f xml:space="preserve"> INDEX(F_Inputs!$A:$W,MATCH($C149,F_Inputs!$B:$B,0),MATCH(Q$87,F_Inputs!$2:$2,0))</f>
        <v>21.156358338802001</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220.482960442353</v>
      </c>
      <c r="N150" s="210">
        <f xml:space="preserve"> INDEX(F_Inputs!$A:$W,MATCH($C150,F_Inputs!$B:$B,0),MATCH(N$87,F_Inputs!$2:$2,0))</f>
        <v>272.52266677632002</v>
      </c>
      <c r="O150" s="210">
        <f xml:space="preserve"> INDEX(F_Inputs!$A:$W,MATCH($C150,F_Inputs!$B:$B,0),MATCH(O$87,F_Inputs!$2:$2,0))</f>
        <v>288.79564557894298</v>
      </c>
      <c r="P150" s="210">
        <f xml:space="preserve"> INDEX(F_Inputs!$A:$W,MATCH($C150,F_Inputs!$B:$B,0),MATCH(P$87,F_Inputs!$2:$2,0))</f>
        <v>287.49283132954702</v>
      </c>
      <c r="Q150" s="210">
        <f xml:space="preserve"> INDEX(F_Inputs!$A:$W,MATCH($C150,F_Inputs!$B:$B,0),MATCH(Q$87,F_Inputs!$2:$2,0))</f>
        <v>222.57974686946801</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5.1053070287720397</v>
      </c>
      <c r="N151" s="210">
        <f xml:space="preserve"> INDEX(F_Inputs!$A:$W,MATCH($C151,F_Inputs!$B:$B,0),MATCH(N$87,F_Inputs!$2:$2,0))</f>
        <v>16.354735942136401</v>
      </c>
      <c r="O151" s="210">
        <f xml:space="preserve"> INDEX(F_Inputs!$A:$W,MATCH($C151,F_Inputs!$B:$B,0),MATCH(O$87,F_Inputs!$2:$2,0))</f>
        <v>28.835489390881001</v>
      </c>
      <c r="P151" s="210">
        <f xml:space="preserve"> INDEX(F_Inputs!$A:$W,MATCH($C151,F_Inputs!$B:$B,0),MATCH(P$87,F_Inputs!$2:$2,0))</f>
        <v>41.403906190778201</v>
      </c>
      <c r="Q151" s="210">
        <f xml:space="preserve"> INDEX(F_Inputs!$A:$W,MATCH($C151,F_Inputs!$B:$B,0),MATCH(Q$87,F_Inputs!$2:$2,0))</f>
        <v>52.610079153981502</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202.753854161622</v>
      </c>
      <c r="N152" s="210">
        <f xml:space="preserve"> INDEX(F_Inputs!$A:$W,MATCH($C152,F_Inputs!$B:$B,0),MATCH(N$87,F_Inputs!$2:$2,0))</f>
        <v>439.16894283762099</v>
      </c>
      <c r="O152" s="210">
        <f xml:space="preserve"> INDEX(F_Inputs!$A:$W,MATCH($C152,F_Inputs!$B:$B,0),MATCH(O$87,F_Inputs!$2:$2,0))</f>
        <v>674.20651845677298</v>
      </c>
      <c r="P152" s="210">
        <f xml:space="preserve"> INDEX(F_Inputs!$A:$W,MATCH($C152,F_Inputs!$B:$B,0),MATCH(P$87,F_Inputs!$2:$2,0))</f>
        <v>892.12639131030096</v>
      </c>
      <c r="Q152" s="210">
        <f xml:space="preserve"> INDEX(F_Inputs!$A:$W,MATCH($C152,F_Inputs!$B:$B,0),MATCH(Q$87,F_Inputs!$2:$2,0))</f>
        <v>1039.5443695434101</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4095.6489827945602</v>
      </c>
      <c r="N153" s="210">
        <f xml:space="preserve"> INDEX(F_Inputs!$A:$W,MATCH($C153,F_Inputs!$B:$B,0),MATCH(N$87,F_Inputs!$2:$2,0))</f>
        <v>4186.2196928129297</v>
      </c>
      <c r="O153" s="210">
        <f xml:space="preserve"> INDEX(F_Inputs!$A:$W,MATCH($C153,F_Inputs!$B:$B,0),MATCH(O$87,F_Inputs!$2:$2,0))</f>
        <v>4336.8275304357203</v>
      </c>
      <c r="P153" s="210">
        <f xml:space="preserve"> INDEX(F_Inputs!$A:$W,MATCH($C153,F_Inputs!$B:$B,0),MATCH(P$87,F_Inputs!$2:$2,0))</f>
        <v>4504.9829308570997</v>
      </c>
      <c r="Q153" s="210">
        <f xml:space="preserve"> INDEX(F_Inputs!$A:$W,MATCH($C153,F_Inputs!$B:$B,0),MATCH(Q$87,F_Inputs!$2:$2,0))</f>
        <v>4669.0853847887702</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90.292128813176504</v>
      </c>
      <c r="N154" s="210">
        <f xml:space="preserve"> INDEX(F_Inputs!$A:$W,MATCH($C154,F_Inputs!$B:$B,0),MATCH(N$87,F_Inputs!$2:$2,0))</f>
        <v>102.79214159891499</v>
      </c>
      <c r="O154" s="210">
        <f xml:space="preserve"> INDEX(F_Inputs!$A:$W,MATCH($C154,F_Inputs!$B:$B,0),MATCH(O$87,F_Inputs!$2:$2,0))</f>
        <v>110.667965295911</v>
      </c>
      <c r="P154" s="210">
        <f xml:space="preserve"> INDEX(F_Inputs!$A:$W,MATCH($C154,F_Inputs!$B:$B,0),MATCH(P$87,F_Inputs!$2:$2,0))</f>
        <v>115.189007470161</v>
      </c>
      <c r="Q154" s="210">
        <f xml:space="preserve"> INDEX(F_Inputs!$A:$W,MATCH($C154,F_Inputs!$B:$B,0),MATCH(Q$87,F_Inputs!$2:$2,0))</f>
        <v>118.09490008798601</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3940.85534702731</v>
      </c>
      <c r="N155" s="210">
        <f xml:space="preserve"> INDEX(F_Inputs!$A:$W,MATCH($C155,F_Inputs!$B:$B,0),MATCH(N$87,F_Inputs!$2:$2,0))</f>
        <v>4002.4192795785202</v>
      </c>
      <c r="O155" s="210">
        <f xml:space="preserve"> INDEX(F_Inputs!$A:$W,MATCH($C155,F_Inputs!$B:$B,0),MATCH(O$87,F_Inputs!$2:$2,0))</f>
        <v>4073.0867445252602</v>
      </c>
      <c r="P155" s="210">
        <f xml:space="preserve"> INDEX(F_Inputs!$A:$W,MATCH($C155,F_Inputs!$B:$B,0),MATCH(P$87,F_Inputs!$2:$2,0))</f>
        <v>4134.6293532782001</v>
      </c>
      <c r="Q155" s="210">
        <f xml:space="preserve"> INDEX(F_Inputs!$A:$W,MATCH($C155,F_Inputs!$B:$B,0),MATCH(Q$87,F_Inputs!$2:$2,0))</f>
        <v>4132.1994015989903</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5.6439999999999997E-2</v>
      </c>
      <c r="N156" s="286">
        <f xml:space="preserve"> INDEX(F_Inputs!$A:$W,MATCH($C156,F_Inputs!$B:$B,0),MATCH(N$87,F_Inputs!$2:$2,0))</f>
        <v>5.6439999999999997E-2</v>
      </c>
      <c r="O156" s="286">
        <f xml:space="preserve"> INDEX(F_Inputs!$A:$W,MATCH($C156,F_Inputs!$B:$B,0),MATCH(O$87,F_Inputs!$2:$2,0))</f>
        <v>5.6439999999999997E-2</v>
      </c>
      <c r="P156" s="286">
        <f xml:space="preserve"> INDEX(F_Inputs!$A:$W,MATCH($C156,F_Inputs!$B:$B,0),MATCH(P$87,F_Inputs!$2:$2,0))</f>
        <v>5.6439999999999997E-2</v>
      </c>
      <c r="Q156" s="286">
        <f xml:space="preserve"> INDEX(F_Inputs!$A:$W,MATCH($C156,F_Inputs!$B:$B,0),MATCH(Q$87,F_Inputs!$2:$2,0))</f>
        <v>5.6439999999999997E-2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507.02725391890402</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264.06053413906602</v>
      </c>
      <c r="N160" s="210">
        <f xml:space="preserve"> INDEX(F_Inputs!$A:$W,MATCH($C160,F_Inputs!$B:$B,0),MATCH(N$87,F_Inputs!$2:$2,0))</f>
        <v>250.603105512193</v>
      </c>
      <c r="O160" s="210">
        <f xml:space="preserve"> INDEX(F_Inputs!$A:$W,MATCH($C160,F_Inputs!$B:$B,0),MATCH(O$87,F_Inputs!$2:$2,0))</f>
        <v>239.06903036075201</v>
      </c>
      <c r="P160" s="210">
        <f xml:space="preserve"> INDEX(F_Inputs!$A:$W,MATCH($C160,F_Inputs!$B:$B,0),MATCH(P$87,F_Inputs!$2:$2,0))</f>
        <v>228.490238383286</v>
      </c>
      <c r="Q160" s="210">
        <f xml:space="preserve"> INDEX(F_Inputs!$A:$W,MATCH($C160,F_Inputs!$B:$B,0),MATCH(Q$87,F_Inputs!$2:$2,0))</f>
        <v>218.48463256526301</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6.40560460229214</v>
      </c>
      <c r="N161" s="210">
        <f xml:space="preserve"> INDEX(F_Inputs!$A:$W,MATCH($C161,F_Inputs!$B:$B,0),MATCH(N$87,F_Inputs!$2:$2,0))</f>
        <v>7.4147566454138198</v>
      </c>
      <c r="O161" s="210">
        <f xml:space="preserve"> INDEX(F_Inputs!$A:$W,MATCH($C161,F_Inputs!$B:$B,0),MATCH(O$87,F_Inputs!$2:$2,0))</f>
        <v>7.5315550123328601</v>
      </c>
      <c r="P161" s="210">
        <f xml:space="preserve"> INDEX(F_Inputs!$A:$W,MATCH($C161,F_Inputs!$B:$B,0),MATCH(P$87,F_Inputs!$2:$2,0))</f>
        <v>7.31168762826531</v>
      </c>
      <c r="Q161" s="210">
        <f xml:space="preserve"> INDEX(F_Inputs!$A:$W,MATCH($C161,F_Inputs!$B:$B,0),MATCH(Q$87,F_Inputs!$2:$2,0))</f>
        <v>6.9915082420885604</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19.863033229165399</v>
      </c>
      <c r="N162" s="210">
        <f xml:space="preserve"> INDEX(F_Inputs!$A:$W,MATCH($C162,F_Inputs!$B:$B,0),MATCH(N$87,F_Inputs!$2:$2,0))</f>
        <v>18.948831796854702</v>
      </c>
      <c r="O162" s="210">
        <f xml:space="preserve"> INDEX(F_Inputs!$A:$W,MATCH($C162,F_Inputs!$B:$B,0),MATCH(O$87,F_Inputs!$2:$2,0))</f>
        <v>18.1103469897994</v>
      </c>
      <c r="P162" s="210">
        <f xml:space="preserve"> INDEX(F_Inputs!$A:$W,MATCH($C162,F_Inputs!$B:$B,0),MATCH(P$87,F_Inputs!$2:$2,0))</f>
        <v>17.3172934462883</v>
      </c>
      <c r="Q162" s="210">
        <f xml:space="preserve"> INDEX(F_Inputs!$A:$W,MATCH($C162,F_Inputs!$B:$B,0),MATCH(Q$87,F_Inputs!$2:$2,0))</f>
        <v>16.558967780891901</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235.91465828583</v>
      </c>
      <c r="N163" s="210">
        <f xml:space="preserve"> INDEX(F_Inputs!$A:$W,MATCH($C163,F_Inputs!$B:$B,0),MATCH(N$87,F_Inputs!$2:$2,0))</f>
        <v>220.63466659691801</v>
      </c>
      <c r="O163" s="210">
        <f xml:space="preserve"> INDEX(F_Inputs!$A:$W,MATCH($C163,F_Inputs!$B:$B,0),MATCH(O$87,F_Inputs!$2:$2,0))</f>
        <v>206.58470309349499</v>
      </c>
      <c r="P163" s="210">
        <f xml:space="preserve"> INDEX(F_Inputs!$A:$W,MATCH($C163,F_Inputs!$B:$B,0),MATCH(P$87,F_Inputs!$2:$2,0))</f>
        <v>193.47535986117001</v>
      </c>
      <c r="Q163" s="210">
        <f xml:space="preserve"> INDEX(F_Inputs!$A:$W,MATCH($C163,F_Inputs!$B:$B,0),MATCH(Q$87,F_Inputs!$2:$2,0))</f>
        <v>181.19790242391801</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264.06053413906602</v>
      </c>
      <c r="N164" s="210">
        <f xml:space="preserve"> INDEX(F_Inputs!$A:$W,MATCH($C164,F_Inputs!$B:$B,0),MATCH(N$87,F_Inputs!$2:$2,0))</f>
        <v>252.213562421707</v>
      </c>
      <c r="O164" s="210">
        <f xml:space="preserve"> INDEX(F_Inputs!$A:$W,MATCH($C164,F_Inputs!$B:$B,0),MATCH(O$87,F_Inputs!$2:$2,0))</f>
        <v>240.947313663655</v>
      </c>
      <c r="P164" s="210">
        <f xml:space="preserve"> INDEX(F_Inputs!$A:$W,MATCH($C164,F_Inputs!$B:$B,0),MATCH(P$87,F_Inputs!$2:$2,0))</f>
        <v>230.344377055683</v>
      </c>
      <c r="Q164" s="210">
        <f xml:space="preserve"> INDEX(F_Inputs!$A:$W,MATCH($C164,F_Inputs!$B:$B,0),MATCH(Q$87,F_Inputs!$2:$2,0))</f>
        <v>220.26168770055199</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5.2372817207893698</v>
      </c>
      <c r="N165" s="210">
        <f xml:space="preserve"> INDEX(F_Inputs!$A:$W,MATCH($C165,F_Inputs!$B:$B,0),MATCH(N$87,F_Inputs!$2:$2,0))</f>
        <v>5.0548599576983104</v>
      </c>
      <c r="O165" s="210">
        <f xml:space="preserve"> INDEX(F_Inputs!$A:$W,MATCH($C165,F_Inputs!$B:$B,0),MATCH(O$87,F_Inputs!$2:$2,0))</f>
        <v>4.9999583271228696</v>
      </c>
      <c r="P165" s="210">
        <f xml:space="preserve"> INDEX(F_Inputs!$A:$W,MATCH($C165,F_Inputs!$B:$B,0),MATCH(P$87,F_Inputs!$2:$2,0))</f>
        <v>4.8372319181694801</v>
      </c>
      <c r="Q165" s="210">
        <f xml:space="preserve"> INDEX(F_Inputs!$A:$W,MATCH($C165,F_Inputs!$B:$B,0),MATCH(Q$87,F_Inputs!$2:$2,0))</f>
        <v>4.6254954417118999</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17.084253438149201</v>
      </c>
      <c r="N168" s="210">
        <f xml:space="preserve"> INDEX(F_Inputs!$A:$W,MATCH($C168,F_Inputs!$B:$B,0),MATCH(N$87,F_Inputs!$2:$2,0))</f>
        <v>16.3211087157494</v>
      </c>
      <c r="O168" s="210">
        <f xml:space="preserve"> INDEX(F_Inputs!$A:$W,MATCH($C168,F_Inputs!$B:$B,0),MATCH(O$87,F_Inputs!$2:$2,0))</f>
        <v>15.602894935095</v>
      </c>
      <c r="P168" s="210">
        <f xml:space="preserve"> INDEX(F_Inputs!$A:$W,MATCH($C168,F_Inputs!$B:$B,0),MATCH(P$87,F_Inputs!$2:$2,0))</f>
        <v>14.919921273301201</v>
      </c>
      <c r="Q168" s="210">
        <f xml:space="preserve"> INDEX(F_Inputs!$A:$W,MATCH($C168,F_Inputs!$B:$B,0),MATCH(Q$87,F_Inputs!$2:$2,0))</f>
        <v>14.2668428985452</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237.43072246514399</v>
      </c>
      <c r="N170" s="210">
        <f xml:space="preserve"> INDEX(F_Inputs!$A:$W,MATCH($C170,F_Inputs!$B:$B,0),MATCH(N$87,F_Inputs!$2:$2,0))</f>
        <v>222.36811743195599</v>
      </c>
      <c r="O170" s="210">
        <f xml:space="preserve"> INDEX(F_Inputs!$A:$W,MATCH($C170,F_Inputs!$B:$B,0),MATCH(O$87,F_Inputs!$2:$2,0))</f>
        <v>208.261084062072</v>
      </c>
      <c r="P170" s="210">
        <f xml:space="preserve"> INDEX(F_Inputs!$A:$W,MATCH($C170,F_Inputs!$B:$B,0),MATCH(P$87,F_Inputs!$2:$2,0))</f>
        <v>195.04900088917501</v>
      </c>
      <c r="Q170" s="210">
        <f xml:space="preserve"> INDEX(F_Inputs!$A:$W,MATCH($C170,F_Inputs!$B:$B,0),MATCH(Q$87,F_Inputs!$2:$2,0))</f>
        <v>182.675092272765</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42.014277564967699</v>
      </c>
      <c r="O171" s="210">
        <f xml:space="preserve"> INDEX(F_Inputs!$A:$W,MATCH($C171,F_Inputs!$B:$B,0),MATCH(O$87,F_Inputs!$2:$2,0))</f>
        <v>83.213841108907303</v>
      </c>
      <c r="P171" s="210">
        <f xml:space="preserve"> INDEX(F_Inputs!$A:$W,MATCH($C171,F_Inputs!$B:$B,0),MATCH(P$87,F_Inputs!$2:$2,0))</f>
        <v>123.847229784052</v>
      </c>
      <c r="Q171" s="210">
        <f xml:space="preserve"> INDEX(F_Inputs!$A:$W,MATCH($C171,F_Inputs!$B:$B,0),MATCH(Q$87,F_Inputs!$2:$2,0))</f>
        <v>161.12796313601299</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0.84204944125756398</v>
      </c>
      <c r="O172" s="210">
        <f xml:space="preserve"> INDEX(F_Inputs!$A:$W,MATCH($C172,F_Inputs!$B:$B,0),MATCH(O$87,F_Inputs!$2:$2,0))</f>
        <v>1.72679135308874</v>
      </c>
      <c r="P172" s="210">
        <f xml:space="preserve"> INDEX(F_Inputs!$A:$W,MATCH($C172,F_Inputs!$B:$B,0),MATCH(P$87,F_Inputs!$2:$2,0))</f>
        <v>2.6007918254651599</v>
      </c>
      <c r="Q172" s="210">
        <f xml:space="preserve"> INDEX(F_Inputs!$A:$W,MATCH($C172,F_Inputs!$B:$B,0),MATCH(Q$87,F_Inputs!$2:$2,0))</f>
        <v>3.3836872258564998</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43.086879188178997</v>
      </c>
      <c r="N173" s="210">
        <f xml:space="preserve"> INDEX(F_Inputs!$A:$W,MATCH($C173,F_Inputs!$B:$B,0),MATCH(N$87,F_Inputs!$2:$2,0))</f>
        <v>43.624591137033597</v>
      </c>
      <c r="O173" s="210">
        <f xml:space="preserve"> INDEX(F_Inputs!$A:$W,MATCH($C173,F_Inputs!$B:$B,0),MATCH(O$87,F_Inputs!$2:$2,0))</f>
        <v>44.433188363742701</v>
      </c>
      <c r="P173" s="210">
        <f xml:space="preserve"> INDEX(F_Inputs!$A:$W,MATCH($C173,F_Inputs!$B:$B,0),MATCH(P$87,F_Inputs!$2:$2,0))</f>
        <v>42.474392910282603</v>
      </c>
      <c r="Q173" s="210">
        <f xml:space="preserve"> INDEX(F_Inputs!$A:$W,MATCH($C173,F_Inputs!$B:$B,0),MATCH(Q$87,F_Inputs!$2:$2,0))</f>
        <v>36.715015500848999</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1.0726016232112601</v>
      </c>
      <c r="N174" s="210">
        <f xml:space="preserve"> INDEX(F_Inputs!$A:$W,MATCH($C174,F_Inputs!$B:$B,0),MATCH(N$87,F_Inputs!$2:$2,0))</f>
        <v>3.26707703435159</v>
      </c>
      <c r="O174" s="210">
        <f xml:space="preserve"> INDEX(F_Inputs!$A:$W,MATCH($C174,F_Inputs!$B:$B,0),MATCH(O$87,F_Inputs!$2:$2,0))</f>
        <v>5.5265910416866699</v>
      </c>
      <c r="P174" s="210">
        <f xml:space="preserve"> INDEX(F_Inputs!$A:$W,MATCH($C174,F_Inputs!$B:$B,0),MATCH(P$87,F_Inputs!$2:$2,0))</f>
        <v>7.7944513837871598</v>
      </c>
      <c r="Q174" s="210">
        <f xml:space="preserve"> INDEX(F_Inputs!$A:$W,MATCH($C174,F_Inputs!$B:$B,0),MATCH(Q$87,F_Inputs!$2:$2,0))</f>
        <v>9.9210665043921704</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39.551720297349299</v>
      </c>
      <c r="N175" s="210">
        <f xml:space="preserve"> INDEX(F_Inputs!$A:$W,MATCH($C175,F_Inputs!$B:$B,0),MATCH(N$87,F_Inputs!$2:$2,0))</f>
        <v>76.7973085497851</v>
      </c>
      <c r="O175" s="210">
        <f xml:space="preserve"> INDEX(F_Inputs!$A:$W,MATCH($C175,F_Inputs!$B:$B,0),MATCH(O$87,F_Inputs!$2:$2,0))</f>
        <v>111.973900394696</v>
      </c>
      <c r="P175" s="210">
        <f xml:space="preserve"> INDEX(F_Inputs!$A:$W,MATCH($C175,F_Inputs!$B:$B,0),MATCH(P$87,F_Inputs!$2:$2,0))</f>
        <v>142.684134281735</v>
      </c>
      <c r="Q175" s="210">
        <f xml:space="preserve"> INDEX(F_Inputs!$A:$W,MATCH($C175,F_Inputs!$B:$B,0),MATCH(Q$87,F_Inputs!$2:$2,0))</f>
        <v>165.92304415917499</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528.12106827813295</v>
      </c>
      <c r="N176" s="210">
        <f xml:space="preserve"> INDEX(F_Inputs!$A:$W,MATCH($C176,F_Inputs!$B:$B,0),MATCH(N$87,F_Inputs!$2:$2,0))</f>
        <v>544.83094549886698</v>
      </c>
      <c r="O176" s="210">
        <f xml:space="preserve"> INDEX(F_Inputs!$A:$W,MATCH($C176,F_Inputs!$B:$B,0),MATCH(O$87,F_Inputs!$2:$2,0))</f>
        <v>563.23018513331499</v>
      </c>
      <c r="P176" s="210">
        <f xml:space="preserve"> INDEX(F_Inputs!$A:$W,MATCH($C176,F_Inputs!$B:$B,0),MATCH(P$87,F_Inputs!$2:$2,0))</f>
        <v>582.68184522302101</v>
      </c>
      <c r="Q176" s="210">
        <f xml:space="preserve"> INDEX(F_Inputs!$A:$W,MATCH($C176,F_Inputs!$B:$B,0),MATCH(Q$87,F_Inputs!$2:$2,0))</f>
        <v>599.87428340182703</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11.6428863230815</v>
      </c>
      <c r="N177" s="210">
        <f xml:space="preserve"> INDEX(F_Inputs!$A:$W,MATCH($C177,F_Inputs!$B:$B,0),MATCH(N$87,F_Inputs!$2:$2,0))</f>
        <v>13.3116660443697</v>
      </c>
      <c r="O177" s="210">
        <f xml:space="preserve"> INDEX(F_Inputs!$A:$W,MATCH($C177,F_Inputs!$B:$B,0),MATCH(O$87,F_Inputs!$2:$2,0))</f>
        <v>14.258304692544501</v>
      </c>
      <c r="P177" s="210">
        <f xml:space="preserve"> INDEX(F_Inputs!$A:$W,MATCH($C177,F_Inputs!$B:$B,0),MATCH(P$87,F_Inputs!$2:$2,0))</f>
        <v>14.7497113719</v>
      </c>
      <c r="Q177" s="210">
        <f xml:space="preserve"> INDEX(F_Inputs!$A:$W,MATCH($C177,F_Inputs!$B:$B,0),MATCH(Q$87,F_Inputs!$2:$2,0))</f>
        <v>15.000690909656999</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512.89710104832398</v>
      </c>
      <c r="N178" s="210">
        <f xml:space="preserve"> INDEX(F_Inputs!$A:$W,MATCH($C178,F_Inputs!$B:$B,0),MATCH(N$87,F_Inputs!$2:$2,0))</f>
        <v>519.800092578658</v>
      </c>
      <c r="O178" s="210">
        <f xml:space="preserve"> INDEX(F_Inputs!$A:$W,MATCH($C178,F_Inputs!$B:$B,0),MATCH(O$87,F_Inputs!$2:$2,0))</f>
        <v>526.81968755026298</v>
      </c>
      <c r="P178" s="210">
        <f xml:space="preserve"> INDEX(F_Inputs!$A:$W,MATCH($C178,F_Inputs!$B:$B,0),MATCH(P$87,F_Inputs!$2:$2,0))</f>
        <v>531.20849503208001</v>
      </c>
      <c r="Q178" s="210">
        <f xml:space="preserve"> INDEX(F_Inputs!$A:$W,MATCH($C178,F_Inputs!$B:$B,0),MATCH(Q$87,F_Inputs!$2:$2,0))</f>
        <v>529.79603885585902</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7.3440000000000005E-2</v>
      </c>
      <c r="N179" s="286">
        <f xml:space="preserve"> INDEX(F_Inputs!$A:$W,MATCH($C179,F_Inputs!$B:$B,0),MATCH(N$87,F_Inputs!$2:$2,0))</f>
        <v>7.3440000000000005E-2</v>
      </c>
      <c r="O179" s="286">
        <f xml:space="preserve"> INDEX(F_Inputs!$A:$W,MATCH($C179,F_Inputs!$B:$B,0),MATCH(O$87,F_Inputs!$2:$2,0))</f>
        <v>7.3440000000000005E-2</v>
      </c>
      <c r="P179" s="286">
        <f xml:space="preserve"> INDEX(F_Inputs!$A:$W,MATCH($C179,F_Inputs!$B:$B,0),MATCH(P$87,F_Inputs!$2:$2,0))</f>
        <v>7.3440000000000005E-2</v>
      </c>
      <c r="Q179" s="286">
        <f xml:space="preserve"> INDEX(F_Inputs!$A:$W,MATCH($C179,F_Inputs!$B:$B,0),MATCH(Q$87,F_Inputs!$2:$2,0))</f>
        <v>7.3440000000000005E-2</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0.65329999999999999</v>
      </c>
      <c r="N210" s="384">
        <f xml:space="preserve"> M211</f>
        <v>0.66090000000000004</v>
      </c>
      <c r="O210" s="384">
        <f t="shared" ref="O210:Q210" si="0" xml:space="preserve"> N211</f>
        <v>0.61880000000000002</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0.66090000000000004</v>
      </c>
      <c r="N211" s="299">
        <v>0.61880000000000002</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0.65710000000000002</v>
      </c>
      <c r="N213" s="302">
        <f t="shared" ref="N213:Q213" si="1" xml:space="preserve"> IF( AND(N210 &lt;&gt; 0, N211 &lt;&gt; 0), SUM(N210:N211) / 2, 0)</f>
        <v>0.63985000000000003</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0.34289999999999998</v>
      </c>
      <c r="N214" s="302">
        <f t="shared" si="2"/>
        <v>0.36014999999999997</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Severn Trent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Severn Trent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207F55-80F4-49F7-AC27-FE06895BA205}"/>
</file>

<file path=customXml/itemProps2.xml><?xml version="1.0" encoding="utf-8"?>
<ds:datastoreItem xmlns:ds="http://schemas.openxmlformats.org/officeDocument/2006/customXml" ds:itemID="{EF7CA67D-4FB0-497E-B3FE-089F602C32A0}"/>
</file>

<file path=customXml/itemProps3.xml><?xml version="1.0" encoding="utf-8"?>
<ds:datastoreItem xmlns:ds="http://schemas.openxmlformats.org/officeDocument/2006/customXml" ds:itemID="{32867784-49BF-4239-9263-C42E37521AE4}"/>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Mark Jones</cp:lastModifiedBy>
  <cp:revision/>
  <dcterms:created xsi:type="dcterms:W3CDTF">2019-03-11T14:22:05Z</dcterms:created>
  <dcterms:modified xsi:type="dcterms:W3CDTF">2023-05-04T12:07:23Z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ComplianceAssetId">
    <vt:lpwstr/>
  </property>
  <property fmtid="{D5CDD505-2E9C-101B-9397-08002B2CF9AE}" pid="218" name="xd_Signature">
    <vt:bool>false</vt:bool>
  </property>
  <property fmtid="{D5CDD505-2E9C-101B-9397-08002B2CF9AE}" pid="219" name="TriggerFlowInfo">
    <vt:lpwstr/>
  </property>
  <property fmtid="{D5CDD505-2E9C-101B-9397-08002B2CF9AE}" pid="220" name="xd_ProgID">
    <vt:lpwstr/>
  </property>
  <property fmtid="{D5CDD505-2E9C-101B-9397-08002B2CF9AE}" pid="221" name="TemplateUrl">
    <vt:lpwstr/>
  </property>
  <property fmtid="{D5CDD505-2E9C-101B-9397-08002B2CF9AE}" pid="222" name="_ExtendedDescription">
    <vt:lpwstr/>
  </property>
  <property fmtid="{D5CDD505-2E9C-101B-9397-08002B2CF9AE}" pid="223" name="GUID">
    <vt:lpwstr>2aad4569-8b45-4818-b562-713d02568d3d</vt:lpwstr>
  </property>
</Properties>
</file>