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43" documentId="8_{364B4589-50AD-4103-BE5C-C97643B8AB48}" xr6:coauthVersionLast="47" xr6:coauthVersionMax="47" xr10:uidLastSave="{F2B9666D-3D3C-4BCD-8814-0BDCF4C5A586}"/>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99" i="232" s="1"/>
  <c r="O776" i="232"/>
  <c r="O778" i="232" s="1"/>
  <c r="K285" i="223"/>
  <c r="K1012" i="232"/>
  <c r="N255" i="232"/>
  <c r="N263" i="232" s="1"/>
  <c r="N291" i="232" s="1"/>
  <c r="O596" i="232"/>
  <c r="O598" i="232" s="1"/>
  <c r="O601" i="232"/>
  <c r="O611" i="232"/>
  <c r="O619" i="232" s="1"/>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59" i="232" s="1"/>
  <c r="O236" i="232"/>
  <c r="O238" i="232" s="1"/>
  <c r="O241" i="232"/>
  <c r="O416" i="232"/>
  <c r="O418" i="232" s="1"/>
  <c r="O421" i="232"/>
  <c r="O431" i="232"/>
  <c r="O439" i="232" s="1"/>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503" i="232"/>
  <c r="O296" i="245"/>
  <c r="O55" i="250"/>
  <c r="N175" i="223"/>
  <c r="O323" i="232"/>
  <c r="N228" i="245"/>
  <c r="O683" i="232"/>
  <c r="N218" i="245"/>
  <c r="N223" i="245"/>
  <c r="O553" i="232"/>
  <c r="O556" i="232" s="1"/>
  <c r="L974" i="232"/>
  <c r="L1019" i="232" s="1"/>
  <c r="L1018" i="232"/>
  <c r="N232" i="245"/>
  <c r="N232" i="223"/>
  <c r="N346" i="245"/>
  <c r="N346" i="223"/>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255" i="232"/>
  <c r="O263" i="232" s="1"/>
  <c r="O291" i="232" s="1"/>
  <c r="O615" i="232"/>
  <c r="O623" i="232" s="1"/>
  <c r="O651" i="232" s="1"/>
  <c r="O654" i="232" s="1"/>
  <c r="O795" i="232"/>
  <c r="O803" i="232" s="1"/>
  <c r="O831" i="232" s="1"/>
  <c r="N228" i="223"/>
  <c r="N1011" i="232"/>
  <c r="N223" i="223"/>
  <c r="N991" i="232"/>
  <c r="P791" i="232"/>
  <c r="P776" i="232"/>
  <c r="P778" i="232" s="1"/>
  <c r="P781" i="232"/>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917"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s="1"/>
  <c r="O920" i="232" s="1"/>
  <c r="O307" i="223"/>
  <c r="O307" i="245"/>
  <c r="O250" i="223"/>
  <c r="O250" i="245"/>
  <c r="O136" i="223"/>
  <c r="O136" i="245"/>
  <c r="O249" i="223"/>
  <c r="O707" i="232"/>
  <c r="O834" i="232"/>
  <c r="O894" i="232" s="1"/>
  <c r="O895" i="232" s="1"/>
  <c r="O867" i="232"/>
  <c r="O722" i="232"/>
  <c r="O723" i="232" s="1"/>
  <c r="O486" i="232"/>
  <c r="O507"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909" i="232" l="1"/>
  <c r="O918" i="232"/>
  <c r="O921" i="232" s="1"/>
  <c r="O922" i="232" s="1"/>
  <c r="O56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329" i="245"/>
  <c r="O130" i="223"/>
  <c r="O240" i="245"/>
  <c r="O297" i="245"/>
  <c r="O126" i="245"/>
  <c r="O728" i="232"/>
  <c r="O730" i="232" s="1"/>
  <c r="O740" i="232" s="1"/>
  <c r="O738" i="232"/>
  <c r="O741" i="232" s="1"/>
  <c r="O737" i="232"/>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79" i="232" s="1"/>
  <c r="O123" i="232" s="1"/>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917" i="232" s="1"/>
  <c r="P733" i="232"/>
  <c r="P736" i="232" s="1"/>
  <c r="P738" i="232" s="1"/>
  <c r="P741" i="232" s="1"/>
  <c r="P373" i="232"/>
  <c r="P376" i="232" s="1"/>
  <c r="P378" i="232" s="1"/>
  <c r="P381" i="232" s="1"/>
  <c r="P368" i="232"/>
  <c r="P370" i="232" s="1"/>
  <c r="P380" i="232" s="1"/>
  <c r="P369" i="232"/>
  <c r="P547" i="232"/>
  <c r="P737" i="232"/>
  <c r="P728" i="232"/>
  <c r="P730" i="232" s="1"/>
  <c r="P740" i="232" s="1"/>
  <c r="P908" i="232"/>
  <c r="P910" i="232" s="1"/>
  <c r="P920" i="232" s="1"/>
  <c r="P909"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18" i="232" l="1"/>
  <c r="P921" i="232" s="1"/>
  <c r="O192" i="232"/>
  <c r="O140" i="232"/>
  <c r="O78" i="245"/>
  <c r="O78" i="223"/>
  <c r="O930" i="232"/>
  <c r="P377" i="232"/>
  <c r="P729" i="232"/>
  <c r="P92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68" i="245" l="1"/>
  <c r="O68" i="223"/>
  <c r="O19" i="250"/>
  <c r="P549" i="232"/>
  <c r="O1023" i="232"/>
  <c r="O21" i="245"/>
  <c r="O947" i="232"/>
  <c r="O21" i="223"/>
  <c r="O80" i="245"/>
  <c r="O932" i="232"/>
  <c r="O143"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11" i="223" l="1"/>
  <c r="O10" i="250"/>
  <c r="O11" i="245"/>
  <c r="O23" i="223"/>
  <c r="O23" i="245"/>
  <c r="O950" i="232"/>
  <c r="O141" i="232"/>
  <c r="O931" i="232"/>
  <c r="O79" i="223"/>
  <c r="O79" i="245"/>
  <c r="O193" i="232"/>
  <c r="O196" i="232" s="1"/>
  <c r="O71" i="245"/>
  <c r="O22" i="250"/>
  <c r="O71" i="223"/>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13" i="250" l="1"/>
  <c r="O14" i="223"/>
  <c r="O14" i="245"/>
  <c r="O75" i="232"/>
  <c r="O83" i="232" s="1"/>
  <c r="O82" i="232"/>
  <c r="O126" i="232" s="1"/>
  <c r="O69" i="245"/>
  <c r="O69" i="223"/>
  <c r="O20" i="250"/>
  <c r="O948" i="232"/>
  <c r="O1024" i="232"/>
  <c r="O1027" i="232" s="1"/>
  <c r="O1029" i="232" s="1"/>
  <c r="O1032" i="232" s="1"/>
  <c r="O22" i="245"/>
  <c r="O22" i="223"/>
  <c r="N118" i="223"/>
  <c r="O167" i="232"/>
  <c r="O188" i="232" s="1"/>
  <c r="O189" i="232" s="1"/>
  <c r="O974" i="232"/>
  <c r="O1019" i="232" s="1"/>
  <c r="O1020" i="232" s="1"/>
  <c r="O1028" i="232"/>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2" i="223" l="1"/>
  <c r="O11" i="250"/>
  <c r="O12" i="245"/>
  <c r="O81" i="245"/>
  <c r="O154" i="232"/>
  <c r="O145" i="232"/>
  <c r="O81" i="223"/>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24" i="223" l="1"/>
  <c r="O24" i="245"/>
  <c r="O952" i="232"/>
  <c r="O73" i="223"/>
  <c r="O73" i="245"/>
  <c r="O24" i="250"/>
  <c r="O157" i="232"/>
  <c r="P159" i="232"/>
  <c r="P162" i="232" s="1"/>
  <c r="P164" i="232" s="1"/>
  <c r="O961" i="232"/>
  <c r="P966" i="232" s="1"/>
  <c r="P969" i="232" s="1"/>
  <c r="P971" i="232" s="1"/>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018" i="232" s="1"/>
  <c r="O16" i="245"/>
  <c r="O16" i="223"/>
  <c r="O15" i="250"/>
  <c r="P974" i="232"/>
  <c r="P1019" i="232" s="1"/>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29" i="232" l="1"/>
  <c r="P1032" i="232" s="1"/>
  <c r="P1028" i="232"/>
  <c r="P1021" i="232"/>
  <c r="P1031" i="232" s="1"/>
  <c r="P1020" i="232"/>
  <c r="P198" i="232"/>
  <c r="P201" i="232" s="1"/>
  <c r="P197" i="232"/>
  <c r="P167" i="232"/>
  <c r="P188" i="232" s="1"/>
  <c r="P190" i="232" s="1"/>
  <c r="P200" i="232" s="1"/>
  <c r="P202" i="232" s="1"/>
  <c r="O57" i="223"/>
  <c r="O80" i="250"/>
  <c r="O57" i="245"/>
  <c r="O47" i="245"/>
  <c r="O68" i="250"/>
  <c r="O47" i="223"/>
  <c r="O74" i="250"/>
  <c r="O52" i="245"/>
  <c r="O52" i="223"/>
  <c r="Q85" i="250"/>
  <c r="Q61" i="232"/>
  <c r="Q56" i="232"/>
  <c r="Q58" i="232" s="1"/>
  <c r="Q71" i="232"/>
  <c r="Q61" i="245"/>
  <c r="Q61" i="223"/>
  <c r="P189" i="232" l="1"/>
  <c r="P1033" i="232"/>
  <c r="P61" i="223" s="1"/>
  <c r="P118" i="223"/>
  <c r="P118" i="245"/>
  <c r="P61" i="245"/>
  <c r="P111" i="232"/>
  <c r="P114" i="232" s="1"/>
  <c r="P147" i="232"/>
  <c r="Q62" i="232"/>
  <c r="Q63" i="232" s="1"/>
  <c r="Q67" i="232" s="1"/>
  <c r="Q73" i="232" s="1"/>
  <c r="Q66" i="232"/>
  <c r="M43" i="232"/>
  <c r="P85" i="250" l="1"/>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<sst xmlns="http://schemas.openxmlformats.org/spreadsheetml/2006/main" count="20568" uniqueCount="1561">
  <si>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</si>
  <si>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</si>
  <si>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</si>
  <si>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</si>
  <si>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</si>
  <si>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</si>
  <si>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</si>
  <si>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</si>
  <si>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</si>
  <si>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</si>
  <si>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</si>
  <si>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</si>
  <si>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</si>
  <si>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</si>
  <si>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</si>
  <si>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</si>
  <si>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</si>
  <si>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</si>
  <si>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</si>
  <si>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</si>
  <si>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</si>
  <si>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</si>
  <si>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</si>
  <si>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</si>
  <si>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</si>
  <si>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</si>
  <si>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</si>
  <si>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</si>
  <si>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</si>
  <si>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</si>
  <si>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</si>
  <si>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</si>
  <si>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</si>
  <si>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</si>
  <si>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</si>
  <si>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</si>
  <si>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</si>
  <si>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</si>
  <si>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</si>
  <si>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</si>
  <si>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</si>
  <si>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</si>
  <si>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</si>
  <si>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</si>
  <si>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</si>
  <si>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</si>
  <si>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</si>
  <si>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</si>
  <si>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</si>
  <si>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</si>
  <si>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</si>
  <si>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</si>
  <si>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</si>
  <si>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</si>
  <si>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</si>
  <si>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</si>
  <si>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</si>
  <si>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</si>
  <si>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</si>
  <si>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</si>
  <si>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</si>
  <si>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</si>
  <si>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</si>
  <si>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</si>
  <si>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</si>
  <si>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</si>
  <si>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</si>
  <si>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</si>
  <si>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</si>
  <si>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</si>
  <si>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</si>
  <si>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</si>
  <si>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</si>
  <si>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</si>
  <si>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</si>
  <si>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</si>
  <si>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</si>
  <si>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</si>
  <si>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</si>
  <si>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</si>
  <si>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</si>
  <si>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</si>
  <si>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</si>
  <si>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</si>
  <si>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</si>
  <si>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</si>
  <si>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</si>
  <si>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</si>
  <si>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</si>
  <si>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</si>
  <si>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</si>
  <si>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</si>
  <si>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</si>
  <si>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</si>
  <si>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</si>
  <si>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</si>
  <si>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</si>
  <si>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</si>
  <si>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</si>
  <si>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</si>
  <si>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</si>
  <si>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</si>
  <si>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</si>
  <si>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</si>
  <si>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</si>
  <si>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</si>
  <si>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</si>
  <si>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</si>
  <si>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</si>
  <si>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</si>
  <si>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</si>
  <si>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</si>
  <si>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</si>
  <si>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</si>
  <si>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</si>
  <si>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</si>
  <si>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</si>
  <si>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</si>
  <si>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</si>
  <si>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</si>
  <si>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</si>
  <si>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</si>
  <si>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</si>
  <si>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</si>
  <si>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</si>
  <si>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</si>
  <si>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</si>
  <si>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</si>
  <si>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</si>
  <si>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</si>
  <si>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</si>
  <si>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</si>
  <si>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</si>
  <si>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</si>
  <si>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</si>
  <si>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</si>
  <si>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</si>
  <si>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</si>
  <si>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</si>
  <si>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</si>
  <si>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</si>
  <si>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</si>
  <si>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</si>
  <si>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</si>
  <si>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</si>
  <si>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</si>
  <si>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</si>
  <si>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</si>
  <si>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</si>
  <si>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</si>
  <si>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</si>
  <si>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</si>
  <si>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</si>
  <si>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</si>
  <si>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</si>
  <si>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</si>
  <si>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</si>
  <si>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</si>
  <si>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</si>
  <si>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</si>
  <si>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</si>
  <si>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</si>
  <si>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</si>
  <si>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</si>
  <si>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</si>
  <si>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</si>
  <si>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</si>
  <si>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</si>
  <si>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</si>
  <si>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</si>
  <si>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</si>
  <si>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</si>
  <si>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</si>
  <si>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</si>
  <si>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</si>
  <si>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</si>
  <si>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</si>
  <si>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</si>
  <si>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</si>
  <si>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</si>
  <si>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</si>
  <si>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</si>
  <si>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</si>
  <si>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</si>
  <si>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</si>
  <si>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</si>
  <si>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</si>
  <si>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</si>
  <si>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</si>
  <si>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</si>
  <si>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</si>
  <si>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</si>
  <si>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</si>
  <si>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</si>
  <si>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</si>
  <si>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</si>
  <si>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</si>
  <si>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</si>
  <si>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</si>
  <si>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</si>
  <si>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</si>
  <si>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</si>
  <si>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TMS</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</si>
  <si>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</si>
  <si>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</si>
  <si>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</si>
  <si>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</si>
  <si>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</si>
  <si>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</si>
  <si>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</si>
  <si>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</si>
  <si>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</si>
  <si>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</si>
  <si>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</si>
  <si>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</si>
  <si>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</si>
  <si>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</si>
  <si>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</si>
  <si>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</si>
  <si>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</si>
  <si>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</si>
  <si>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</si>
  <si>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</si>
  <si>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</si>
  <si>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</si>
  <si>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</si>
  <si>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</si>
  <si>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</si>
  <si>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</si>
  <si>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</si>
  <si>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</si>
  <si>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</si>
  <si>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</si>
  <si>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</si>
  <si>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</si>
  <si>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</si>
  <si>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</si>
  <si>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</si>
  <si>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</si>
  <si>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</si>
  <si>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</si>
  <si>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</si>
  <si>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</si>
  <si>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</si>
  <si>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</si>
  <si>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</si>
  <si>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</si>
  <si>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</si>
  <si>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</si>
  <si>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</si>
  <si>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</si>
  <si>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</si>
  <si>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</si>
  <si>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</si>
  <si>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</si>
  <si>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</si>
  <si>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</si>
  <si>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</si>
  <si>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</si>
  <si>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</si>
  <si>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</si>
  <si>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</si>
  <si>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</si>
  <si>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</si>
  <si>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</si>
  <si>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</si>
  <si>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</si>
  <si>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</si>
  <si>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</si>
  <si>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</si>
  <si>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</si>
  <si>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</si>
  <si>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</si>
  <si>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</si>
  <si>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</si>
  <si>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</si>
  <si>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</si>
  <si>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</si>
  <si>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</si>
  <si>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</si>
  <si>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</si>
  <si>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</si>
  <si>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</si>
  <si>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</si>
  <si>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</si>
  <si>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</si>
  <si>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</si>
  <si>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</si>
  <si>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</si>
  <si>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</si>
  <si>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</si>
  <si>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</si>
  <si>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</si>
  <si>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</si>
  <si>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</si>
  <si>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</si>
  <si>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</si>
  <si>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</si>
  <si>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</si>
  <si>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</si>
  <si>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</si>
  <si>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</si>
  <si>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</si>
  <si>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</si>
  <si>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</si>
  <si>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</si>
  <si>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</si>
  <si>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</si>
  <si>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</si>
  <si>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</si>
  <si>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</si>
  <si>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</si>
  <si>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</si>
  <si>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</si>
  <si>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</si>
  <si>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</si>
  <si>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</si>
  <si>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</si>
  <si>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</si>
  <si>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</si>
  <si>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</si>
  <si>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</si>
  <si>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</si>
  <si>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</si>
  <si>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</si>
  <si>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</si>
  <si>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</si>
  <si>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</si>
  <si>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</si>
  <si>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</si>
  <si>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</si>
  <si>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</si>
  <si>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</si>
  <si>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</si>
  <si>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</si>
  <si>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</si>
  <si>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</si>
  <si>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</si>
  <si>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</si>
  <si>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</si>
  <si>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</si>
  <si>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</si>
  <si>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</si>
  <si>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</si>
  <si>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</si>
  <si>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</si>
  <si>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</si>
  <si>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</si>
  <si>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</si>
  <si>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</si>
  <si>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</si>
  <si>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</si>
  <si>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</si>
  <si>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</si>
  <si>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</si>
  <si>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</si>
  <si>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</si>
  <si>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</si>
  <si>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</si>
  <si>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</si>
  <si>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</si>
  <si>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</si>
  <si>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</si>
  <si>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</si>
  <si>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</si>
  <si>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</si>
  <si>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</si>
  <si>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</si>
  <si>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</si>
  <si>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</si>
  <si>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</si>
  <si>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</si>
  <si>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</si>
  <si>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</si>
  <si>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</si>
  <si>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</si>
  <si>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</si>
  <si>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</si>
  <si>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</si>
  <si>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</si>
  <si>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</si>
  <si>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</si>
  <si>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</si>
  <si>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</si>
  <si>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</si>
  <si>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</si>
  <si>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</si>
  <si>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</si>
  <si>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</si>
  <si>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</si>
  <si>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</si>
  <si>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</si>
  <si>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</si>
  <si>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</si>
  <si>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</si>
  <si>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</si>
  <si>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</si>
  <si>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</si>
  <si>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</si>
  <si>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</si>
  <si>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</si>
  <si>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</si>
  <si>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</si>
  <si>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</si>
  <si>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</si>
  <si>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</si>
  <si>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</si>
  <si>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</si>
  <si>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</si>
  <si>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</si>
  <si>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</si>
  <si>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</si>
  <si>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</si>
  <si>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</si>
  <si>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</si>
  <si>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</si>
  <si>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</si>
  <si>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</si>
  <si>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</si>
  <si>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</si>
  <si>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</si>
  <si>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</si>
  <si>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</si>
  <si>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</si>
  <si>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</si>
  <si>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</si>
  <si>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</si>
  <si>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</si>
  <si>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</si>
  <si>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</si>
  <si>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</si>
  <si>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</si>
  <si>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</si>
  <si>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</si>
  <si>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</si>
  <si>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</si>
  <si>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</si>
  <si>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</si>
  <si>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</si>
  <si>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</si>
  <si>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</si>
  <si>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</si>
  <si>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</si>
  <si>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</si>
  <si>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</si>
  <si>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</si>
  <si>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</si>
  <si>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</si>
  <si>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</si>
  <si>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</si>
  <si>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</si>
  <si>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</si>
  <si>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</si>
  <si>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</si>
  <si>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</si>
  <si>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</si>
  <si>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</si>
  <si>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</si>
  <si>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</si>
  <si>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</si>
  <si>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</si>
  <si>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</si>
  <si>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</si>
  <si>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</si>
  <si>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</si>
  <si>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</si>
  <si>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</si>
  <si>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</si>
  <si>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</si>
  <si>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</si>
  <si>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</si>
  <si>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</si>
  <si>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</si>
  <si>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</si>
  <si>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</si>
  <si>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</si>
  <si>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</si>
  <si>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</si>
  <si>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</si>
  <si>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</si>
  <si>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</si>
  <si>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</si>
  <si>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</si>
  <si>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</si>
  <si>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</si>
  <si>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</si>
  <si>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</si>
  <si>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</si>
  <si>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61_XLSPF</t>
  </si>
  <si>
    <t>companyName</t>
  </si>
  <si>
    <t>Thames Water Utilities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</si>
  <si>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</si>
  <si>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</si>
  <si>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</si>
  <si>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</si>
  <si>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</si>
  <si>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</si>
  <si>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</si>
  <si>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</si>
  <si>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</si>
  <si>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</si>
  <si>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</si>
  <si>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</si>
  <si>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</si>
  <si>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</si>
  <si>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</si>
  <si>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</si>
  <si>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</si>
  <si>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</si>
  <si>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</si>
  <si>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</si>
  <si>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</si>
  <si>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</si>
  <si>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</si>
  <si>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13:26:23_XLSPF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</si>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</sst>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70">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
      <sz val="10"/>
      <name val="Calibri"/>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60">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xf numFmtId="180" fontId="169" fillId="0" borderId="0" xfId="79" applyNumberFormat="1" applyFont="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Thames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154.53411630374899</v>
      </c>
      <c r="N11" s="293">
        <f>Inp!N$91</f>
        <v>151.48741177575499</v>
      </c>
      <c r="O11" s="293">
        <f>Inp!O$91</f>
        <v>149.387048592491</v>
      </c>
      <c r="P11" s="293">
        <f>Inp!P$91</f>
        <v>147.84862301349</v>
      </c>
      <c r="Q11" s="293">
        <f>Inp!Q$91</f>
        <v>146.532033348993</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3.7487027352793398</v>
      </c>
      <c r="N12" s="293">
        <f>Inp!N$92</f>
        <v>4.4821563199110797</v>
      </c>
      <c r="O12" s="293">
        <f>Inp!O$92</f>
        <v>4.7062422636114896</v>
      </c>
      <c r="P12" s="293">
        <f>Inp!P$92</f>
        <v>4.7311559364317901</v>
      </c>
      <c r="Q12" s="293">
        <f>Inp!Q$92</f>
        <v>4.6890250671678899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6.7954072632728399</v>
      </c>
      <c r="N13" s="293">
        <f>Inp!N$93</f>
        <v>6.5825195031747601</v>
      </c>
      <c r="O13" s="293">
        <f>Inp!O$93</f>
        <v>6.2446678426126798</v>
      </c>
      <c r="P13" s="293">
        <f>Inp!P$93</f>
        <v>6.0477456009286001</v>
      </c>
      <c r="Q13" s="293">
        <f>Inp!Q$93</f>
        <v>5.8837777355689802</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154.53411630374899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148.3618308993689</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145.47650224361601</v>
      </c>
      <c r="N20" s="84">
        <f t="shared" si="2"/>
        <v>139.80637533995184</v>
      </c>
      <c r="O20" s="84">
        <f t="shared" si="2"/>
        <v>135.06519708612115</v>
      </c>
      <c r="P20" s="84">
        <f t="shared" si="2"/>
        <v>130.9248399150863</v>
      </c>
      <c r="Q20" s="84">
        <f t="shared" si="2"/>
        <v>127.09006491001323</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3.5289823045131956</v>
      </c>
      <c r="N21" s="84">
        <f t="shared" si="3"/>
        <v>4.1365419175649034</v>
      </c>
      <c r="O21" s="84">
        <f t="shared" si="3"/>
        <v>4.2550511899039547</v>
      </c>
      <c r="P21" s="84">
        <f t="shared" si="3"/>
        <v>4.1895948772828593</v>
      </c>
      <c r="Q21" s="84">
        <f t="shared" si="3"/>
        <v>4.0668820771205221</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6.3971121952040635</v>
      </c>
      <c r="N22" s="84">
        <f t="shared" si="4"/>
        <v>6.0749482848494409</v>
      </c>
      <c r="O22" s="84">
        <f t="shared" si="4"/>
        <v>5.6459867227220943</v>
      </c>
      <c r="P22" s="84">
        <f t="shared" si="4"/>
        <v>5.3554785192453158</v>
      </c>
      <c r="Q22" s="84">
        <f t="shared" si="4"/>
        <v>5.1031141603597439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145.47650224361601</v>
      </c>
      <c r="N24" s="84">
        <f t="shared" si="5"/>
        <v>139.80637533995184</v>
      </c>
      <c r="O24" s="84">
        <f t="shared" si="5"/>
        <v>135.06519708612115</v>
      </c>
      <c r="P24" s="84">
        <f t="shared" si="5"/>
        <v>130.9248399150863</v>
      </c>
      <c r="Q24" s="84">
        <f t="shared" si="5"/>
        <v>127.09006491001323</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3.5289823045131956</v>
      </c>
      <c r="N25" s="84">
        <f t="shared" si="6"/>
        <v>4.1365419175649034</v>
      </c>
      <c r="O25" s="84">
        <f t="shared" si="6"/>
        <v>4.2550511899039547</v>
      </c>
      <c r="P25" s="84">
        <f t="shared" si="6"/>
        <v>4.1895948772828593</v>
      </c>
      <c r="Q25" s="84">
        <f t="shared" si="6"/>
        <v>4.0668820771205221</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149.0054845481292</v>
      </c>
      <c r="N26" s="211">
        <f t="shared" si="7"/>
        <v>143.94291725751674</v>
      </c>
      <c r="O26" s="211">
        <f t="shared" si="7"/>
        <v>139.3202482760251</v>
      </c>
      <c r="P26" s="211">
        <f t="shared" si="7"/>
        <v>135.11443479236917</v>
      </c>
      <c r="Q26" s="211">
        <f t="shared" si="7"/>
        <v>131.15694698713375</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149.0054845481292</v>
      </c>
      <c r="N28" s="309">
        <f t="shared" si="8"/>
        <v>143.94291725751674</v>
      </c>
      <c r="O28" s="309">
        <f t="shared" si="8"/>
        <v>139.3202482760251</v>
      </c>
      <c r="P28" s="309">
        <f t="shared" si="8"/>
        <v>135.11443479236917</v>
      </c>
      <c r="Q28" s="309">
        <f t="shared" si="8"/>
        <v>131.15694698713375</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6.3971121952040635</v>
      </c>
      <c r="N29" s="309">
        <f t="shared" si="9"/>
        <v>6.0749482848494409</v>
      </c>
      <c r="O29" s="309">
        <f t="shared" si="9"/>
        <v>5.6459867227220943</v>
      </c>
      <c r="P29" s="309">
        <f t="shared" si="9"/>
        <v>5.3554785192453158</v>
      </c>
      <c r="Q29" s="309">
        <f t="shared" si="9"/>
        <v>5.1031141603597439</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142.60837235292513</v>
      </c>
      <c r="N30" s="312">
        <f t="shared" si="10"/>
        <v>137.86796897266731</v>
      </c>
      <c r="O30" s="312">
        <f t="shared" si="10"/>
        <v>133.67426155330301</v>
      </c>
      <c r="P30" s="312">
        <f t="shared" si="10"/>
        <v>129.75895627312386</v>
      </c>
      <c r="Q30" s="312">
        <f t="shared" si="10"/>
        <v>126.05383282677401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149.0054845481292</v>
      </c>
      <c r="N32" s="91">
        <f t="shared" si="11"/>
        <v>143.94291725751674</v>
      </c>
      <c r="O32" s="91">
        <f t="shared" si="11"/>
        <v>139.3202482760251</v>
      </c>
      <c r="P32" s="91">
        <f t="shared" si="11"/>
        <v>135.11443479236917</v>
      </c>
      <c r="Q32" s="91">
        <f t="shared" si="11"/>
        <v>131.15694698713375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142.60837235292513</v>
      </c>
      <c r="N33" s="91">
        <f t="shared" si="12"/>
        <v>137.86796897266731</v>
      </c>
      <c r="O33" s="91">
        <f t="shared" si="12"/>
        <v>133.67426155330301</v>
      </c>
      <c r="P33" s="91">
        <f t="shared" si="12"/>
        <v>129.75895627312386</v>
      </c>
      <c r="Q33" s="91">
        <f t="shared" si="12"/>
        <v>126.05383282677401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145.80692845052715</v>
      </c>
      <c r="N34" s="312">
        <f t="shared" si="13"/>
        <v>140.90544311509203</v>
      </c>
      <c r="O34" s="312">
        <f t="shared" si="13"/>
        <v>136.49725491466404</v>
      </c>
      <c r="P34" s="312">
        <f t="shared" si="13"/>
        <v>132.43669553274651</v>
      </c>
      <c r="Q34" s="312">
        <f t="shared" si="13"/>
        <v>128.60538990695389</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142.60837235292513</v>
      </c>
      <c r="N37" s="84">
        <f t="shared" si="14"/>
        <v>137.86796897266731</v>
      </c>
      <c r="O37" s="84">
        <f t="shared" si="14"/>
        <v>133.67426155330301</v>
      </c>
      <c r="P37" s="84">
        <f t="shared" si="14"/>
        <v>129.75895627312386</v>
      </c>
      <c r="Q37" s="84">
        <f t="shared" si="14"/>
        <v>126.05383282677401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142.60837235292499</v>
      </c>
      <c r="N38" s="181">
        <f xml:space="preserve"> Inp!N$94</f>
        <v>137.867968972667</v>
      </c>
      <c r="O38" s="181">
        <f xml:space="preserve"> Inp!O$94</f>
        <v>133.67426155330301</v>
      </c>
      <c r="P38" s="181">
        <f xml:space="preserve"> Inp!P$94</f>
        <v>129.758956273124</v>
      </c>
      <c r="Q38" s="181">
        <f xml:space="preserve"> Inp!Q$94</f>
        <v>126.053832826774</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154.53411630374899</v>
      </c>
      <c r="N45" s="155">
        <f>Inp!N$95</f>
        <v>150.833037034943</v>
      </c>
      <c r="O45" s="155">
        <f>Inp!O$95</f>
        <v>147.362710191838</v>
      </c>
      <c r="P45" s="155">
        <f>Inp!P$95</f>
        <v>144.32483683663901</v>
      </c>
      <c r="Q45" s="155">
        <f>Inp!Q$95</f>
        <v>141.51497925170301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3.0649741173731302</v>
      </c>
      <c r="N46" s="155">
        <f>Inp!N$96</f>
        <v>3.0229931804029802</v>
      </c>
      <c r="O46" s="155">
        <f>Inp!O$96</f>
        <v>3.0579606750030099</v>
      </c>
      <c r="P46" s="155">
        <f>Inp!P$96</f>
        <v>3.0308215735695101</v>
      </c>
      <c r="Q46" s="155">
        <f>Inp!Q$96</f>
        <v>2.9718145642859599</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6.76605338617843</v>
      </c>
      <c r="N48" s="155">
        <f>Inp!N$99</f>
        <v>6.4933200235084998</v>
      </c>
      <c r="O48" s="155">
        <f>Inp!O$99</f>
        <v>6.0958340302016101</v>
      </c>
      <c r="P48" s="155">
        <f>Inp!P$99</f>
        <v>5.8406791585061004</v>
      </c>
      <c r="Q48" s="155">
        <f>Inp!Q$99</f>
        <v>5.62175790489907</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154.53411630374899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148.3618308993689</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145.47650224361601</v>
      </c>
      <c r="N60" s="84">
        <f t="shared" si="19"/>
        <v>139.20245875338838</v>
      </c>
      <c r="O60" s="84">
        <f t="shared" si="19"/>
        <v>133.23493356843798</v>
      </c>
      <c r="P60" s="84">
        <f t="shared" si="19"/>
        <v>127.80441084584082</v>
      </c>
      <c r="Q60" s="84">
        <f t="shared" si="19"/>
        <v>122.73867691444076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2.8853286557528919</v>
      </c>
      <c r="N61" s="84">
        <f t="shared" si="20"/>
        <v>2.7898933269462245</v>
      </c>
      <c r="O61" s="84">
        <f t="shared" si="20"/>
        <v>2.7647916278041418</v>
      </c>
      <c r="P61" s="84">
        <f t="shared" si="20"/>
        <v>2.683892627762738</v>
      </c>
      <c r="Q61" s="84">
        <f t="shared" si="20"/>
        <v>2.5775122152034267</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6.3694788190336515</v>
      </c>
      <c r="N63" s="84">
        <f t="shared" si="22"/>
        <v>5.9926268840929886</v>
      </c>
      <c r="O63" s="84">
        <f t="shared" si="22"/>
        <v>5.5114217226382092</v>
      </c>
      <c r="P63" s="84">
        <f t="shared" si="22"/>
        <v>5.1721143439599055</v>
      </c>
      <c r="Q63" s="84">
        <f t="shared" si="22"/>
        <v>4.8758592965154728</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145.47650224361601</v>
      </c>
      <c r="N66" s="84">
        <f t="shared" si="24"/>
        <v>139.20245875338838</v>
      </c>
      <c r="O66" s="84">
        <f t="shared" si="24"/>
        <v>133.23493356843798</v>
      </c>
      <c r="P66" s="84">
        <f t="shared" si="24"/>
        <v>127.80441084584082</v>
      </c>
      <c r="Q66" s="84">
        <f t="shared" si="24"/>
        <v>122.73867691444076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2.8853286557528919</v>
      </c>
      <c r="N67" s="84">
        <f t="shared" si="25"/>
        <v>2.7898933269462245</v>
      </c>
      <c r="O67" s="84">
        <f t="shared" si="25"/>
        <v>2.7647916278041418</v>
      </c>
      <c r="P67" s="84">
        <f t="shared" si="25"/>
        <v>2.683892627762738</v>
      </c>
      <c r="Q67" s="84">
        <f t="shared" si="25"/>
        <v>2.5775122152034267</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148.3618308993689</v>
      </c>
      <c r="N70" s="211">
        <f t="shared" si="27"/>
        <v>141.9923520803346</v>
      </c>
      <c r="O70" s="211">
        <f t="shared" si="27"/>
        <v>135.99972519624211</v>
      </c>
      <c r="P70" s="211">
        <f t="shared" si="27"/>
        <v>130.48830347360357</v>
      </c>
      <c r="Q70" s="211">
        <f t="shared" si="27"/>
        <v>125.31618912964419</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148.3618308993689</v>
      </c>
      <c r="N72" s="275">
        <f t="shared" si="28"/>
        <v>141.9923520803346</v>
      </c>
      <c r="O72" s="275">
        <f t="shared" si="28"/>
        <v>135.99972519624211</v>
      </c>
      <c r="P72" s="275">
        <f t="shared" si="28"/>
        <v>130.48830347360357</v>
      </c>
      <c r="Q72" s="275">
        <f t="shared" si="28"/>
        <v>125.31618912964419</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6.3694788190336515</v>
      </c>
      <c r="N73" s="275">
        <f t="shared" si="29"/>
        <v>5.9926268840929886</v>
      </c>
      <c r="O73" s="275">
        <f t="shared" si="29"/>
        <v>5.5114217226382092</v>
      </c>
      <c r="P73" s="275">
        <f t="shared" si="29"/>
        <v>5.1721143439599055</v>
      </c>
      <c r="Q73" s="275">
        <f t="shared" si="29"/>
        <v>4.8758592965154728</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141.99235208033525</v>
      </c>
      <c r="N75" s="368">
        <f t="shared" si="31"/>
        <v>135.9997251962416</v>
      </c>
      <c r="O75" s="368">
        <f t="shared" si="31"/>
        <v>130.48830347360391</v>
      </c>
      <c r="P75" s="368">
        <f t="shared" si="31"/>
        <v>125.31618912964366</v>
      </c>
      <c r="Q75" s="368">
        <f t="shared" si="31"/>
        <v>120.44032983312871</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148.3618308993689</v>
      </c>
      <c r="N77" s="91">
        <f t="shared" si="32"/>
        <v>141.9923520803346</v>
      </c>
      <c r="O77" s="91">
        <f t="shared" si="32"/>
        <v>135.99972519624211</v>
      </c>
      <c r="P77" s="91">
        <f t="shared" si="32"/>
        <v>130.48830347360357</v>
      </c>
      <c r="Q77" s="91">
        <f t="shared" si="32"/>
        <v>125.31618912964419</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141.99235208033525</v>
      </c>
      <c r="N78" s="91">
        <f t="shared" si="33"/>
        <v>135.9997251962416</v>
      </c>
      <c r="O78" s="91">
        <f t="shared" si="33"/>
        <v>130.48830347360391</v>
      </c>
      <c r="P78" s="91">
        <f t="shared" si="33"/>
        <v>125.31618912964366</v>
      </c>
      <c r="Q78" s="91">
        <f t="shared" si="33"/>
        <v>120.44032983312871</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145.17709148985207</v>
      </c>
      <c r="N79" s="260">
        <f t="shared" ref="N79" si="38" xml:space="preserve"> AVERAGE(N77:N78)</f>
        <v>138.9960386382881</v>
      </c>
      <c r="O79" s="260">
        <f t="shared" ref="O79" si="39" xml:space="preserve"> AVERAGE(O77:O78)</f>
        <v>133.24401433492301</v>
      </c>
      <c r="P79" s="260">
        <f t="shared" ref="P79" si="40" xml:space="preserve"> AVERAGE(P77:P78)</f>
        <v>127.90224630162362</v>
      </c>
      <c r="Q79" s="260">
        <f t="shared" ref="Q79" si="41" xml:space="preserve"> AVERAGE(Q77:Q78)</f>
        <v>122.87825948138645</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141.99235208033525</v>
      </c>
      <c r="N82" s="84">
        <f t="shared" si="42"/>
        <v>135.9997251962416</v>
      </c>
      <c r="O82" s="84">
        <f t="shared" si="42"/>
        <v>130.48830347360391</v>
      </c>
      <c r="P82" s="84">
        <f t="shared" si="42"/>
        <v>125.31618912964366</v>
      </c>
      <c r="Q82" s="84">
        <f t="shared" si="42"/>
        <v>120.44032983312871</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141.992352080335</v>
      </c>
      <c r="N83" s="181">
        <f xml:space="preserve"> Inp!N$101</f>
        <v>135.999725196242</v>
      </c>
      <c r="O83" s="181">
        <f xml:space="preserve"> Inp!O$101</f>
        <v>130.48830347360399</v>
      </c>
      <c r="P83" s="181">
        <f xml:space="preserve"> Inp!P$101</f>
        <v>125.316189129644</v>
      </c>
      <c r="Q83" s="181">
        <f xml:space="preserve"> Inp!Q$101</f>
        <v>120.440329833128</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40.669694599085602</v>
      </c>
      <c r="O91" s="229">
        <f xml:space="preserve"> Inp!O$102</f>
        <v>87.807811450317004</v>
      </c>
      <c r="P91" s="229">
        <f xml:space="preserve"> Inp!P$102</f>
        <v>164.88378629479701</v>
      </c>
      <c r="Q91" s="229">
        <f xml:space="preserve"> Inp!Q$102</f>
        <v>246.72067618022501</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0.81510133216786895</v>
      </c>
      <c r="O92" s="229">
        <f xml:space="preserve"> Inp!O$103</f>
        <v>1.8221219874661401</v>
      </c>
      <c r="P92" s="229">
        <f xml:space="preserve"> Inp!P$103</f>
        <v>3.4625595121908299</v>
      </c>
      <c r="Q92" s="229">
        <f xml:space="preserve"> Inp!Q$103</f>
        <v>5.1811341997850704</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41.782354908924098</v>
      </c>
      <c r="N93" s="229">
        <f xml:space="preserve"> Inp!N$104</f>
        <v>49.702075851882299</v>
      </c>
      <c r="O93" s="229">
        <f xml:space="preserve"> Inp!O$104</f>
        <v>81.479302004617594</v>
      </c>
      <c r="P93" s="229">
        <f xml:space="preserve"> Inp!P$104</f>
        <v>88.052708257177002</v>
      </c>
      <c r="Q93" s="229">
        <f xml:space="preserve"> Inp!Q$104</f>
        <v>34.636581847567001</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1.11266030983844</v>
      </c>
      <c r="N94" s="229">
        <f xml:space="preserve"> Inp!N$105</f>
        <v>3.3790603328187498</v>
      </c>
      <c r="O94" s="229">
        <f xml:space="preserve"> Inp!O$105</f>
        <v>6.2254491476038503</v>
      </c>
      <c r="P94" s="229">
        <f xml:space="preserve"> Inp!P$105</f>
        <v>9.6783778839402306</v>
      </c>
      <c r="Q94" s="229">
        <f xml:space="preserve"> Inp!Q$105</f>
        <v>11.936512513036501</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37.533696836128655</v>
      </c>
      <c r="O101" s="84">
        <f t="shared" si="52"/>
        <v>79.389608878277073</v>
      </c>
      <c r="P101" s="84">
        <f t="shared" si="52"/>
        <v>146.01003976391397</v>
      </c>
      <c r="Q101" s="84">
        <f t="shared" si="52"/>
        <v>213.98561143083077</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0.75224971797553775</v>
      </c>
      <c r="O102" s="84">
        <f t="shared" si="53"/>
        <v>1.6474337479108585</v>
      </c>
      <c r="P102" s="84">
        <f t="shared" si="53"/>
        <v>3.0662108350422752</v>
      </c>
      <c r="Q102" s="84">
        <f t="shared" si="53"/>
        <v>4.4936978400477452</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39.333391182722259</v>
      </c>
      <c r="N103" s="84">
        <f t="shared" si="54"/>
        <v>45.869600584430351</v>
      </c>
      <c r="O103" s="84">
        <f t="shared" si="54"/>
        <v>73.667818511587043</v>
      </c>
      <c r="P103" s="84">
        <f t="shared" si="54"/>
        <v>77.973582017120535</v>
      </c>
      <c r="Q103" s="84">
        <f t="shared" si="54"/>
        <v>30.040976943138332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1.0474446286180201</v>
      </c>
      <c r="N104" s="84">
        <f t="shared" si="55"/>
        <v>3.1185045123466084</v>
      </c>
      <c r="O104" s="84">
        <f t="shared" si="55"/>
        <v>5.6286105388188528</v>
      </c>
      <c r="P104" s="84">
        <f t="shared" si="55"/>
        <v>8.5705233451986231</v>
      </c>
      <c r="Q104" s="84">
        <f t="shared" si="55"/>
        <v>10.352768029008036</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37.533696836128655</v>
      </c>
      <c r="O106" s="235">
        <f t="shared" si="56"/>
        <v>79.389608878277073</v>
      </c>
      <c r="P106" s="235">
        <f t="shared" si="56"/>
        <v>146.01003976391397</v>
      </c>
      <c r="Q106" s="235">
        <f t="shared" si="56"/>
        <v>213.98561143083077</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0.75224971797553775</v>
      </c>
      <c r="O107" s="235">
        <f t="shared" si="57"/>
        <v>1.6474337479108585</v>
      </c>
      <c r="P107" s="235">
        <f t="shared" si="57"/>
        <v>3.0662108350422752</v>
      </c>
      <c r="Q107" s="235">
        <f t="shared" si="57"/>
        <v>4.4936978400477452</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38.285946554104193</v>
      </c>
      <c r="O108" s="211">
        <f t="shared" si="58"/>
        <v>81.037042626187926</v>
      </c>
      <c r="P108" s="211">
        <f t="shared" si="58"/>
        <v>149.07625059895625</v>
      </c>
      <c r="Q108" s="211">
        <f t="shared" si="58"/>
        <v>218.47930927087853</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38.285946554104193</v>
      </c>
      <c r="O110" s="261">
        <f t="shared" si="59"/>
        <v>81.037042626187926</v>
      </c>
      <c r="P110" s="261">
        <f t="shared" si="59"/>
        <v>149.07625059895625</v>
      </c>
      <c r="Q110" s="261">
        <f t="shared" si="59"/>
        <v>218.47930927087853</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39.333391182722259</v>
      </c>
      <c r="N111" s="261">
        <f t="shared" si="60"/>
        <v>45.869600584430351</v>
      </c>
      <c r="O111" s="261">
        <f t="shared" si="60"/>
        <v>73.667818511587043</v>
      </c>
      <c r="P111" s="261">
        <f t="shared" si="60"/>
        <v>77.973582017120535</v>
      </c>
      <c r="Q111" s="261">
        <f t="shared" si="60"/>
        <v>30.040976943138332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1.0474446286180201</v>
      </c>
      <c r="N112" s="261">
        <f t="shared" si="61"/>
        <v>3.1185045123466084</v>
      </c>
      <c r="O112" s="261">
        <f t="shared" si="61"/>
        <v>5.6286105388188528</v>
      </c>
      <c r="P112" s="261">
        <f t="shared" si="61"/>
        <v>8.5705233451986231</v>
      </c>
      <c r="Q112" s="261">
        <f t="shared" si="61"/>
        <v>10.352768029008036</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38.285946554104243</v>
      </c>
      <c r="N113" s="260">
        <f t="shared" si="62"/>
        <v>81.03704262618794</v>
      </c>
      <c r="O113" s="260">
        <f t="shared" si="62"/>
        <v>149.07625059895611</v>
      </c>
      <c r="P113" s="260">
        <f t="shared" si="62"/>
        <v>218.47930927087816</v>
      </c>
      <c r="Q113" s="260">
        <f t="shared" si="62"/>
        <v>238.16751818500882</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38.285946554104193</v>
      </c>
      <c r="O115" s="84">
        <f t="shared" si="63"/>
        <v>81.037042626187926</v>
      </c>
      <c r="P115" s="84">
        <f t="shared" si="63"/>
        <v>149.07625059895625</v>
      </c>
      <c r="Q115" s="84">
        <f t="shared" si="63"/>
        <v>218.47930927087853</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38.285946554104243</v>
      </c>
      <c r="N116" s="84">
        <f t="shared" si="64"/>
        <v>81.03704262618794</v>
      </c>
      <c r="O116" s="84">
        <f t="shared" si="64"/>
        <v>149.07625059895611</v>
      </c>
      <c r="P116" s="84">
        <f t="shared" si="64"/>
        <v>218.47930927087816</v>
      </c>
      <c r="Q116" s="84">
        <f t="shared" si="64"/>
        <v>238.16751818500882</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19.142973277052121</v>
      </c>
      <c r="N117" s="260">
        <f t="shared" ref="N117" si="69" xml:space="preserve"> AVERAGE(N115:N116)</f>
        <v>59.661494590146063</v>
      </c>
      <c r="O117" s="260">
        <f t="shared" ref="O117" si="70" xml:space="preserve"> AVERAGE(O115:O116)</f>
        <v>115.05664661257202</v>
      </c>
      <c r="P117" s="260">
        <f t="shared" ref="P117" si="71" xml:space="preserve"> AVERAGE(P115:P116)</f>
        <v>183.77777993491719</v>
      </c>
      <c r="Q117" s="260">
        <f t="shared" ref="Q117" si="72" xml:space="preserve"> AVERAGE(Q115:Q116)</f>
        <v>228.32341372794366</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38.285946554104243</v>
      </c>
      <c r="N120" s="84">
        <f t="shared" si="73"/>
        <v>81.03704262618794</v>
      </c>
      <c r="O120" s="84">
        <f t="shared" si="73"/>
        <v>149.07625059895611</v>
      </c>
      <c r="P120" s="84">
        <f t="shared" si="73"/>
        <v>218.47930927087816</v>
      </c>
      <c r="Q120" s="84">
        <f t="shared" si="73"/>
        <v>238.16751818500882</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38.2859465541042</v>
      </c>
      <c r="N121" s="181">
        <f xml:space="preserve"> Inp!N$106</f>
        <v>81.037042626187898</v>
      </c>
      <c r="O121" s="181">
        <f xml:space="preserve"> Inp!O$106</f>
        <v>149.07625059895599</v>
      </c>
      <c r="P121" s="181">
        <f xml:space="preserve"> Inp!P$106</f>
        <v>218.47930927087799</v>
      </c>
      <c r="Q121" s="181">
        <f xml:space="preserve"> Inp!Q$106</f>
        <v>238.16751818500799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148.3618308993689</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148.3618308993689</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296.72366179873779</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149.0054845481292</v>
      </c>
      <c r="N133" s="84">
        <f t="shared" si="86"/>
        <v>143.94291725751674</v>
      </c>
      <c r="O133" s="84">
        <f t="shared" si="86"/>
        <v>139.3202482760251</v>
      </c>
      <c r="P133" s="84">
        <f t="shared" si="86"/>
        <v>135.11443479236917</v>
      </c>
      <c r="Q133" s="84">
        <f t="shared" si="86"/>
        <v>131.15694698713375</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148.3618308993689</v>
      </c>
      <c r="N134" s="84">
        <f t="shared" si="87"/>
        <v>141.9923520803346</v>
      </c>
      <c r="O134" s="84">
        <f t="shared" si="87"/>
        <v>135.99972519624211</v>
      </c>
      <c r="P134" s="84">
        <f t="shared" si="87"/>
        <v>130.48830347360357</v>
      </c>
      <c r="Q134" s="84">
        <f t="shared" si="87"/>
        <v>125.31618912964419</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38.285946554104193</v>
      </c>
      <c r="O135" s="84">
        <f t="shared" si="88"/>
        <v>81.037042626187926</v>
      </c>
      <c r="P135" s="84">
        <f t="shared" si="88"/>
        <v>149.07625059895625</v>
      </c>
      <c r="Q135" s="84">
        <f t="shared" si="88"/>
        <v>218.47930927087853</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297.36731544749807</v>
      </c>
      <c r="N136" s="312">
        <f t="shared" si="89"/>
        <v>324.22121589195552</v>
      </c>
      <c r="O136" s="312">
        <f t="shared" si="89"/>
        <v>356.35701609845512</v>
      </c>
      <c r="P136" s="312">
        <f t="shared" si="89"/>
        <v>414.67898886492901</v>
      </c>
      <c r="Q136" s="312">
        <f t="shared" si="89"/>
        <v>474.95244538765644</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142.60837235292513</v>
      </c>
      <c r="N138" s="84">
        <f t="shared" si="90"/>
        <v>137.86796897266731</v>
      </c>
      <c r="O138" s="84">
        <f t="shared" si="90"/>
        <v>133.67426155330301</v>
      </c>
      <c r="P138" s="84">
        <f t="shared" si="90"/>
        <v>129.75895627312386</v>
      </c>
      <c r="Q138" s="84">
        <f t="shared" si="90"/>
        <v>126.05383282677401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141.99235208033525</v>
      </c>
      <c r="N139" s="84">
        <f t="shared" si="91"/>
        <v>135.9997251962416</v>
      </c>
      <c r="O139" s="84">
        <f t="shared" si="91"/>
        <v>130.48830347360391</v>
      </c>
      <c r="P139" s="84">
        <f t="shared" si="91"/>
        <v>125.31618912964366</v>
      </c>
      <c r="Q139" s="84">
        <f t="shared" si="91"/>
        <v>120.44032983312871</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38.285946554104243</v>
      </c>
      <c r="N140" s="84">
        <f t="shared" si="92"/>
        <v>81.03704262618794</v>
      </c>
      <c r="O140" s="84">
        <f t="shared" si="92"/>
        <v>149.07625059895611</v>
      </c>
      <c r="P140" s="84">
        <f t="shared" si="92"/>
        <v>218.47930927087816</v>
      </c>
      <c r="Q140" s="84">
        <f t="shared" si="92"/>
        <v>238.16751818500882</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322.8866709873646</v>
      </c>
      <c r="N141" s="211">
        <f t="shared" ref="N141" si="97" xml:space="preserve"> SUM(N138:N140)</f>
        <v>354.90473679509682</v>
      </c>
      <c r="O141" s="211">
        <f t="shared" ref="O141" si="98" xml:space="preserve"> SUM(O138:O140)</f>
        <v>413.23881562586303</v>
      </c>
      <c r="P141" s="211">
        <f t="shared" ref="P141" si="99" xml:space="preserve"> SUM(P138:P140)</f>
        <v>473.55445467364569</v>
      </c>
      <c r="Q141" s="211">
        <f t="shared" ref="Q141" si="100" xml:space="preserve"> SUM(Q138:Q140)</f>
        <v>484.66168084491153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297.36731544749807</v>
      </c>
      <c r="N143" s="84">
        <f t="shared" si="101"/>
        <v>324.22121589195552</v>
      </c>
      <c r="O143" s="84">
        <f t="shared" si="101"/>
        <v>356.35701609845512</v>
      </c>
      <c r="P143" s="84">
        <f t="shared" si="101"/>
        <v>414.67898886492901</v>
      </c>
      <c r="Q143" s="84">
        <f t="shared" si="101"/>
        <v>474.95244538765644</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322.8866709873646</v>
      </c>
      <c r="N144" s="84">
        <f t="shared" si="102"/>
        <v>354.90473679509682</v>
      </c>
      <c r="O144" s="84">
        <f t="shared" si="102"/>
        <v>413.23881562586303</v>
      </c>
      <c r="P144" s="84">
        <f t="shared" si="102"/>
        <v>473.55445467364569</v>
      </c>
      <c r="Q144" s="84">
        <f t="shared" si="102"/>
        <v>484.66168084491153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310.12699321743133</v>
      </c>
      <c r="N145" s="211">
        <f t="shared" ref="N145" si="107" xml:space="preserve"> AVERAGE(N143:N144)</f>
        <v>339.5629763435262</v>
      </c>
      <c r="O145" s="211">
        <f t="shared" ref="O145" si="108" xml:space="preserve"> AVERAGE(O143:O144)</f>
        <v>384.79791586215907</v>
      </c>
      <c r="P145" s="211">
        <f t="shared" ref="P145" si="109" xml:space="preserve"> AVERAGE(P143:P144)</f>
        <v>444.11672176928732</v>
      </c>
      <c r="Q145" s="211">
        <f t="shared" ref="Q145" si="110" xml:space="preserve"> AVERAGE(Q143:Q144)</f>
        <v>479.80706311628398</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309.06823260749701</v>
      </c>
      <c r="N148" s="181">
        <f xml:space="preserve"> Inp!N$107</f>
        <v>342.99014340978403</v>
      </c>
      <c r="O148" s="181">
        <f xml:space="preserve"> Inp!O$107</f>
        <v>384.55757023464599</v>
      </c>
      <c r="P148" s="181">
        <f xml:space="preserve"> Inp!P$107</f>
        <v>457.05724614492601</v>
      </c>
      <c r="Q148" s="181">
        <f xml:space="preserve"> Inp!Q$107</f>
        <v>534.76768878092105</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6.8136768526524696</v>
      </c>
      <c r="N149" s="181">
        <f xml:space="preserve"> Inp!N$108</f>
        <v>8.3202508324819302</v>
      </c>
      <c r="O149" s="181">
        <f xml:space="preserve"> Inp!O$108</f>
        <v>9.5863249260806391</v>
      </c>
      <c r="P149" s="181">
        <f xml:space="preserve"> Inp!P$108</f>
        <v>11.2245370221921</v>
      </c>
      <c r="Q149" s="181">
        <f xml:space="preserve"> Inp!Q$108</f>
        <v>12.841973831238899</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290.95300448723111</v>
      </c>
      <c r="N151" s="196">
        <f t="shared" si="111"/>
        <v>316.54253092946925</v>
      </c>
      <c r="O151" s="196">
        <f t="shared" si="111"/>
        <v>347.6897395328362</v>
      </c>
      <c r="P151" s="196">
        <f t="shared" si="111"/>
        <v>404.73929052484107</v>
      </c>
      <c r="Q151" s="196">
        <f t="shared" si="111"/>
        <v>463.8143532552848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6.4143109602660875</v>
      </c>
      <c r="N152" s="223">
        <f t="shared" si="112"/>
        <v>7.6786849624866669</v>
      </c>
      <c r="O152" s="223">
        <f t="shared" si="112"/>
        <v>8.6672765656189554</v>
      </c>
      <c r="P152" s="223">
        <f t="shared" si="112"/>
        <v>9.9396983400878458</v>
      </c>
      <c r="Q152" s="223">
        <f t="shared" si="112"/>
        <v>11.138092132371677</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297.36731544749722</v>
      </c>
      <c r="N154" s="8">
        <f t="shared" si="114"/>
        <v>324.22121589195592</v>
      </c>
      <c r="O154" s="8">
        <f t="shared" si="114"/>
        <v>356.35701609845518</v>
      </c>
      <c r="P154" s="8">
        <f t="shared" si="114"/>
        <v>414.6789888649289</v>
      </c>
      <c r="Q154" s="8">
        <f t="shared" si="114"/>
        <v>474.9524453876565</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297.36731544749807</v>
      </c>
      <c r="N156" s="84">
        <f t="shared" si="115"/>
        <v>324.22121589195552</v>
      </c>
      <c r="O156" s="84">
        <f t="shared" si="115"/>
        <v>356.35701609845512</v>
      </c>
      <c r="P156" s="84">
        <f t="shared" si="115"/>
        <v>414.67898886492901</v>
      </c>
      <c r="Q156" s="84">
        <f t="shared" si="115"/>
        <v>474.95244538765644</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297.36731544749722</v>
      </c>
      <c r="N157" s="196">
        <f t="shared" si="116"/>
        <v>324.22121589195592</v>
      </c>
      <c r="O157" s="196">
        <f t="shared" si="116"/>
        <v>356.35701609845518</v>
      </c>
      <c r="P157" s="196">
        <f t="shared" si="116"/>
        <v>414.6789888649289</v>
      </c>
      <c r="Q157" s="196">
        <f t="shared" si="116"/>
        <v>474.9524453876565</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322.8866709873646</v>
      </c>
      <c r="N161" s="84">
        <f t="shared" si="118"/>
        <v>354.90473679509682</v>
      </c>
      <c r="O161" s="84">
        <f t="shared" si="118"/>
        <v>413.23881562586303</v>
      </c>
      <c r="P161" s="84">
        <f t="shared" si="118"/>
        <v>473.55445467364569</v>
      </c>
      <c r="Q161" s="84">
        <f t="shared" si="118"/>
        <v>484.66168084491153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322.88667098736403</v>
      </c>
      <c r="N162" s="181">
        <f xml:space="preserve"> Inp!N$109</f>
        <v>354.90473679509699</v>
      </c>
      <c r="O162" s="181">
        <f xml:space="preserve"> Inp!O$109</f>
        <v>413.23881562586303</v>
      </c>
      <c r="P162" s="181">
        <f xml:space="preserve"> Inp!P$109</f>
        <v>473.55445467364598</v>
      </c>
      <c r="Q162" s="181">
        <f xml:space="preserve"> Inp!Q$109</f>
        <v>484.66168084491102</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310.12699321743133</v>
      </c>
      <c r="N171" s="84">
        <f t="shared" si="121"/>
        <v>339.5629763435262</v>
      </c>
      <c r="O171" s="84">
        <f t="shared" si="121"/>
        <v>384.79791586215907</v>
      </c>
      <c r="P171" s="84">
        <f t="shared" si="121"/>
        <v>444.11672176928732</v>
      </c>
      <c r="Q171" s="84">
        <f t="shared" si="121"/>
        <v>479.80706311628398</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124.05079728697254</v>
      </c>
      <c r="N172" s="84">
        <f t="shared" ref="N172" si="126" xml:space="preserve"> N170 * N171</f>
        <v>135.82519053741049</v>
      </c>
      <c r="O172" s="84">
        <f t="shared" ref="O172" si="127" xml:space="preserve"> O170 * O171</f>
        <v>153.91916634486364</v>
      </c>
      <c r="P172" s="84">
        <f t="shared" ref="P172" si="128" xml:space="preserve"> P170 * P171</f>
        <v>177.64668870771493</v>
      </c>
      <c r="Q172" s="84">
        <f t="shared" ref="Q172" si="129" xml:space="preserve"> Q170 * Q171</f>
        <v>191.92282524651361</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0.17175000000000007</v>
      </c>
      <c r="N176" s="301">
        <f xml:space="preserve"> Inp!N$214</f>
        <v>0.18049999999999999</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310.12699321743133</v>
      </c>
      <c r="N177" s="84">
        <f t="shared" si="130"/>
        <v>339.5629763435262</v>
      </c>
      <c r="O177" s="84">
        <f t="shared" si="130"/>
        <v>384.79791586215907</v>
      </c>
      <c r="P177" s="84">
        <f t="shared" si="130"/>
        <v>444.11672176928732</v>
      </c>
      <c r="Q177" s="84">
        <f t="shared" si="130"/>
        <v>479.80706311628398</v>
      </c>
    </row>
    <row r="178" spans="1:20" hidden="1" outlineLevel="2">
      <c r="E178" s="84" t="s">
        <v>762</v>
      </c>
      <c r="G178" s="70" t="s">
        <v>255</v>
      </c>
      <c r="J178" s="84">
        <f t="shared" ref="J178:Q178" si="131" xml:space="preserve"> J176 * J177</f>
        <v>0</v>
      </c>
      <c r="K178" s="84">
        <f t="shared" si="131"/>
        <v>0</v>
      </c>
      <c r="L178" s="84">
        <f t="shared" si="131"/>
        <v>0</v>
      </c>
      <c r="M178" s="84">
        <f t="shared" si="131"/>
        <v>53.264311085093851</v>
      </c>
      <c r="N178" s="84">
        <f t="shared" si="131"/>
        <v>61.291117230006478</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3044.3049001496602</v>
      </c>
      <c r="N186" s="293">
        <f>Inp!N$114</f>
        <v>3004.92666076664</v>
      </c>
      <c r="O186" s="293">
        <f>Inp!O$114</f>
        <v>2985.9420839346099</v>
      </c>
      <c r="P186" s="293">
        <f>Inp!P$114</f>
        <v>2964.3999505339202</v>
      </c>
      <c r="Q186" s="293">
        <f>Inp!Q$114</f>
        <v>2921.4791360566001</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73.849026863322393</v>
      </c>
      <c r="N187" s="293">
        <f>Inp!N$115</f>
        <v>88.908714364741002</v>
      </c>
      <c r="O187" s="293">
        <f>Inp!O$115</f>
        <v>94.068173677109201</v>
      </c>
      <c r="P187" s="293">
        <f>Inp!P$115</f>
        <v>94.860798417087594</v>
      </c>
      <c r="Q187" s="293">
        <f>Inp!Q$115</f>
        <v>93.4873323538134</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113.227266246338</v>
      </c>
      <c r="N188" s="293">
        <f>Inp!N$116</f>
        <v>107.893291196772</v>
      </c>
      <c r="O188" s="293">
        <f>Inp!O$116</f>
        <v>115.6103070778</v>
      </c>
      <c r="P188" s="293">
        <f>Inp!P$116</f>
        <v>137.78161289440499</v>
      </c>
      <c r="Q188" s="293">
        <f>Inp!Q$116</f>
        <v>136.01196782020401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3044.3049001496602</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2922.7115643147258</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2865.8709107726595</v>
      </c>
      <c r="N195" s="84">
        <f t="shared" si="141"/>
        <v>2773.2198978093948</v>
      </c>
      <c r="O195" s="84">
        <f t="shared" si="141"/>
        <v>2699.6775145783504</v>
      </c>
      <c r="P195" s="84">
        <f t="shared" si="141"/>
        <v>2625.0740863006281</v>
      </c>
      <c r="Q195" s="84">
        <f t="shared" si="141"/>
        <v>2533.8553253429909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69.52055881986719</v>
      </c>
      <c r="N196" s="84">
        <f t="shared" si="142"/>
        <v>82.053056064285627</v>
      </c>
      <c r="O196" s="84">
        <f t="shared" si="142"/>
        <v>85.049785352469087</v>
      </c>
      <c r="P196" s="84">
        <f t="shared" si="142"/>
        <v>84.002370761622004</v>
      </c>
      <c r="Q196" s="84">
        <f t="shared" si="142"/>
        <v>81.083370410977622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106.59074543608912</v>
      </c>
      <c r="N197" s="84">
        <f t="shared" si="143"/>
        <v>99.57375196328222</v>
      </c>
      <c r="O197" s="84">
        <f t="shared" si="143"/>
        <v>104.52665781787816</v>
      </c>
      <c r="P197" s="84">
        <f t="shared" si="143"/>
        <v>122.01016988705027</v>
      </c>
      <c r="Q197" s="84">
        <f t="shared" si="143"/>
        <v>117.96580872961147</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2865.8709107726595</v>
      </c>
      <c r="N199" s="84">
        <f t="shared" si="144"/>
        <v>2773.2198978093948</v>
      </c>
      <c r="O199" s="84">
        <f t="shared" si="144"/>
        <v>2699.6775145783504</v>
      </c>
      <c r="P199" s="84">
        <f t="shared" si="144"/>
        <v>2625.0740863006281</v>
      </c>
      <c r="Q199" s="84">
        <f t="shared" si="144"/>
        <v>2533.8553253429909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69.52055881986719</v>
      </c>
      <c r="N200" s="84">
        <f t="shared" si="145"/>
        <v>82.053056064285627</v>
      </c>
      <c r="O200" s="84">
        <f t="shared" si="145"/>
        <v>85.049785352469087</v>
      </c>
      <c r="P200" s="84">
        <f t="shared" si="145"/>
        <v>84.002370761622004</v>
      </c>
      <c r="Q200" s="84">
        <f t="shared" si="145"/>
        <v>81.083370410977622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2935.3914695925268</v>
      </c>
      <c r="N201" s="211">
        <f t="shared" si="146"/>
        <v>2855.2729538736803</v>
      </c>
      <c r="O201" s="211">
        <f t="shared" si="146"/>
        <v>2784.7272999308193</v>
      </c>
      <c r="P201" s="211">
        <f t="shared" si="146"/>
        <v>2709.07645706225</v>
      </c>
      <c r="Q201" s="211">
        <f t="shared" si="146"/>
        <v>2614.9386957539687</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2935.3914695925268</v>
      </c>
      <c r="N203" s="309">
        <f t="shared" si="147"/>
        <v>2855.2729538736803</v>
      </c>
      <c r="O203" s="309">
        <f t="shared" si="147"/>
        <v>2784.7272999308193</v>
      </c>
      <c r="P203" s="309">
        <f t="shared" si="147"/>
        <v>2709.07645706225</v>
      </c>
      <c r="Q203" s="309">
        <f t="shared" si="147"/>
        <v>2614.9386957539687</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106.59074543608912</v>
      </c>
      <c r="N204" s="309">
        <f t="shared" si="148"/>
        <v>99.57375196328222</v>
      </c>
      <c r="O204" s="309">
        <f t="shared" si="148"/>
        <v>104.52665781787816</v>
      </c>
      <c r="P204" s="309">
        <f t="shared" si="148"/>
        <v>122.01016988705027</v>
      </c>
      <c r="Q204" s="309">
        <f t="shared" si="148"/>
        <v>117.96580872961147</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2828.8007241564378</v>
      </c>
      <c r="N205" s="312">
        <f t="shared" si="149"/>
        <v>2755.6992019103982</v>
      </c>
      <c r="O205" s="312">
        <f t="shared" si="149"/>
        <v>2680.2006421129413</v>
      </c>
      <c r="P205" s="312">
        <f t="shared" si="149"/>
        <v>2587.0662871751997</v>
      </c>
      <c r="Q205" s="312">
        <f t="shared" si="149"/>
        <v>2496.9728870243571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2935.3914695925268</v>
      </c>
      <c r="N207" s="91">
        <f t="shared" si="150"/>
        <v>2855.2729538736803</v>
      </c>
      <c r="O207" s="91">
        <f t="shared" si="150"/>
        <v>2784.7272999308193</v>
      </c>
      <c r="P207" s="91">
        <f t="shared" si="150"/>
        <v>2709.07645706225</v>
      </c>
      <c r="Q207" s="91">
        <f t="shared" si="150"/>
        <v>2614.9386957539687</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2828.8007241564378</v>
      </c>
      <c r="N208" s="91">
        <f t="shared" si="151"/>
        <v>2755.6992019103982</v>
      </c>
      <c r="O208" s="91">
        <f t="shared" si="151"/>
        <v>2680.2006421129413</v>
      </c>
      <c r="P208" s="91">
        <f t="shared" si="151"/>
        <v>2587.0662871751997</v>
      </c>
      <c r="Q208" s="91">
        <f t="shared" si="151"/>
        <v>2496.9728870243571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2882.0960968744821</v>
      </c>
      <c r="N209" s="312">
        <f t="shared" si="152"/>
        <v>2805.4860778920392</v>
      </c>
      <c r="O209" s="312">
        <f t="shared" si="152"/>
        <v>2732.4639710218803</v>
      </c>
      <c r="P209" s="312">
        <f t="shared" si="152"/>
        <v>2648.0713721187249</v>
      </c>
      <c r="Q209" s="312">
        <f t="shared" si="152"/>
        <v>2555.9557913891631</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2828.8007241564378</v>
      </c>
      <c r="N212" s="84">
        <f t="shared" si="153"/>
        <v>2755.6992019103982</v>
      </c>
      <c r="O212" s="84">
        <f t="shared" si="153"/>
        <v>2680.2006421129413</v>
      </c>
      <c r="P212" s="84">
        <f t="shared" si="153"/>
        <v>2587.0662871751997</v>
      </c>
      <c r="Q212" s="84">
        <f t="shared" si="153"/>
        <v>2496.9728870243571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2828.8007241564401</v>
      </c>
      <c r="N213" s="181">
        <f xml:space="preserve"> Inp!N$117</f>
        <v>2755.6992019104</v>
      </c>
      <c r="O213" s="181">
        <f xml:space="preserve"> Inp!O$117</f>
        <v>2680.2006421129399</v>
      </c>
      <c r="P213" s="181">
        <f xml:space="preserve"> Inp!P$117</f>
        <v>2587.0662871752002</v>
      </c>
      <c r="Q213" s="181">
        <f xml:space="preserve"> Inp!Q$117</f>
        <v>2496.9728870243598</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3044.3049001496602</v>
      </c>
      <c r="N220" s="155">
        <f>Inp!N$118</f>
        <v>2968.2720595753699</v>
      </c>
      <c r="O220" s="155">
        <f>Inp!O$118</f>
        <v>2893.36445736929</v>
      </c>
      <c r="P220" s="155">
        <f>Inp!P$118</f>
        <v>2823.7629741343899</v>
      </c>
      <c r="Q220" s="155">
        <f>Inp!Q$118</f>
        <v>2756.79834406184</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60.379649151457599</v>
      </c>
      <c r="N221" s="155">
        <f>Inp!N$119</f>
        <v>59.490058478357703</v>
      </c>
      <c r="O221" s="155">
        <f>Inp!O$119</f>
        <v>60.040933812689801</v>
      </c>
      <c r="P221" s="155">
        <f>Inp!P$119</f>
        <v>59.299022456823899</v>
      </c>
      <c r="Q221" s="155">
        <f>Inp!Q$119</f>
        <v>57.892765225302703</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136.412489725743</v>
      </c>
      <c r="N223" s="155">
        <f>Inp!N$122</f>
        <v>134.39766068444001</v>
      </c>
      <c r="O223" s="155">
        <f>Inp!O$122</f>
        <v>129.642417047588</v>
      </c>
      <c r="P223" s="155">
        <f>Inp!P$122</f>
        <v>126.263652529379</v>
      </c>
      <c r="Q223" s="155">
        <f>Inp!Q$122</f>
        <v>122.395455710802</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3044.3049001496602</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2922.7115643147258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2865.8709107726595</v>
      </c>
      <c r="N235" s="84">
        <f t="shared" si="159"/>
        <v>2739.3916947130956</v>
      </c>
      <c r="O235" s="84">
        <f t="shared" si="159"/>
        <v>2615.9753764370475</v>
      </c>
      <c r="P235" s="84">
        <f t="shared" si="159"/>
        <v>2500.5353977017476</v>
      </c>
      <c r="Q235" s="84">
        <f t="shared" si="159"/>
        <v>2391.0244912536318</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56.840653542066256</v>
      </c>
      <c r="N236" s="84">
        <f t="shared" si="160"/>
        <v>54.902842072004297</v>
      </c>
      <c r="O236" s="84">
        <f t="shared" si="160"/>
        <v>54.284763204387502</v>
      </c>
      <c r="P236" s="84">
        <f t="shared" si="160"/>
        <v>52.511243351738216</v>
      </c>
      <c r="Q236" s="84">
        <f t="shared" si="160"/>
        <v>50.211514316329797</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128.41702752962172</v>
      </c>
      <c r="N238" s="84">
        <f t="shared" si="162"/>
        <v>124.03439714366763</v>
      </c>
      <c r="O238" s="84">
        <f t="shared" si="162"/>
        <v>117.21349858794748</v>
      </c>
      <c r="P238" s="84">
        <f t="shared" si="162"/>
        <v>111.810635483529</v>
      </c>
      <c r="Q238" s="84">
        <f t="shared" si="162"/>
        <v>106.15594457717511</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2865.8709107726595</v>
      </c>
      <c r="N241" s="84">
        <f t="shared" si="164"/>
        <v>2739.3916947130956</v>
      </c>
      <c r="O241" s="84">
        <f t="shared" si="164"/>
        <v>2615.9753764370475</v>
      </c>
      <c r="P241" s="84">
        <f t="shared" si="164"/>
        <v>2500.5353977017476</v>
      </c>
      <c r="Q241" s="84">
        <f t="shared" si="164"/>
        <v>2391.0244912536318</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56.840653542066256</v>
      </c>
      <c r="N242" s="84">
        <f t="shared" si="165"/>
        <v>54.902842072004297</v>
      </c>
      <c r="O242" s="84">
        <f t="shared" si="165"/>
        <v>54.284763204387502</v>
      </c>
      <c r="P242" s="84">
        <f t="shared" si="165"/>
        <v>52.511243351738216</v>
      </c>
      <c r="Q242" s="84">
        <f t="shared" si="165"/>
        <v>50.211514316329797</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2922.7115643147258</v>
      </c>
      <c r="N245" s="211">
        <f t="shared" si="167"/>
        <v>2794.2945367850998</v>
      </c>
      <c r="O245" s="211">
        <f t="shared" si="167"/>
        <v>2670.2601396414352</v>
      </c>
      <c r="P245" s="211">
        <f t="shared" si="167"/>
        <v>2553.0466410534859</v>
      </c>
      <c r="Q245" s="211">
        <f t="shared" si="167"/>
        <v>2441.2360055699614</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2922.7115643147258</v>
      </c>
      <c r="N247" s="117">
        <f t="shared" si="168"/>
        <v>2794.2945367850998</v>
      </c>
      <c r="O247" s="117">
        <f t="shared" si="168"/>
        <v>2670.2601396414352</v>
      </c>
      <c r="P247" s="117">
        <f t="shared" si="168"/>
        <v>2553.0466410534859</v>
      </c>
      <c r="Q247" s="117">
        <f t="shared" si="168"/>
        <v>2441.2360055699614</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128.41702752962172</v>
      </c>
      <c r="N248" s="117">
        <f t="shared" si="169"/>
        <v>124.03439714366763</v>
      </c>
      <c r="O248" s="117">
        <f t="shared" si="169"/>
        <v>117.21349858794748</v>
      </c>
      <c r="P248" s="117">
        <f t="shared" si="169"/>
        <v>111.810635483529</v>
      </c>
      <c r="Q248" s="117">
        <f t="shared" si="169"/>
        <v>106.15594457717511</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2794.2945367851039</v>
      </c>
      <c r="N250" s="260">
        <f t="shared" si="171"/>
        <v>2670.260139641432</v>
      </c>
      <c r="O250" s="260">
        <f t="shared" si="171"/>
        <v>2553.0466410534877</v>
      </c>
      <c r="P250" s="260">
        <f t="shared" si="171"/>
        <v>2441.2360055699569</v>
      </c>
      <c r="Q250" s="260">
        <f t="shared" si="171"/>
        <v>2335.0800609927865</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2922.7115643147258</v>
      </c>
      <c r="N252" s="91">
        <f t="shared" si="172"/>
        <v>2794.2945367850998</v>
      </c>
      <c r="O252" s="91">
        <f t="shared" si="172"/>
        <v>2670.2601396414352</v>
      </c>
      <c r="P252" s="91">
        <f t="shared" si="172"/>
        <v>2553.0466410534859</v>
      </c>
      <c r="Q252" s="91">
        <f t="shared" si="172"/>
        <v>2441.2360055699614</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2794.2945367851039</v>
      </c>
      <c r="N253" s="91">
        <f t="shared" si="173"/>
        <v>2670.260139641432</v>
      </c>
      <c r="O253" s="91">
        <f t="shared" si="173"/>
        <v>2553.0466410534877</v>
      </c>
      <c r="P253" s="91">
        <f t="shared" si="173"/>
        <v>2441.2360055699569</v>
      </c>
      <c r="Q253" s="91">
        <f t="shared" si="173"/>
        <v>2335.0800609927865</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2858.5030505499149</v>
      </c>
      <c r="N254" s="260">
        <f t="shared" si="174"/>
        <v>2732.2773382132659</v>
      </c>
      <c r="O254" s="260">
        <f t="shared" si="174"/>
        <v>2611.6533903474615</v>
      </c>
      <c r="P254" s="260">
        <f t="shared" si="174"/>
        <v>2497.1413233117214</v>
      </c>
      <c r="Q254" s="260">
        <f t="shared" si="174"/>
        <v>2388.1580332813737</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2794.2945367851039</v>
      </c>
      <c r="N257" s="84">
        <f t="shared" si="175"/>
        <v>2670.260139641432</v>
      </c>
      <c r="O257" s="84">
        <f t="shared" si="175"/>
        <v>2553.0466410534877</v>
      </c>
      <c r="P257" s="84">
        <f t="shared" si="175"/>
        <v>2441.2360055699569</v>
      </c>
      <c r="Q257" s="84">
        <f t="shared" si="175"/>
        <v>2335.0800609927865</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2794.2945367850998</v>
      </c>
      <c r="N258" s="181">
        <f xml:space="preserve"> Inp!N$124</f>
        <v>2670.2601396414402</v>
      </c>
      <c r="O258" s="181">
        <f xml:space="preserve"> Inp!O$124</f>
        <v>2553.04664105349</v>
      </c>
      <c r="P258" s="181">
        <f xml:space="preserve"> Inp!P$124</f>
        <v>2441.2360055699601</v>
      </c>
      <c r="Q258" s="181">
        <f xml:space="preserve"> Inp!Q$124</f>
        <v>2335.0800609927901</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518.18363620001003</v>
      </c>
      <c r="O266" s="229">
        <f xml:space="preserve"> Inp!O$125</f>
        <v>1063.1237941064501</v>
      </c>
      <c r="P266" s="229">
        <f xml:space="preserve"> Inp!P$125</f>
        <v>1570.2809919727299</v>
      </c>
      <c r="Q266" s="229">
        <f xml:space="preserve"> Inp!Q$125</f>
        <v>2056.2257376566199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10.3854276836324</v>
      </c>
      <c r="O267" s="229">
        <f xml:space="preserve"> Inp!O$126</f>
        <v>22.061149328791199</v>
      </c>
      <c r="P267" s="229">
        <f xml:space="preserve"> Inp!P$126</f>
        <v>32.975900831428199</v>
      </c>
      <c r="Q267" s="229">
        <f xml:space="preserve"> Inp!Q$126</f>
        <v>43.180740490792097</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529.82322536583104</v>
      </c>
      <c r="N268" s="229">
        <f xml:space="preserve"> Inp!N$127</f>
        <v>570.68295580911695</v>
      </c>
      <c r="O268" s="229">
        <f xml:space="preserve"> Inp!O$127</f>
        <v>544.68597226563202</v>
      </c>
      <c r="P268" s="229">
        <f xml:space="preserve"> Inp!P$127</f>
        <v>534.89634223377197</v>
      </c>
      <c r="Q268" s="229">
        <f xml:space="preserve"> Inp!Q$127</f>
        <v>482.87753297685703</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11.639589165821301</v>
      </c>
      <c r="N269" s="229">
        <f xml:space="preserve"> Inp!N$128</f>
        <v>36.128225586313498</v>
      </c>
      <c r="O269" s="229">
        <f xml:space="preserve"> Inp!O$128</f>
        <v>59.589923728139297</v>
      </c>
      <c r="P269" s="229">
        <f xml:space="preserve"> Inp!P$128</f>
        <v>81.927497381308001</v>
      </c>
      <c r="Q269" s="229">
        <f xml:space="preserve"> Inp!Q$128</f>
        <v>101.790501813974</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478.22703608428981</v>
      </c>
      <c r="O276" s="84">
        <f t="shared" si="186"/>
        <v>961.20129643655218</v>
      </c>
      <c r="P276" s="84">
        <f t="shared" si="186"/>
        <v>1390.5356932338441</v>
      </c>
      <c r="Q276" s="84">
        <f t="shared" si="186"/>
        <v>1783.4043280217372</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9.5846181790546439</v>
      </c>
      <c r="O277" s="84">
        <f t="shared" si="187"/>
        <v>19.946129936389333</v>
      </c>
      <c r="P277" s="84">
        <f t="shared" si="187"/>
        <v>29.201249557911495</v>
      </c>
      <c r="Q277" s="84">
        <f t="shared" si="187"/>
        <v>37.451490888459155</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498.76901927695758</v>
      </c>
      <c r="N278" s="84">
        <f t="shared" si="188"/>
        <v>526.67818787522424</v>
      </c>
      <c r="O278" s="84">
        <f t="shared" si="188"/>
        <v>492.46650822313012</v>
      </c>
      <c r="P278" s="84">
        <f t="shared" si="188"/>
        <v>473.6683815562626</v>
      </c>
      <c r="Q278" s="84">
        <f t="shared" si="188"/>
        <v>418.80901811724948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10.957365013613449</v>
      </c>
      <c r="N279" s="84">
        <f t="shared" si="189"/>
        <v>33.342415765631181</v>
      </c>
      <c r="O279" s="84">
        <f t="shared" si="189"/>
        <v>53.876991804312439</v>
      </c>
      <c r="P279" s="84">
        <f t="shared" si="189"/>
        <v>72.549505437820073</v>
      </c>
      <c r="Q279" s="84">
        <f t="shared" si="189"/>
        <v>88.284869779633595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478.22703608428981</v>
      </c>
      <c r="O281" s="235">
        <f t="shared" si="190"/>
        <v>961.20129643655218</v>
      </c>
      <c r="P281" s="235">
        <f t="shared" si="190"/>
        <v>1390.5356932338441</v>
      </c>
      <c r="Q281" s="235">
        <f t="shared" si="190"/>
        <v>1783.4043280217372</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9.5846181790546439</v>
      </c>
      <c r="O282" s="235">
        <f t="shared" si="191"/>
        <v>19.946129936389333</v>
      </c>
      <c r="P282" s="235">
        <f t="shared" si="191"/>
        <v>29.201249557911495</v>
      </c>
      <c r="Q282" s="235">
        <f t="shared" si="191"/>
        <v>37.451490888459155</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487.81165426334445</v>
      </c>
      <c r="O283" s="211">
        <f t="shared" si="192"/>
        <v>981.14742637294148</v>
      </c>
      <c r="P283" s="211">
        <f t="shared" si="192"/>
        <v>1419.7369427917556</v>
      </c>
      <c r="Q283" s="211">
        <f t="shared" si="192"/>
        <v>1820.8558189101964</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487.81165426334445</v>
      </c>
      <c r="O285" s="261">
        <f t="shared" si="193"/>
        <v>981.14742637294148</v>
      </c>
      <c r="P285" s="261">
        <f t="shared" si="193"/>
        <v>1419.7369427917556</v>
      </c>
      <c r="Q285" s="261">
        <f t="shared" si="193"/>
        <v>1820.8558189101964</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498.76901927695758</v>
      </c>
      <c r="N286" s="261">
        <f t="shared" si="194"/>
        <v>526.67818787522424</v>
      </c>
      <c r="O286" s="261">
        <f t="shared" si="194"/>
        <v>492.46650822313012</v>
      </c>
      <c r="P286" s="261">
        <f t="shared" si="194"/>
        <v>473.6683815562626</v>
      </c>
      <c r="Q286" s="261">
        <f t="shared" si="194"/>
        <v>418.80901811724948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10.957365013613449</v>
      </c>
      <c r="N287" s="261">
        <f t="shared" si="195"/>
        <v>33.342415765631181</v>
      </c>
      <c r="O287" s="261">
        <f t="shared" si="195"/>
        <v>53.876991804312439</v>
      </c>
      <c r="P287" s="261">
        <f t="shared" si="195"/>
        <v>72.549505437820073</v>
      </c>
      <c r="Q287" s="261">
        <f t="shared" si="195"/>
        <v>88.284869779633595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487.81165426334411</v>
      </c>
      <c r="N288" s="260">
        <f t="shared" si="196"/>
        <v>981.14742637293762</v>
      </c>
      <c r="O288" s="260">
        <f t="shared" si="196"/>
        <v>1419.7369427917592</v>
      </c>
      <c r="P288" s="260">
        <f t="shared" si="196"/>
        <v>1820.8558189101982</v>
      </c>
      <c r="Q288" s="260">
        <f t="shared" si="196"/>
        <v>2151.3799672478126</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487.81165426334445</v>
      </c>
      <c r="O290" s="84">
        <f t="shared" si="197"/>
        <v>981.14742637294148</v>
      </c>
      <c r="P290" s="84">
        <f t="shared" si="197"/>
        <v>1419.7369427917556</v>
      </c>
      <c r="Q290" s="84">
        <f t="shared" si="197"/>
        <v>1820.8558189101964</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487.81165426334411</v>
      </c>
      <c r="N291" s="84">
        <f t="shared" si="198"/>
        <v>981.14742637293762</v>
      </c>
      <c r="O291" s="84">
        <f t="shared" si="198"/>
        <v>1419.7369427917592</v>
      </c>
      <c r="P291" s="84">
        <f t="shared" si="198"/>
        <v>1820.8558189101982</v>
      </c>
      <c r="Q291" s="84">
        <f t="shared" si="198"/>
        <v>2151.3799672478126</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243.90582713167205</v>
      </c>
      <c r="N292" s="260">
        <f t="shared" si="199"/>
        <v>734.47954031814106</v>
      </c>
      <c r="O292" s="260">
        <f t="shared" si="199"/>
        <v>1200.4421845823504</v>
      </c>
      <c r="P292" s="260">
        <f t="shared" si="199"/>
        <v>1620.2963808509769</v>
      </c>
      <c r="Q292" s="260">
        <f t="shared" si="199"/>
        <v>1986.1178930790045</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487.81165426334411</v>
      </c>
      <c r="N295" s="84">
        <f t="shared" si="200"/>
        <v>981.14742637293762</v>
      </c>
      <c r="O295" s="84">
        <f t="shared" si="200"/>
        <v>1419.7369427917592</v>
      </c>
      <c r="P295" s="84">
        <f t="shared" si="200"/>
        <v>1820.8558189101982</v>
      </c>
      <c r="Q295" s="84">
        <f t="shared" si="200"/>
        <v>2151.3799672478126</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487.811654263344</v>
      </c>
      <c r="N296" s="181">
        <f xml:space="preserve"> Inp!N$129</f>
        <v>981.14742637293796</v>
      </c>
      <c r="O296" s="181">
        <f xml:space="preserve"> Inp!O$129</f>
        <v>1419.7369427917599</v>
      </c>
      <c r="P296" s="181">
        <f xml:space="preserve"> Inp!P$129</f>
        <v>1820.8558189102</v>
      </c>
      <c r="Q296" s="181">
        <f xml:space="preserve"> Inp!Q$129</f>
        <v>2151.3799672478099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2922.7115643147258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2922.7115643147258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5845.4231286294516</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2935.3914695925268</v>
      </c>
      <c r="N308" s="84">
        <f t="shared" si="206"/>
        <v>2855.2729538736803</v>
      </c>
      <c r="O308" s="84">
        <f t="shared" si="206"/>
        <v>2784.7272999308193</v>
      </c>
      <c r="P308" s="84">
        <f t="shared" si="206"/>
        <v>2709.07645706225</v>
      </c>
      <c r="Q308" s="84">
        <f t="shared" si="206"/>
        <v>2614.9386957539687</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2922.7115643147258</v>
      </c>
      <c r="N309" s="84">
        <f t="shared" si="207"/>
        <v>2794.2945367850998</v>
      </c>
      <c r="O309" s="84">
        <f t="shared" si="207"/>
        <v>2670.2601396414352</v>
      </c>
      <c r="P309" s="84">
        <f t="shared" si="207"/>
        <v>2553.0466410534859</v>
      </c>
      <c r="Q309" s="84">
        <f t="shared" si="207"/>
        <v>2441.2360055699614</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487.81165426334445</v>
      </c>
      <c r="O310" s="84">
        <f t="shared" si="208"/>
        <v>981.14742637294148</v>
      </c>
      <c r="P310" s="84">
        <f t="shared" si="208"/>
        <v>1419.7369427917556</v>
      </c>
      <c r="Q310" s="84">
        <f t="shared" si="208"/>
        <v>1820.8558189101964</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5858.1030339072531</v>
      </c>
      <c r="N311" s="312">
        <f t="shared" si="209"/>
        <v>6137.3791449221244</v>
      </c>
      <c r="O311" s="312">
        <f t="shared" si="209"/>
        <v>6436.134865945196</v>
      </c>
      <c r="P311" s="312">
        <f t="shared" si="209"/>
        <v>6681.8600409074916</v>
      </c>
      <c r="Q311" s="312">
        <f t="shared" si="209"/>
        <v>6877.030520234126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2828.8007241564378</v>
      </c>
      <c r="N313" s="84">
        <f t="shared" si="210"/>
        <v>2755.6992019103982</v>
      </c>
      <c r="O313" s="84">
        <f t="shared" si="210"/>
        <v>2680.2006421129413</v>
      </c>
      <c r="P313" s="84">
        <f t="shared" si="210"/>
        <v>2587.0662871751997</v>
      </c>
      <c r="Q313" s="84">
        <f t="shared" si="210"/>
        <v>2496.9728870243571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2794.2945367851039</v>
      </c>
      <c r="N314" s="84">
        <f t="shared" si="211"/>
        <v>2670.260139641432</v>
      </c>
      <c r="O314" s="84">
        <f t="shared" si="211"/>
        <v>2553.0466410534877</v>
      </c>
      <c r="P314" s="84">
        <f t="shared" si="211"/>
        <v>2441.2360055699569</v>
      </c>
      <c r="Q314" s="84">
        <f t="shared" si="211"/>
        <v>2335.0800609927865</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487.81165426334411</v>
      </c>
      <c r="N315" s="84">
        <f t="shared" si="212"/>
        <v>981.14742637293762</v>
      </c>
      <c r="O315" s="84">
        <f t="shared" si="212"/>
        <v>1419.7369427917592</v>
      </c>
      <c r="P315" s="84">
        <f t="shared" si="212"/>
        <v>1820.8558189101982</v>
      </c>
      <c r="Q315" s="84">
        <f t="shared" si="212"/>
        <v>2151.3799672478126</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6110.906915204886</v>
      </c>
      <c r="N316" s="211">
        <f t="shared" si="214"/>
        <v>6407.1067679247681</v>
      </c>
      <c r="O316" s="211">
        <f t="shared" si="214"/>
        <v>6652.9842259581883</v>
      </c>
      <c r="P316" s="211">
        <f t="shared" si="214"/>
        <v>6849.1581116553552</v>
      </c>
      <c r="Q316" s="211">
        <f t="shared" si="214"/>
        <v>6983.4329152649561</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5858.1030339072531</v>
      </c>
      <c r="N318" s="84">
        <f t="shared" si="215"/>
        <v>6137.3791449221244</v>
      </c>
      <c r="O318" s="84">
        <f t="shared" si="215"/>
        <v>6436.134865945196</v>
      </c>
      <c r="P318" s="84">
        <f t="shared" si="215"/>
        <v>6681.8600409074916</v>
      </c>
      <c r="Q318" s="84">
        <f t="shared" si="215"/>
        <v>6877.030520234126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6110.906915204886</v>
      </c>
      <c r="N319" s="84">
        <f t="shared" si="216"/>
        <v>6407.1067679247681</v>
      </c>
      <c r="O319" s="84">
        <f t="shared" si="216"/>
        <v>6652.9842259581883</v>
      </c>
      <c r="P319" s="84">
        <f t="shared" si="216"/>
        <v>6849.1581116553552</v>
      </c>
      <c r="Q319" s="84">
        <f t="shared" si="216"/>
        <v>6983.4329152649561</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5984.50497455607</v>
      </c>
      <c r="N320" s="211">
        <f t="shared" si="217"/>
        <v>6272.2429564234462</v>
      </c>
      <c r="O320" s="211">
        <f t="shared" si="217"/>
        <v>6544.5595459516917</v>
      </c>
      <c r="P320" s="211">
        <f t="shared" si="217"/>
        <v>6765.5090762814234</v>
      </c>
      <c r="Q320" s="211">
        <f t="shared" si="217"/>
        <v>6930.2317177495406</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6088.6098002993203</v>
      </c>
      <c r="N323" s="181">
        <f xml:space="preserve"> Inp!N$130</f>
        <v>6491.3823565420298</v>
      </c>
      <c r="O323" s="181">
        <f xml:space="preserve"> Inp!O$130</f>
        <v>6942.4303354103504</v>
      </c>
      <c r="P323" s="181">
        <f xml:space="preserve"> Inp!P$130</f>
        <v>7358.4439166410502</v>
      </c>
      <c r="Q323" s="181">
        <f xml:space="preserve"> Inp!Q$130</f>
        <v>7734.50321777507</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134.22867601478001</v>
      </c>
      <c r="N324" s="181">
        <f xml:space="preserve"> Inp!N$131</f>
        <v>158.78420052673101</v>
      </c>
      <c r="O324" s="181">
        <f xml:space="preserve"> Inp!O$131</f>
        <v>176.17025681858999</v>
      </c>
      <c r="P324" s="181">
        <f xml:space="preserve"> Inp!P$131</f>
        <v>187.13572170533999</v>
      </c>
      <c r="Q324" s="181">
        <f xml:space="preserve"> Inp!Q$131</f>
        <v>194.56083806990799</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5731.741821545319</v>
      </c>
      <c r="N326" s="196">
        <f t="shared" si="218"/>
        <v>5990.8386286067898</v>
      </c>
      <c r="O326" s="196">
        <f t="shared" si="218"/>
        <v>6276.8541874519506</v>
      </c>
      <c r="P326" s="196">
        <f t="shared" si="218"/>
        <v>6516.1451772362288</v>
      </c>
      <c r="Q326" s="196">
        <f t="shared" si="218"/>
        <v>6708.2841446183693</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126.36121236193345</v>
      </c>
      <c r="N327" s="223">
        <f t="shared" si="219"/>
        <v>146.54051631534449</v>
      </c>
      <c r="O327" s="223">
        <f t="shared" si="219"/>
        <v>159.28067849324572</v>
      </c>
      <c r="P327" s="223">
        <f t="shared" si="219"/>
        <v>165.71486367127198</v>
      </c>
      <c r="Q327" s="223">
        <f t="shared" si="219"/>
        <v>168.7463756157664</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5858.1030339072522</v>
      </c>
      <c r="N329" s="8">
        <f t="shared" ref="N329:Q329" si="222" xml:space="preserve"> SUM(N326:N328)</f>
        <v>6137.3791449221344</v>
      </c>
      <c r="O329" s="8">
        <f t="shared" si="222"/>
        <v>6436.134865945196</v>
      </c>
      <c r="P329" s="8">
        <f t="shared" si="222"/>
        <v>6681.8600409075007</v>
      </c>
      <c r="Q329" s="8">
        <f t="shared" si="222"/>
        <v>6877.030520234136</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5858.1030339072531</v>
      </c>
      <c r="N331" s="84">
        <f t="shared" si="223"/>
        <v>6137.3791449221244</v>
      </c>
      <c r="O331" s="84">
        <f t="shared" si="223"/>
        <v>6436.134865945196</v>
      </c>
      <c r="P331" s="84">
        <f t="shared" si="223"/>
        <v>6681.8600409074916</v>
      </c>
      <c r="Q331" s="84">
        <f t="shared" si="223"/>
        <v>6877.030520234126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5858.1030339072522</v>
      </c>
      <c r="N332" s="196">
        <f t="shared" si="224"/>
        <v>6137.3791449221344</v>
      </c>
      <c r="O332" s="196">
        <f t="shared" si="224"/>
        <v>6436.134865945196</v>
      </c>
      <c r="P332" s="196">
        <f t="shared" si="224"/>
        <v>6681.8600409075007</v>
      </c>
      <c r="Q332" s="196">
        <f t="shared" si="224"/>
        <v>6877.030520234136</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6110.906915204886</v>
      </c>
      <c r="N336" s="84">
        <f t="shared" si="226"/>
        <v>6407.1067679247681</v>
      </c>
      <c r="O336" s="84">
        <f t="shared" si="226"/>
        <v>6652.9842259581883</v>
      </c>
      <c r="P336" s="84">
        <f t="shared" si="226"/>
        <v>6849.1581116553552</v>
      </c>
      <c r="Q336" s="84">
        <f t="shared" si="226"/>
        <v>6983.4329152649561</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6110.9069152048796</v>
      </c>
      <c r="N337" s="181">
        <f xml:space="preserve"> Inp!N$132</f>
        <v>6407.1067679247799</v>
      </c>
      <c r="O337" s="181">
        <f xml:space="preserve"> Inp!O$132</f>
        <v>6652.9842259581901</v>
      </c>
      <c r="P337" s="181">
        <f xml:space="preserve"> Inp!P$132</f>
        <v>6849.1581116553598</v>
      </c>
      <c r="Q337" s="181">
        <f xml:space="preserve"> Inp!Q$132</f>
        <v>6983.4329152649598</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5984.50497455607</v>
      </c>
      <c r="N346" s="84">
        <f t="shared" si="230"/>
        <v>6272.2429564234462</v>
      </c>
      <c r="O346" s="84">
        <f t="shared" si="230"/>
        <v>6544.5595459516917</v>
      </c>
      <c r="P346" s="84">
        <f t="shared" si="230"/>
        <v>6765.5090762814234</v>
      </c>
      <c r="Q346" s="84">
        <f t="shared" si="230"/>
        <v>6930.2317177495406</v>
      </c>
    </row>
    <row r="347" spans="1:17" hidden="1" outlineLevel="2">
      <c r="B347" s="269"/>
      <c r="E347" s="84" t="s">
        <v>803</v>
      </c>
      <c r="G347" s="70" t="s">
        <v>255</v>
      </c>
      <c r="J347" s="84">
        <f t="shared" ref="J347:Q347" si="231" xml:space="preserve"> J345 * J346</f>
        <v>0</v>
      </c>
      <c r="K347" s="84">
        <f t="shared" si="231"/>
        <v>0</v>
      </c>
      <c r="L347" s="84">
        <f t="shared" si="231"/>
        <v>0</v>
      </c>
      <c r="M347" s="84">
        <f t="shared" si="231"/>
        <v>2393.8019898224279</v>
      </c>
      <c r="N347" s="84">
        <f t="shared" si="231"/>
        <v>2508.8971825693789</v>
      </c>
      <c r="O347" s="84">
        <f t="shared" si="231"/>
        <v>2617.823818380677</v>
      </c>
      <c r="P347" s="84">
        <f t="shared" si="231"/>
        <v>2706.2036305125694</v>
      </c>
      <c r="Q347" s="84">
        <f t="shared" si="231"/>
        <v>2772.0926870998164</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0.17175000000000007</v>
      </c>
      <c r="N351" s="249">
        <f xml:space="preserve"> Inp!N$214</f>
        <v>0.18049999999999999</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5984.50497455607</v>
      </c>
      <c r="N352" s="84">
        <f t="shared" si="232"/>
        <v>6272.2429564234462</v>
      </c>
      <c r="O352" s="84">
        <f t="shared" si="232"/>
        <v>6544.5595459516917</v>
      </c>
      <c r="P352" s="84">
        <f t="shared" si="232"/>
        <v>6765.5090762814234</v>
      </c>
      <c r="Q352" s="84">
        <f t="shared" si="232"/>
        <v>6930.2317177495406</v>
      </c>
    </row>
    <row r="353" spans="1:17" hidden="1" outlineLevel="2">
      <c r="E353" s="84" t="s">
        <v>804</v>
      </c>
      <c r="G353" s="70" t="s">
        <v>255</v>
      </c>
      <c r="J353" s="84">
        <f t="shared" ref="J353:Q353" si="233" xml:space="preserve"> J351 * J352</f>
        <v>0</v>
      </c>
      <c r="K353" s="84">
        <f t="shared" si="233"/>
        <v>0</v>
      </c>
      <c r="L353" s="84">
        <f t="shared" si="233"/>
        <v>0</v>
      </c>
      <c r="M353" s="84">
        <f t="shared" si="233"/>
        <v>1027.8387293800054</v>
      </c>
      <c r="N353" s="84">
        <f t="shared" si="233"/>
        <v>1132.139853634432</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2586.4622922651001</v>
      </c>
      <c r="N361" s="293">
        <f>Inp!N$137</f>
        <v>2504.2474783665798</v>
      </c>
      <c r="O361" s="293">
        <f>Inp!O$137</f>
        <v>2435.5884629522998</v>
      </c>
      <c r="P361" s="293">
        <f>Inp!P$137</f>
        <v>2383.5978437788499</v>
      </c>
      <c r="Q361" s="293">
        <f>Inp!Q$137</f>
        <v>2331.4232226783602</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62.742638982404898</v>
      </c>
      <c r="N362" s="293">
        <f>Inp!N$138</f>
        <v>74.094794611697097</v>
      </c>
      <c r="O362" s="293">
        <f>Inp!O$138</f>
        <v>76.730007514766498</v>
      </c>
      <c r="P362" s="293">
        <f>Inp!P$138</f>
        <v>76.275131000924802</v>
      </c>
      <c r="Q362" s="293">
        <f>Inp!Q$138</f>
        <v>74.605543125709204</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144.957452880929</v>
      </c>
      <c r="N363" s="293">
        <f>Inp!N$139</f>
        <v>142.753810025978</v>
      </c>
      <c r="O363" s="293">
        <f>Inp!O$139</f>
        <v>128.720626688218</v>
      </c>
      <c r="P363" s="293">
        <f>Inp!P$139</f>
        <v>128.44975210141101</v>
      </c>
      <c r="Q363" s="293">
        <f>Inp!Q$139</f>
        <v>124.478019409111</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2586.4622922651001</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2483.1557614007561</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2434.8635528749178</v>
      </c>
      <c r="N370" s="84">
        <f t="shared" si="243"/>
        <v>2311.1475653363809</v>
      </c>
      <c r="O370" s="84">
        <f t="shared" si="243"/>
        <v>2202.0867194900234</v>
      </c>
      <c r="P370" s="84">
        <f t="shared" si="243"/>
        <v>2110.7546337460089</v>
      </c>
      <c r="Q370" s="84">
        <f t="shared" si="243"/>
        <v>2022.0884262024149</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59.065142888921933</v>
      </c>
      <c r="N371" s="84">
        <f t="shared" si="244"/>
        <v>68.381422223740657</v>
      </c>
      <c r="O371" s="84">
        <f t="shared" si="244"/>
        <v>69.373842545560692</v>
      </c>
      <c r="P371" s="84">
        <f t="shared" si="244"/>
        <v>67.54414827987371</v>
      </c>
      <c r="Q371" s="84">
        <f t="shared" si="244"/>
        <v>64.706829638478723</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136.46114996258427</v>
      </c>
      <c r="N372" s="84">
        <f t="shared" si="245"/>
        <v>131.7462125185919</v>
      </c>
      <c r="O372" s="84">
        <f t="shared" si="245"/>
        <v>116.38008098090967</v>
      </c>
      <c r="P372" s="84">
        <f t="shared" si="245"/>
        <v>113.74649887321112</v>
      </c>
      <c r="Q372" s="84">
        <f t="shared" si="245"/>
        <v>107.96219232756945</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2434.8635528749178</v>
      </c>
      <c r="N374" s="84">
        <f t="shared" si="246"/>
        <v>2311.1475653363809</v>
      </c>
      <c r="O374" s="84">
        <f t="shared" si="246"/>
        <v>2202.0867194900234</v>
      </c>
      <c r="P374" s="84">
        <f t="shared" si="246"/>
        <v>2110.7546337460089</v>
      </c>
      <c r="Q374" s="84">
        <f t="shared" si="246"/>
        <v>2022.0884262024149</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59.065142888921933</v>
      </c>
      <c r="N375" s="84">
        <f t="shared" si="247"/>
        <v>68.381422223740657</v>
      </c>
      <c r="O375" s="84">
        <f t="shared" si="247"/>
        <v>69.373842545560692</v>
      </c>
      <c r="P375" s="84">
        <f t="shared" si="247"/>
        <v>67.54414827987371</v>
      </c>
      <c r="Q375" s="84">
        <f t="shared" si="247"/>
        <v>64.706829638478723</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2493.9286957638396</v>
      </c>
      <c r="N376" s="211">
        <f t="shared" si="248"/>
        <v>2379.5289875601215</v>
      </c>
      <c r="O376" s="211">
        <f t="shared" si="248"/>
        <v>2271.4605620355842</v>
      </c>
      <c r="P376" s="211">
        <f t="shared" si="248"/>
        <v>2178.2987820258827</v>
      </c>
      <c r="Q376" s="211">
        <f t="shared" si="248"/>
        <v>2086.7952558408938</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2493.9286957638396</v>
      </c>
      <c r="N378" s="309">
        <f t="shared" si="249"/>
        <v>2379.5289875601215</v>
      </c>
      <c r="O378" s="309">
        <f t="shared" si="249"/>
        <v>2271.4605620355842</v>
      </c>
      <c r="P378" s="309">
        <f t="shared" si="249"/>
        <v>2178.2987820258827</v>
      </c>
      <c r="Q378" s="309">
        <f t="shared" si="249"/>
        <v>2086.7952558408938</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136.46114996258427</v>
      </c>
      <c r="N379" s="309">
        <f t="shared" si="250"/>
        <v>131.7462125185919</v>
      </c>
      <c r="O379" s="309">
        <f t="shared" si="250"/>
        <v>116.38008098090967</v>
      </c>
      <c r="P379" s="309">
        <f t="shared" si="250"/>
        <v>113.74649887321112</v>
      </c>
      <c r="Q379" s="309">
        <f t="shared" si="250"/>
        <v>107.96219232756945</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2357.4675458012553</v>
      </c>
      <c r="N380" s="312">
        <f t="shared" si="251"/>
        <v>2247.7827750415295</v>
      </c>
      <c r="O380" s="312">
        <f t="shared" si="251"/>
        <v>2155.0804810546747</v>
      </c>
      <c r="P380" s="312">
        <f t="shared" si="251"/>
        <v>2064.5522831526714</v>
      </c>
      <c r="Q380" s="312">
        <f t="shared" si="251"/>
        <v>1978.8330635133243</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2493.9286957638396</v>
      </c>
      <c r="N382" s="91">
        <f t="shared" si="252"/>
        <v>2379.5289875601215</v>
      </c>
      <c r="O382" s="91">
        <f t="shared" si="252"/>
        <v>2271.4605620355842</v>
      </c>
      <c r="P382" s="91">
        <f t="shared" si="252"/>
        <v>2178.2987820258827</v>
      </c>
      <c r="Q382" s="91">
        <f t="shared" si="252"/>
        <v>2086.7952558408938</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2357.4675458012553</v>
      </c>
      <c r="N383" s="91">
        <f t="shared" si="253"/>
        <v>2247.7827750415295</v>
      </c>
      <c r="O383" s="91">
        <f t="shared" si="253"/>
        <v>2155.0804810546747</v>
      </c>
      <c r="P383" s="91">
        <f t="shared" si="253"/>
        <v>2064.5522831526714</v>
      </c>
      <c r="Q383" s="91">
        <f t="shared" si="253"/>
        <v>1978.8330635133243</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2425.6981207825474</v>
      </c>
      <c r="N384" s="312">
        <f t="shared" si="254"/>
        <v>2313.6558813008255</v>
      </c>
      <c r="O384" s="312">
        <f t="shared" si="254"/>
        <v>2213.2705215451297</v>
      </c>
      <c r="P384" s="312">
        <f t="shared" si="254"/>
        <v>2121.4255325892773</v>
      </c>
      <c r="Q384" s="312">
        <f t="shared" si="254"/>
        <v>2032.814159677109</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2357.4675458012553</v>
      </c>
      <c r="N387" s="84">
        <f t="shared" si="255"/>
        <v>2247.7827750415295</v>
      </c>
      <c r="O387" s="84">
        <f t="shared" si="255"/>
        <v>2155.0804810546747</v>
      </c>
      <c r="P387" s="84">
        <f t="shared" si="255"/>
        <v>2064.5522831526714</v>
      </c>
      <c r="Q387" s="84">
        <f t="shared" si="255"/>
        <v>1978.8330635133243</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2357.4675458012598</v>
      </c>
      <c r="N388" s="181">
        <f xml:space="preserve"> Inp!N$140</f>
        <v>2247.7827750415299</v>
      </c>
      <c r="O388" s="181">
        <f xml:space="preserve"> Inp!O$140</f>
        <v>2155.0804810546701</v>
      </c>
      <c r="P388" s="181">
        <f xml:space="preserve"> Inp!P$140</f>
        <v>2064.55228315267</v>
      </c>
      <c r="Q388" s="181">
        <f xml:space="preserve"> Inp!Q$140</f>
        <v>1978.83306351333</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2586.4622922651001</v>
      </c>
      <c r="N395" s="155">
        <f>Inp!N$141</f>
        <v>2491.7404413415202</v>
      </c>
      <c r="O395" s="155">
        <f>Inp!O$141</f>
        <v>2399.5377413541901</v>
      </c>
      <c r="P395" s="155">
        <f>Inp!P$141</f>
        <v>2315.51790167443</v>
      </c>
      <c r="Q395" s="155">
        <f>Inp!Q$141</f>
        <v>2236.0518880919699</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51.298963432593297</v>
      </c>
      <c r="N396" s="155">
        <f>Inp!N$142</f>
        <v>49.9394198352228</v>
      </c>
      <c r="O396" s="155">
        <f>Inp!O$142</f>
        <v>49.793411384022498</v>
      </c>
      <c r="P396" s="155">
        <f>Inp!P$142</f>
        <v>48.625875935164302</v>
      </c>
      <c r="Q396" s="155">
        <f>Inp!Q$142</f>
        <v>46.957089649934602</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146.02081435617501</v>
      </c>
      <c r="N398" s="155">
        <f>Inp!N$145</f>
        <v>142.14211982255301</v>
      </c>
      <c r="O398" s="155">
        <f>Inp!O$145</f>
        <v>133.813251063786</v>
      </c>
      <c r="P398" s="155">
        <f>Inp!P$145</f>
        <v>128.091889517624</v>
      </c>
      <c r="Q398" s="155">
        <f>Inp!Q$145</f>
        <v>121.473385887072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2586.4622922651001</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2483.1557614007561</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2434.8635528749178</v>
      </c>
      <c r="N410" s="84">
        <f t="shared" si="260"/>
        <v>2299.6049329009907</v>
      </c>
      <c r="O410" s="84">
        <f t="shared" si="260"/>
        <v>2169.4922083618994</v>
      </c>
      <c r="P410" s="84">
        <f t="shared" si="260"/>
        <v>2050.4675959652359</v>
      </c>
      <c r="Q410" s="84">
        <f t="shared" si="260"/>
        <v>1939.37102423836</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48.292208525838554</v>
      </c>
      <c r="N411" s="84">
        <f t="shared" si="261"/>
        <v>46.088643220584842</v>
      </c>
      <c r="O411" s="84">
        <f t="shared" si="261"/>
        <v>45.019678650451361</v>
      </c>
      <c r="P411" s="84">
        <f t="shared" si="261"/>
        <v>43.05981951527108</v>
      </c>
      <c r="Q411" s="84">
        <f t="shared" si="261"/>
        <v>40.726791509008365</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137.46218527918282</v>
      </c>
      <c r="N413" s="84">
        <f t="shared" si="263"/>
        <v>131.18168910922509</v>
      </c>
      <c r="O413" s="84">
        <f t="shared" si="263"/>
        <v>120.98447153184696</v>
      </c>
      <c r="P413" s="84">
        <f t="shared" si="263"/>
        <v>113.42959973313839</v>
      </c>
      <c r="Q413" s="84">
        <f t="shared" si="263"/>
        <v>105.35621559593378</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2434.8635528749178</v>
      </c>
      <c r="N416" s="84">
        <f t="shared" si="265"/>
        <v>2299.6049329009907</v>
      </c>
      <c r="O416" s="84">
        <f t="shared" si="265"/>
        <v>2169.4922083618994</v>
      </c>
      <c r="P416" s="84">
        <f t="shared" si="265"/>
        <v>2050.4675959652359</v>
      </c>
      <c r="Q416" s="84">
        <f t="shared" si="265"/>
        <v>1939.37102423836</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48.292208525838554</v>
      </c>
      <c r="N417" s="84">
        <f t="shared" si="266"/>
        <v>46.088643220584842</v>
      </c>
      <c r="O417" s="84">
        <f t="shared" si="266"/>
        <v>45.019678650451361</v>
      </c>
      <c r="P417" s="84">
        <f t="shared" si="266"/>
        <v>43.05981951527108</v>
      </c>
      <c r="Q417" s="84">
        <f t="shared" si="266"/>
        <v>40.726791509008365</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2483.1557614007565</v>
      </c>
      <c r="N420" s="211">
        <f t="shared" si="268"/>
        <v>2345.6935761215755</v>
      </c>
      <c r="O420" s="211">
        <f t="shared" si="268"/>
        <v>2214.5118870123506</v>
      </c>
      <c r="P420" s="211">
        <f t="shared" si="268"/>
        <v>2093.527415480507</v>
      </c>
      <c r="Q420" s="211">
        <f t="shared" si="268"/>
        <v>1980.0978157473683</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2483.1557614007565</v>
      </c>
      <c r="N422" s="117">
        <f t="shared" si="269"/>
        <v>2345.6935761215755</v>
      </c>
      <c r="O422" s="117">
        <f t="shared" si="269"/>
        <v>2214.5118870123506</v>
      </c>
      <c r="P422" s="117">
        <f t="shared" si="269"/>
        <v>2093.527415480507</v>
      </c>
      <c r="Q422" s="117">
        <f t="shared" si="269"/>
        <v>1980.0978157473683</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137.46218527918282</v>
      </c>
      <c r="N423" s="117">
        <f t="shared" si="270"/>
        <v>131.18168910922509</v>
      </c>
      <c r="O423" s="117">
        <f t="shared" si="270"/>
        <v>120.98447153184696</v>
      </c>
      <c r="P423" s="117">
        <f t="shared" si="270"/>
        <v>113.42959973313839</v>
      </c>
      <c r="Q423" s="117">
        <f t="shared" si="270"/>
        <v>105.35621559593378</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2345.6935761215736</v>
      </c>
      <c r="N425" s="260">
        <f t="shared" si="272"/>
        <v>2214.5118870123506</v>
      </c>
      <c r="O425" s="260">
        <f t="shared" si="272"/>
        <v>2093.5274154805038</v>
      </c>
      <c r="P425" s="260">
        <f t="shared" si="272"/>
        <v>1980.0978157473687</v>
      </c>
      <c r="Q425" s="260">
        <f t="shared" si="272"/>
        <v>1874.7416001514346</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2483.1557614007565</v>
      </c>
      <c r="N427" s="91">
        <f t="shared" si="273"/>
        <v>2345.6935761215755</v>
      </c>
      <c r="O427" s="91">
        <f t="shared" si="273"/>
        <v>2214.5118870123506</v>
      </c>
      <c r="P427" s="91">
        <f t="shared" si="273"/>
        <v>2093.527415480507</v>
      </c>
      <c r="Q427" s="91">
        <f t="shared" si="273"/>
        <v>1980.0978157473683</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2345.6935761215736</v>
      </c>
      <c r="N428" s="91">
        <f t="shared" si="274"/>
        <v>2214.5118870123506</v>
      </c>
      <c r="O428" s="91">
        <f t="shared" si="274"/>
        <v>2093.5274154805038</v>
      </c>
      <c r="P428" s="91">
        <f t="shared" si="274"/>
        <v>1980.0978157473687</v>
      </c>
      <c r="Q428" s="91">
        <f t="shared" si="274"/>
        <v>1874.7416001514346</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2414.4246687611649</v>
      </c>
      <c r="N429" s="260">
        <f t="shared" si="275"/>
        <v>2280.102731566963</v>
      </c>
      <c r="O429" s="260">
        <f t="shared" si="275"/>
        <v>2154.0196512464272</v>
      </c>
      <c r="P429" s="260">
        <f t="shared" si="275"/>
        <v>2036.8126156139379</v>
      </c>
      <c r="Q429" s="260">
        <f t="shared" si="275"/>
        <v>1927.4197079494015</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2345.6935761215736</v>
      </c>
      <c r="N432" s="309">
        <f t="shared" si="276"/>
        <v>2214.5118870123506</v>
      </c>
      <c r="O432" s="309">
        <f t="shared" si="276"/>
        <v>2093.5274154805038</v>
      </c>
      <c r="P432" s="309">
        <f t="shared" si="276"/>
        <v>1980.0978157473687</v>
      </c>
      <c r="Q432" s="309">
        <f t="shared" si="276"/>
        <v>1874.7416001514346</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2345.69357612158</v>
      </c>
      <c r="N433" s="181">
        <f xml:space="preserve"> Inp!N$147</f>
        <v>2214.5118870123501</v>
      </c>
      <c r="O433" s="181">
        <f xml:space="preserve"> Inp!O$147</f>
        <v>2093.5274154805102</v>
      </c>
      <c r="P433" s="181">
        <f xml:space="preserve"> Inp!P$147</f>
        <v>1980.0978157473701</v>
      </c>
      <c r="Q433" s="181">
        <f xml:space="preserve"> Inp!Q$147</f>
        <v>1874.74160015143</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385.446733871726</v>
      </c>
      <c r="O441" s="229">
        <f xml:space="preserve"> Inp!O$148</f>
        <v>819.94717726510896</v>
      </c>
      <c r="P441" s="229">
        <f xml:space="preserve"> Inp!P$148</f>
        <v>1259.7564156926701</v>
      </c>
      <c r="Q441" s="229">
        <f xml:space="preserve"> Inp!Q$148</f>
        <v>1646.1850397084399</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7.7251169293428097</v>
      </c>
      <c r="O442" s="229">
        <f xml:space="preserve"> Inp!O$149</f>
        <v>17.014930170545298</v>
      </c>
      <c r="P442" s="229">
        <f xml:space="preserve"> Inp!P$149</f>
        <v>26.454884729546698</v>
      </c>
      <c r="Q442" s="229">
        <f xml:space="preserve"> Inp!Q$149</f>
        <v>34.569885833879702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396.419192659168</v>
      </c>
      <c r="N443" s="229">
        <f xml:space="preserve"> Inp!N$150</f>
        <v>461.67265827919402</v>
      </c>
      <c r="O443" s="229">
        <f xml:space="preserve"> Inp!O$150</f>
        <v>481.67733244969497</v>
      </c>
      <c r="P443" s="229">
        <f xml:space="preserve"> Inp!P$150</f>
        <v>441.62595917384198</v>
      </c>
      <c r="Q443" s="229">
        <f xml:space="preserve"> Inp!Q$150</f>
        <v>366.71557545278699</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10.9724587874421</v>
      </c>
      <c r="N444" s="229">
        <f xml:space="preserve"> Inp!N$151</f>
        <v>34.897331815153898</v>
      </c>
      <c r="O444" s="229">
        <f xml:space="preserve"> Inp!O$151</f>
        <v>58.883024192682797</v>
      </c>
      <c r="P444" s="229">
        <f xml:space="preserve"> Inp!P$151</f>
        <v>81.652219887611807</v>
      </c>
      <c r="Q444" s="229">
        <f xml:space="preserve"> Inp!Q$151</f>
        <v>99.184928821374001</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355.7253379508436</v>
      </c>
      <c r="O451" s="84">
        <f t="shared" si="292"/>
        <v>741.33820930904562</v>
      </c>
      <c r="P451" s="84">
        <f t="shared" si="292"/>
        <v>1115.5559226379598</v>
      </c>
      <c r="Q451" s="84">
        <f t="shared" si="292"/>
        <v>1427.7681048222219</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7.1294412143463024</v>
      </c>
      <c r="O452" s="84">
        <f t="shared" si="293"/>
        <v>15.383695698817132</v>
      </c>
      <c r="P452" s="84">
        <f t="shared" si="293"/>
        <v>23.426674375397713</v>
      </c>
      <c r="Q452" s="84">
        <f t="shared" si="293"/>
        <v>29.983130201268793</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373.18411590706353</v>
      </c>
      <c r="N453" s="84">
        <f t="shared" si="294"/>
        <v>426.07356077295179</v>
      </c>
      <c r="O453" s="84">
        <f t="shared" si="294"/>
        <v>435.49855527773849</v>
      </c>
      <c r="P453" s="84">
        <f t="shared" si="294"/>
        <v>391.07437613339226</v>
      </c>
      <c r="Q453" s="84">
        <f t="shared" si="294"/>
        <v>318.05950700763844</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10.329336741873744</v>
      </c>
      <c r="N454" s="84">
        <f t="shared" si="295"/>
        <v>32.206434930279094</v>
      </c>
      <c r="O454" s="84">
        <f t="shared" si="295"/>
        <v>53.237863272246912</v>
      </c>
      <c r="P454" s="84">
        <f t="shared" si="295"/>
        <v>72.305738123253249</v>
      </c>
      <c r="Q454" s="84">
        <f t="shared" si="295"/>
        <v>86.025005958808606</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355.7253379508436</v>
      </c>
      <c r="O456" s="235">
        <f t="shared" si="296"/>
        <v>741.33820930904562</v>
      </c>
      <c r="P456" s="235">
        <f t="shared" si="296"/>
        <v>1115.5559226379598</v>
      </c>
      <c r="Q456" s="235">
        <f t="shared" si="296"/>
        <v>1427.7681048222219</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7.1294412143463024</v>
      </c>
      <c r="O457" s="235">
        <f t="shared" si="297"/>
        <v>15.383695698817132</v>
      </c>
      <c r="P457" s="235">
        <f t="shared" si="297"/>
        <v>23.426674375397713</v>
      </c>
      <c r="Q457" s="235">
        <f t="shared" si="297"/>
        <v>29.983130201268793</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362.85477916518988</v>
      </c>
      <c r="O458" s="211">
        <f t="shared" si="298"/>
        <v>756.7219050078628</v>
      </c>
      <c r="P458" s="211">
        <f t="shared" si="298"/>
        <v>1138.9825970133575</v>
      </c>
      <c r="Q458" s="211">
        <f t="shared" si="298"/>
        <v>1457.7512350234906</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362.85477916518988</v>
      </c>
      <c r="O460" s="261">
        <f t="shared" si="299"/>
        <v>756.7219050078628</v>
      </c>
      <c r="P460" s="261">
        <f t="shared" si="299"/>
        <v>1138.9825970133575</v>
      </c>
      <c r="Q460" s="261">
        <f t="shared" si="299"/>
        <v>1457.7512350234906</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373.18411590706353</v>
      </c>
      <c r="N461" s="261">
        <f t="shared" si="300"/>
        <v>426.07356077295179</v>
      </c>
      <c r="O461" s="261">
        <f t="shared" si="300"/>
        <v>435.49855527773849</v>
      </c>
      <c r="P461" s="261">
        <f t="shared" si="300"/>
        <v>391.07437613339226</v>
      </c>
      <c r="Q461" s="261">
        <f t="shared" si="300"/>
        <v>318.05950700763844</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10.329336741873744</v>
      </c>
      <c r="N462" s="261">
        <f t="shared" si="301"/>
        <v>32.206434930279094</v>
      </c>
      <c r="O462" s="261">
        <f t="shared" si="301"/>
        <v>53.237863272246912</v>
      </c>
      <c r="P462" s="261">
        <f t="shared" si="301"/>
        <v>72.305738123253249</v>
      </c>
      <c r="Q462" s="261">
        <f t="shared" si="301"/>
        <v>86.025005958808606</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362.85477916518977</v>
      </c>
      <c r="N463" s="260">
        <f t="shared" si="302"/>
        <v>756.72190500786257</v>
      </c>
      <c r="O463" s="260">
        <f t="shared" si="302"/>
        <v>1138.9825970133545</v>
      </c>
      <c r="P463" s="260">
        <f t="shared" si="302"/>
        <v>1457.7512350234965</v>
      </c>
      <c r="Q463" s="260">
        <f t="shared" si="302"/>
        <v>1689.7857360723203</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362.85477916518988</v>
      </c>
      <c r="O465" s="84">
        <f t="shared" si="303"/>
        <v>756.7219050078628</v>
      </c>
      <c r="P465" s="84">
        <f t="shared" si="303"/>
        <v>1138.9825970133575</v>
      </c>
      <c r="Q465" s="84">
        <f t="shared" si="303"/>
        <v>1457.7512350234906</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362.85477916518977</v>
      </c>
      <c r="N466" s="84">
        <f t="shared" si="304"/>
        <v>756.72190500786257</v>
      </c>
      <c r="O466" s="84">
        <f t="shared" si="304"/>
        <v>1138.9825970133545</v>
      </c>
      <c r="P466" s="84">
        <f t="shared" si="304"/>
        <v>1457.7512350234965</v>
      </c>
      <c r="Q466" s="84">
        <f t="shared" si="304"/>
        <v>1689.7857360723203</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181.42738958259488</v>
      </c>
      <c r="N467" s="260">
        <f t="shared" si="305"/>
        <v>559.7883420865262</v>
      </c>
      <c r="O467" s="260">
        <f t="shared" si="305"/>
        <v>947.8522510106086</v>
      </c>
      <c r="P467" s="260">
        <f t="shared" si="305"/>
        <v>1298.366916018427</v>
      </c>
      <c r="Q467" s="260">
        <f t="shared" si="305"/>
        <v>1573.7684855479056</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362.85477916518977</v>
      </c>
      <c r="N470" s="84">
        <f t="shared" si="306"/>
        <v>756.72190500786257</v>
      </c>
      <c r="O470" s="84">
        <f t="shared" si="306"/>
        <v>1138.9825970133545</v>
      </c>
      <c r="P470" s="84">
        <f t="shared" si="306"/>
        <v>1457.7512350234965</v>
      </c>
      <c r="Q470" s="84">
        <f t="shared" si="306"/>
        <v>1689.7857360723203</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362.85477916519</v>
      </c>
      <c r="N471" s="181">
        <f xml:space="preserve"> Inp!N$152</f>
        <v>756.72190500786303</v>
      </c>
      <c r="O471" s="181">
        <f xml:space="preserve"> Inp!O$152</f>
        <v>1138.98259701335</v>
      </c>
      <c r="P471" s="181">
        <f xml:space="preserve"> Inp!P$152</f>
        <v>1457.7512350234899</v>
      </c>
      <c r="Q471" s="181">
        <f xml:space="preserve"> Inp!Q$152</f>
        <v>1689.7857360723201</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2483.1557614007561</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2483.1557614007561</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4966.3115228015122</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2493.9286957638396</v>
      </c>
      <c r="N483" s="84">
        <f t="shared" si="312"/>
        <v>2379.5289875601215</v>
      </c>
      <c r="O483" s="84">
        <f t="shared" si="312"/>
        <v>2271.4605620355842</v>
      </c>
      <c r="P483" s="84">
        <f t="shared" si="312"/>
        <v>2178.2987820258827</v>
      </c>
      <c r="Q483" s="84">
        <f t="shared" si="312"/>
        <v>2086.7952558408938</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2483.1557614007565</v>
      </c>
      <c r="N484" s="84">
        <f t="shared" si="313"/>
        <v>2345.6935761215755</v>
      </c>
      <c r="O484" s="84">
        <f t="shared" si="313"/>
        <v>2214.5118870123506</v>
      </c>
      <c r="P484" s="84">
        <f t="shared" si="313"/>
        <v>2093.527415480507</v>
      </c>
      <c r="Q484" s="84">
        <f t="shared" si="313"/>
        <v>1980.0978157473683</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362.85477916518988</v>
      </c>
      <c r="O485" s="84">
        <f t="shared" si="314"/>
        <v>756.7219050078628</v>
      </c>
      <c r="P485" s="84">
        <f t="shared" si="314"/>
        <v>1138.9825970133575</v>
      </c>
      <c r="Q485" s="84">
        <f t="shared" si="314"/>
        <v>1457.7512350234906</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4977.0844571645957</v>
      </c>
      <c r="N486" s="312">
        <f t="shared" si="315"/>
        <v>5088.0773428468865</v>
      </c>
      <c r="O486" s="312">
        <f t="shared" si="315"/>
        <v>5242.6943540557977</v>
      </c>
      <c r="P486" s="312">
        <f t="shared" si="315"/>
        <v>5410.8087945197476</v>
      </c>
      <c r="Q486" s="312">
        <f t="shared" si="315"/>
        <v>5524.6443066117527</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2357.4675458012553</v>
      </c>
      <c r="N488" s="84">
        <f t="shared" si="316"/>
        <v>2247.7827750415295</v>
      </c>
      <c r="O488" s="84">
        <f t="shared" si="316"/>
        <v>2155.0804810546747</v>
      </c>
      <c r="P488" s="84">
        <f t="shared" si="316"/>
        <v>2064.5522831526714</v>
      </c>
      <c r="Q488" s="84">
        <f t="shared" si="316"/>
        <v>1978.8330635133243</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2345.6935761215736</v>
      </c>
      <c r="N489" s="84">
        <f t="shared" si="317"/>
        <v>2214.5118870123506</v>
      </c>
      <c r="O489" s="84">
        <f t="shared" si="317"/>
        <v>2093.5274154805038</v>
      </c>
      <c r="P489" s="84">
        <f t="shared" si="317"/>
        <v>1980.0978157473687</v>
      </c>
      <c r="Q489" s="84">
        <f t="shared" si="317"/>
        <v>1874.7416001514346</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362.85477916518977</v>
      </c>
      <c r="N490" s="84">
        <f t="shared" si="318"/>
        <v>756.72190500786257</v>
      </c>
      <c r="O490" s="84">
        <f t="shared" si="318"/>
        <v>1138.9825970133545</v>
      </c>
      <c r="P490" s="84">
        <f t="shared" si="318"/>
        <v>1457.7512350234965</v>
      </c>
      <c r="Q490" s="84">
        <f t="shared" si="318"/>
        <v>1689.7857360723203</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5066.0159010880188</v>
      </c>
      <c r="N491" s="211">
        <f t="shared" si="320"/>
        <v>5219.0165670617434</v>
      </c>
      <c r="O491" s="211">
        <f t="shared" si="320"/>
        <v>5387.5904935485332</v>
      </c>
      <c r="P491" s="211">
        <f t="shared" si="320"/>
        <v>5502.4013339235371</v>
      </c>
      <c r="Q491" s="211">
        <f t="shared" si="320"/>
        <v>5543.3603997370792</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4977.0844571645957</v>
      </c>
      <c r="N493" s="84">
        <f t="shared" si="321"/>
        <v>5088.0773428468865</v>
      </c>
      <c r="O493" s="84">
        <f t="shared" si="321"/>
        <v>5242.6943540557977</v>
      </c>
      <c r="P493" s="84">
        <f t="shared" si="321"/>
        <v>5410.8087945197476</v>
      </c>
      <c r="Q493" s="84">
        <f t="shared" si="321"/>
        <v>5524.6443066117527</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5066.0159010880188</v>
      </c>
      <c r="N494" s="84">
        <f t="shared" si="322"/>
        <v>5219.0165670617434</v>
      </c>
      <c r="O494" s="84">
        <f t="shared" si="322"/>
        <v>5387.5904935485332</v>
      </c>
      <c r="P494" s="84">
        <f t="shared" si="322"/>
        <v>5502.4013339235371</v>
      </c>
      <c r="Q494" s="84">
        <f t="shared" si="322"/>
        <v>5543.3603997370792</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5021.5501791263068</v>
      </c>
      <c r="N495" s="211">
        <f t="shared" si="323"/>
        <v>5153.546954954315</v>
      </c>
      <c r="O495" s="211">
        <f t="shared" si="323"/>
        <v>5315.1424238021655</v>
      </c>
      <c r="P495" s="211">
        <f t="shared" si="323"/>
        <v>5456.6050642216424</v>
      </c>
      <c r="Q495" s="211">
        <f t="shared" si="323"/>
        <v>5534.0023531744155</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5172.9245845302103</v>
      </c>
      <c r="N498" s="181">
        <f xml:space="preserve"> Inp!N$153</f>
        <v>5381.4346535798304</v>
      </c>
      <c r="O498" s="181">
        <f xml:space="preserve"> Inp!O$153</f>
        <v>5655.0733815716003</v>
      </c>
      <c r="P498" s="181">
        <f xml:space="preserve"> Inp!P$153</f>
        <v>5958.8721611459396</v>
      </c>
      <c r="Q498" s="181">
        <f xml:space="preserve"> Inp!Q$153</f>
        <v>6213.6601504787704</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114.041602414998</v>
      </c>
      <c r="N499" s="181">
        <f xml:space="preserve"> Inp!N$154</f>
        <v>131.75933137626299</v>
      </c>
      <c r="O499" s="181">
        <f xml:space="preserve"> Inp!O$154</f>
        <v>143.538349069334</v>
      </c>
      <c r="P499" s="181">
        <f xml:space="preserve"> Inp!P$154</f>
        <v>151.35589166563599</v>
      </c>
      <c r="Q499" s="181">
        <f xml:space="preserve"> Inp!Q$154</f>
        <v>156.132518609524</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4869.7271057498447</v>
      </c>
      <c r="N501" s="196">
        <f t="shared" si="324"/>
        <v>4966.477836188219</v>
      </c>
      <c r="O501" s="196">
        <f t="shared" si="324"/>
        <v>5112.91713716097</v>
      </c>
      <c r="P501" s="196">
        <f t="shared" si="324"/>
        <v>5276.7781523491958</v>
      </c>
      <c r="Q501" s="196">
        <f t="shared" si="324"/>
        <v>5389.2275552629972</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107.3573514147603</v>
      </c>
      <c r="N502" s="223">
        <f t="shared" si="325"/>
        <v>121.59950665867207</v>
      </c>
      <c r="O502" s="223">
        <f t="shared" si="325"/>
        <v>129.77721689482891</v>
      </c>
      <c r="P502" s="223">
        <f t="shared" si="325"/>
        <v>134.03064217054268</v>
      </c>
      <c r="Q502" s="223">
        <f t="shared" si="325"/>
        <v>135.41675134875632</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4977.0844571646048</v>
      </c>
      <c r="N504" s="8">
        <f t="shared" si="327"/>
        <v>5088.077342846891</v>
      </c>
      <c r="O504" s="8">
        <f t="shared" si="327"/>
        <v>5242.6943540557986</v>
      </c>
      <c r="P504" s="8">
        <f t="shared" si="327"/>
        <v>5410.8087945197385</v>
      </c>
      <c r="Q504" s="8">
        <f t="shared" si="327"/>
        <v>5524.6443066117536</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4977.0844571645957</v>
      </c>
      <c r="N506" s="84">
        <f t="shared" si="328"/>
        <v>5088.0773428468865</v>
      </c>
      <c r="O506" s="84">
        <f t="shared" si="328"/>
        <v>5242.6943540557977</v>
      </c>
      <c r="P506" s="84">
        <f t="shared" si="328"/>
        <v>5410.8087945197476</v>
      </c>
      <c r="Q506" s="84">
        <f t="shared" si="328"/>
        <v>5524.6443066117527</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4977.0844571646048</v>
      </c>
      <c r="N507" s="196">
        <f t="shared" si="329"/>
        <v>5088.077342846891</v>
      </c>
      <c r="O507" s="196">
        <f t="shared" si="329"/>
        <v>5242.6943540557986</v>
      </c>
      <c r="P507" s="196">
        <f t="shared" si="329"/>
        <v>5410.8087945197385</v>
      </c>
      <c r="Q507" s="196">
        <f t="shared" si="329"/>
        <v>5524.6443066117536</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5066.0159010880188</v>
      </c>
      <c r="N511" s="84">
        <f t="shared" si="331"/>
        <v>5219.0165670617434</v>
      </c>
      <c r="O511" s="84">
        <f t="shared" si="331"/>
        <v>5387.5904935485332</v>
      </c>
      <c r="P511" s="84">
        <f t="shared" si="331"/>
        <v>5502.4013339235371</v>
      </c>
      <c r="Q511" s="84">
        <f t="shared" si="331"/>
        <v>5543.3603997370792</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5066.0159010880298</v>
      </c>
      <c r="N512" s="181">
        <f xml:space="preserve"> Inp!N$155</f>
        <v>5219.0165670617498</v>
      </c>
      <c r="O512" s="181">
        <f xml:space="preserve"> Inp!O$155</f>
        <v>5387.5904935485396</v>
      </c>
      <c r="P512" s="181">
        <f xml:space="preserve"> Inp!P$155</f>
        <v>5502.4013339235298</v>
      </c>
      <c r="Q512" s="181">
        <f xml:space="preserve"> Inp!Q$155</f>
        <v>5543.3603997370801</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5021.5501791263068</v>
      </c>
      <c r="N521" s="84">
        <f t="shared" si="334"/>
        <v>5153.546954954315</v>
      </c>
      <c r="O521" s="84">
        <f t="shared" si="334"/>
        <v>5315.1424238021655</v>
      </c>
      <c r="P521" s="84">
        <f t="shared" si="334"/>
        <v>5456.6050642216424</v>
      </c>
      <c r="Q521" s="84">
        <f t="shared" si="334"/>
        <v>5534.0023531744155</v>
      </c>
    </row>
    <row r="522" spans="1:17" hidden="1" outlineLevel="2">
      <c r="B522" s="269"/>
      <c r="E522" s="84" t="s">
        <v>845</v>
      </c>
      <c r="G522" s="70" t="s">
        <v>255</v>
      </c>
      <c r="J522" s="84">
        <f t="shared" ref="J522:Q522" si="335" xml:space="preserve"> J520 * J521</f>
        <v>0</v>
      </c>
      <c r="K522" s="84">
        <f t="shared" si="335"/>
        <v>0</v>
      </c>
      <c r="L522" s="84">
        <f t="shared" si="335"/>
        <v>0</v>
      </c>
      <c r="M522" s="84">
        <f t="shared" si="335"/>
        <v>2008.6200716505227</v>
      </c>
      <c r="N522" s="84">
        <f t="shared" si="335"/>
        <v>2061.4187819817262</v>
      </c>
      <c r="O522" s="84">
        <f t="shared" si="335"/>
        <v>2126.0569695208665</v>
      </c>
      <c r="P522" s="84">
        <f t="shared" si="335"/>
        <v>2182.6420256886572</v>
      </c>
      <c r="Q522" s="84">
        <f t="shared" si="335"/>
        <v>2213.6009412697663</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0.17175000000000007</v>
      </c>
      <c r="N526" s="249">
        <f xml:space="preserve"> Inp!N$214</f>
        <v>0.18049999999999999</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5021.5501791263068</v>
      </c>
      <c r="N527" s="84">
        <f t="shared" si="336"/>
        <v>5153.546954954315</v>
      </c>
      <c r="O527" s="84">
        <f t="shared" si="336"/>
        <v>5315.1424238021655</v>
      </c>
      <c r="P527" s="84">
        <f t="shared" si="336"/>
        <v>5456.6050642216424</v>
      </c>
      <c r="Q527" s="84">
        <f t="shared" si="336"/>
        <v>5534.0023531744155</v>
      </c>
    </row>
    <row r="528" spans="1:17" hidden="1" outlineLevel="2">
      <c r="E528" s="84" t="s">
        <v>846</v>
      </c>
      <c r="G528" s="70" t="s">
        <v>255</v>
      </c>
      <c r="J528" s="84">
        <f t="shared" ref="J528:Q528" si="337" xml:space="preserve"> J526 * J527</f>
        <v>0</v>
      </c>
      <c r="K528" s="84">
        <f t="shared" si="337"/>
        <v>0</v>
      </c>
      <c r="L528" s="84">
        <f t="shared" si="337"/>
        <v>0</v>
      </c>
      <c r="M528" s="84">
        <f t="shared" si="337"/>
        <v>862.45124326494351</v>
      </c>
      <c r="N528" s="84">
        <f t="shared" si="337"/>
        <v>930.21522536925386</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786.02466600100399</v>
      </c>
      <c r="N536" s="293">
        <f>Inp!N$160</f>
        <v>770.46010169512704</v>
      </c>
      <c r="O536" s="293">
        <f>Inp!O$160</f>
        <v>757.60433639797702</v>
      </c>
      <c r="P536" s="293">
        <f>Inp!P$160</f>
        <v>744.71552037808999</v>
      </c>
      <c r="Q536" s="293">
        <f>Inp!Q$160</f>
        <v>730.75780223632705</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19.067458279848601</v>
      </c>
      <c r="N537" s="293">
        <f>Inp!N$161</f>
        <v>22.796102815223101</v>
      </c>
      <c r="O537" s="293">
        <f>Inp!O$161</f>
        <v>23.867327058436199</v>
      </c>
      <c r="P537" s="293">
        <f>Inp!P$161</f>
        <v>23.830896652099401</v>
      </c>
      <c r="Q537" s="293">
        <f>Inp!Q$161</f>
        <v>23.384249671563001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34.632022585725501</v>
      </c>
      <c r="N538" s="293">
        <f>Inp!N$162</f>
        <v>35.651868112373499</v>
      </c>
      <c r="O538" s="293">
        <f>Inp!O$162</f>
        <v>36.756143078323397</v>
      </c>
      <c r="P538" s="293">
        <f>Inp!P$162</f>
        <v>37.788614793861903</v>
      </c>
      <c r="Q538" s="293">
        <f>Inp!Q$162</f>
        <v>38.93788321764</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786.02466600100399</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754.62986018411505</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739.95388087813785</v>
      </c>
      <c r="N545" s="84">
        <f t="shared" si="347"/>
        <v>711.05072625767718</v>
      </c>
      <c r="O545" s="84">
        <f t="shared" si="347"/>
        <v>684.97222465399352</v>
      </c>
      <c r="P545" s="84">
        <f t="shared" si="347"/>
        <v>659.47019526103645</v>
      </c>
      <c r="Q545" s="84">
        <f t="shared" si="347"/>
        <v>633.80036704002816</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17.949868958231818</v>
      </c>
      <c r="N546" s="84">
        <f t="shared" si="348"/>
        <v>21.038319086149226</v>
      </c>
      <c r="O546" s="84">
        <f t="shared" si="348"/>
        <v>21.579148014767295</v>
      </c>
      <c r="P546" s="84">
        <f t="shared" si="348"/>
        <v>21.103046248353628</v>
      </c>
      <c r="Q546" s="84">
        <f t="shared" si="348"/>
        <v>20.281611745281367</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32.602156934009209</v>
      </c>
      <c r="N547" s="84">
        <f t="shared" si="349"/>
        <v>32.902789720027933</v>
      </c>
      <c r="O547" s="84">
        <f t="shared" si="349"/>
        <v>33.232303307242383</v>
      </c>
      <c r="P547" s="84">
        <f t="shared" si="349"/>
        <v>33.463066761520089</v>
      </c>
      <c r="Q547" s="84">
        <f t="shared" si="349"/>
        <v>33.77157876327518</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739.95388087813785</v>
      </c>
      <c r="N549" s="84">
        <f t="shared" si="350"/>
        <v>711.05072625767718</v>
      </c>
      <c r="O549" s="84">
        <f t="shared" si="350"/>
        <v>684.97222465399352</v>
      </c>
      <c r="P549" s="84">
        <f t="shared" si="350"/>
        <v>659.47019526103645</v>
      </c>
      <c r="Q549" s="84">
        <f t="shared" si="350"/>
        <v>633.80036704002816</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17.949868958231818</v>
      </c>
      <c r="N550" s="84">
        <f t="shared" si="351"/>
        <v>21.038319086149226</v>
      </c>
      <c r="O550" s="84">
        <f t="shared" si="351"/>
        <v>21.579148014767295</v>
      </c>
      <c r="P550" s="84">
        <f t="shared" si="351"/>
        <v>21.103046248353628</v>
      </c>
      <c r="Q550" s="84">
        <f t="shared" si="351"/>
        <v>20.281611745281367</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757.90374983636968</v>
      </c>
      <c r="N551" s="211">
        <f t="shared" si="352"/>
        <v>732.08904534382646</v>
      </c>
      <c r="O551" s="211">
        <f t="shared" si="352"/>
        <v>706.55137266876079</v>
      </c>
      <c r="P551" s="211">
        <f t="shared" si="352"/>
        <v>680.57324150939007</v>
      </c>
      <c r="Q551" s="211">
        <f t="shared" si="352"/>
        <v>654.0819787853095</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757.90374983636968</v>
      </c>
      <c r="N553" s="309">
        <f t="shared" si="353"/>
        <v>732.08904534382646</v>
      </c>
      <c r="O553" s="309">
        <f t="shared" si="353"/>
        <v>706.55137266876079</v>
      </c>
      <c r="P553" s="309">
        <f t="shared" si="353"/>
        <v>680.57324150939007</v>
      </c>
      <c r="Q553" s="309">
        <f t="shared" si="353"/>
        <v>654.0819787853095</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32.602156934009209</v>
      </c>
      <c r="N554" s="309">
        <f t="shared" si="354"/>
        <v>32.902789720027933</v>
      </c>
      <c r="O554" s="309">
        <f t="shared" si="354"/>
        <v>33.232303307242383</v>
      </c>
      <c r="P554" s="309">
        <f t="shared" si="354"/>
        <v>33.463066761520089</v>
      </c>
      <c r="Q554" s="309">
        <f t="shared" si="354"/>
        <v>33.77157876327518</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725.30159290236043</v>
      </c>
      <c r="N555" s="312">
        <f t="shared" si="355"/>
        <v>699.1862556237985</v>
      </c>
      <c r="O555" s="312">
        <f t="shared" si="355"/>
        <v>673.31906936151836</v>
      </c>
      <c r="P555" s="312">
        <f t="shared" si="355"/>
        <v>647.11017474787002</v>
      </c>
      <c r="Q555" s="312">
        <f t="shared" si="355"/>
        <v>620.31040002203429</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757.90374983636968</v>
      </c>
      <c r="N557" s="91">
        <f t="shared" si="356"/>
        <v>732.08904534382646</v>
      </c>
      <c r="O557" s="91">
        <f t="shared" si="356"/>
        <v>706.55137266876079</v>
      </c>
      <c r="P557" s="91">
        <f t="shared" si="356"/>
        <v>680.57324150939007</v>
      </c>
      <c r="Q557" s="91">
        <f t="shared" si="356"/>
        <v>654.0819787853095</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725.30159290236043</v>
      </c>
      <c r="N558" s="91">
        <f t="shared" si="357"/>
        <v>699.1862556237985</v>
      </c>
      <c r="O558" s="91">
        <f t="shared" si="357"/>
        <v>673.31906936151836</v>
      </c>
      <c r="P558" s="91">
        <f t="shared" si="357"/>
        <v>647.11017474787002</v>
      </c>
      <c r="Q558" s="91">
        <f t="shared" si="357"/>
        <v>620.31040002203429</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741.602671369365</v>
      </c>
      <c r="N559" s="312">
        <f t="shared" si="358"/>
        <v>715.63765048381242</v>
      </c>
      <c r="O559" s="312">
        <f t="shared" si="358"/>
        <v>689.93522101513963</v>
      </c>
      <c r="P559" s="312">
        <f t="shared" si="358"/>
        <v>663.84170812862999</v>
      </c>
      <c r="Q559" s="312">
        <f t="shared" si="358"/>
        <v>637.19618940367195</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725.30159290236043</v>
      </c>
      <c r="N562" s="84">
        <f t="shared" si="359"/>
        <v>699.1862556237985</v>
      </c>
      <c r="O562" s="84">
        <f t="shared" si="359"/>
        <v>673.31906936151836</v>
      </c>
      <c r="P562" s="84">
        <f t="shared" si="359"/>
        <v>647.11017474787002</v>
      </c>
      <c r="Q562" s="84">
        <f t="shared" si="359"/>
        <v>620.31040002203429</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725.30159290235997</v>
      </c>
      <c r="N563" s="181">
        <f xml:space="preserve"> Inp!N$163</f>
        <v>699.18625562379896</v>
      </c>
      <c r="O563" s="181">
        <f xml:space="preserve"> Inp!O$163</f>
        <v>673.31906936151802</v>
      </c>
      <c r="P563" s="181">
        <f xml:space="preserve"> Inp!P$163</f>
        <v>647.11017474787002</v>
      </c>
      <c r="Q563" s="181">
        <f xml:space="preserve"> Inp!Q$163</f>
        <v>620.31040002203395</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786.02466600100399</v>
      </c>
      <c r="N570" s="155">
        <f>Inp!N$164</f>
        <v>767.13197281997702</v>
      </c>
      <c r="O570" s="155">
        <f>Inp!O$164</f>
        <v>747.33806790199901</v>
      </c>
      <c r="P570" s="155">
        <f>Inp!P$164</f>
        <v>726.96616158862503</v>
      </c>
      <c r="Q570" s="155">
        <f>Inp!Q$164</f>
        <v>705.73766607875996</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15.589730698524701</v>
      </c>
      <c r="N571" s="155">
        <f>Inp!N$165</f>
        <v>15.374846040968</v>
      </c>
      <c r="O571" s="155">
        <f>Inp!O$165</f>
        <v>15.5082002740177</v>
      </c>
      <c r="P571" s="155">
        <f>Inp!P$165</f>
        <v>15.2662893933615</v>
      </c>
      <c r="Q571" s="155">
        <f>Inp!Q$165</f>
        <v>14.820490987655001</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34.482423879551398</v>
      </c>
      <c r="N573" s="155">
        <f>Inp!N$168</f>
        <v>35.168750958946099</v>
      </c>
      <c r="O573" s="155">
        <f>Inp!O$168</f>
        <v>35.880106587392099</v>
      </c>
      <c r="P573" s="155">
        <f>Inp!P$168</f>
        <v>36.494784903226602</v>
      </c>
      <c r="Q573" s="155">
        <f>Inp!Q$168</f>
        <v>37.203878633195302</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786.02466600100399</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754.62986018411505</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739.95388087813785</v>
      </c>
      <c r="N585" s="84">
        <f t="shared" si="364"/>
        <v>707.97922593138128</v>
      </c>
      <c r="O585" s="84">
        <f t="shared" si="364"/>
        <v>675.69019123267049</v>
      </c>
      <c r="P585" s="84">
        <f t="shared" si="364"/>
        <v>643.75255169600916</v>
      </c>
      <c r="Q585" s="84">
        <f t="shared" si="364"/>
        <v>612.09991932461799</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14.675979305977226</v>
      </c>
      <c r="N586" s="84">
        <f t="shared" si="365"/>
        <v>14.189307687027</v>
      </c>
      <c r="O586" s="84">
        <f t="shared" si="365"/>
        <v>14.021417158960629</v>
      </c>
      <c r="P586" s="84">
        <f t="shared" si="365"/>
        <v>13.518803585616524</v>
      </c>
      <c r="Q586" s="84">
        <f t="shared" si="365"/>
        <v>12.85409830581788</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32.461326565706578</v>
      </c>
      <c r="N588" s="84">
        <f t="shared" si="367"/>
        <v>32.456925226777344</v>
      </c>
      <c r="O588" s="84">
        <f t="shared" si="367"/>
        <v>32.440253110005827</v>
      </c>
      <c r="P588" s="84">
        <f t="shared" si="367"/>
        <v>32.317337651189966</v>
      </c>
      <c r="Q588" s="84">
        <f t="shared" si="367"/>
        <v>32.267643069798012</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739.95388087813785</v>
      </c>
      <c r="N591" s="84">
        <f t="shared" si="369"/>
        <v>707.97922593138128</v>
      </c>
      <c r="O591" s="84">
        <f t="shared" si="369"/>
        <v>675.69019123267049</v>
      </c>
      <c r="P591" s="84">
        <f t="shared" si="369"/>
        <v>643.75255169600916</v>
      </c>
      <c r="Q591" s="84">
        <f t="shared" si="369"/>
        <v>612.09991932461799</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14.675979305977226</v>
      </c>
      <c r="N592" s="84">
        <f t="shared" si="370"/>
        <v>14.189307687027</v>
      </c>
      <c r="O592" s="84">
        <f t="shared" si="370"/>
        <v>14.021417158960629</v>
      </c>
      <c r="P592" s="84">
        <f t="shared" si="370"/>
        <v>13.518803585616524</v>
      </c>
      <c r="Q592" s="84">
        <f t="shared" si="370"/>
        <v>12.85409830581788</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754.62986018411505</v>
      </c>
      <c r="N595" s="211">
        <f t="shared" si="372"/>
        <v>722.16853361840833</v>
      </c>
      <c r="O595" s="211">
        <f t="shared" si="372"/>
        <v>689.7116083916311</v>
      </c>
      <c r="P595" s="211">
        <f t="shared" si="372"/>
        <v>657.27135528162569</v>
      </c>
      <c r="Q595" s="211">
        <f t="shared" si="372"/>
        <v>624.95401763043583</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754.62986018411505</v>
      </c>
      <c r="N597" s="117">
        <f t="shared" si="373"/>
        <v>722.16853361840833</v>
      </c>
      <c r="O597" s="117">
        <f t="shared" si="373"/>
        <v>689.7116083916311</v>
      </c>
      <c r="P597" s="117">
        <f t="shared" si="373"/>
        <v>657.27135528162569</v>
      </c>
      <c r="Q597" s="117">
        <f t="shared" si="373"/>
        <v>624.95401763043583</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32.461326565706578</v>
      </c>
      <c r="N598" s="117">
        <f t="shared" si="374"/>
        <v>32.456925226777344</v>
      </c>
      <c r="O598" s="117">
        <f t="shared" si="374"/>
        <v>32.440253110005827</v>
      </c>
      <c r="P598" s="117">
        <f t="shared" si="374"/>
        <v>32.317337651189966</v>
      </c>
      <c r="Q598" s="117">
        <f t="shared" si="374"/>
        <v>32.267643069798012</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722.16853361840845</v>
      </c>
      <c r="N600" s="260">
        <f t="shared" si="376"/>
        <v>689.71160839163099</v>
      </c>
      <c r="O600" s="260">
        <f t="shared" si="376"/>
        <v>657.27135528162523</v>
      </c>
      <c r="P600" s="260">
        <f t="shared" si="376"/>
        <v>624.95401763043571</v>
      </c>
      <c r="Q600" s="260">
        <f t="shared" si="376"/>
        <v>592.68637456063777</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754.62986018411505</v>
      </c>
      <c r="N602" s="91">
        <f t="shared" si="377"/>
        <v>722.16853361840833</v>
      </c>
      <c r="O602" s="91">
        <f t="shared" si="377"/>
        <v>689.7116083916311</v>
      </c>
      <c r="P602" s="91">
        <f t="shared" si="377"/>
        <v>657.27135528162569</v>
      </c>
      <c r="Q602" s="91">
        <f t="shared" si="377"/>
        <v>624.95401763043583</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722.16853361840845</v>
      </c>
      <c r="N603" s="91">
        <f t="shared" si="378"/>
        <v>689.71160839163099</v>
      </c>
      <c r="O603" s="91">
        <f t="shared" si="378"/>
        <v>657.27135528162523</v>
      </c>
      <c r="P603" s="91">
        <f t="shared" si="378"/>
        <v>624.95401763043571</v>
      </c>
      <c r="Q603" s="91">
        <f t="shared" si="378"/>
        <v>592.68637456063777</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738.3991969012618</v>
      </c>
      <c r="N604" s="260">
        <f t="shared" si="379"/>
        <v>705.94007100501972</v>
      </c>
      <c r="O604" s="260">
        <f t="shared" si="379"/>
        <v>673.49148183662817</v>
      </c>
      <c r="P604" s="260">
        <f t="shared" si="379"/>
        <v>641.1126864560307</v>
      </c>
      <c r="Q604" s="260">
        <f t="shared" si="379"/>
        <v>608.82019609553686</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722.16853361840845</v>
      </c>
      <c r="N607" s="84">
        <f t="shared" si="380"/>
        <v>689.71160839163099</v>
      </c>
      <c r="O607" s="84">
        <f t="shared" si="380"/>
        <v>657.27135528162523</v>
      </c>
      <c r="P607" s="84">
        <f t="shared" si="380"/>
        <v>624.95401763043571</v>
      </c>
      <c r="Q607" s="84">
        <f t="shared" si="380"/>
        <v>592.68637456063777</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722.16853361840799</v>
      </c>
      <c r="N608" s="181">
        <f xml:space="preserve"> Inp!N$170</f>
        <v>689.71160839163099</v>
      </c>
      <c r="O608" s="181">
        <f xml:space="preserve"> Inp!O$170</f>
        <v>657.27135528162501</v>
      </c>
      <c r="P608" s="181">
        <f xml:space="preserve"> Inp!P$170</f>
        <v>624.95401763043503</v>
      </c>
      <c r="Q608" s="181">
        <f xml:space="preserve"> Inp!Q$170</f>
        <v>592.686374560638</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49.168770567562902</v>
      </c>
      <c r="O616" s="229">
        <f xml:space="preserve"> Inp!O$171</f>
        <v>137.59902664543799</v>
      </c>
      <c r="P616" s="229">
        <f xml:space="preserve"> Inp!P$171</f>
        <v>225.48835971871301</v>
      </c>
      <c r="Q616" s="229">
        <f xml:space="preserve"> Inp!Q$171</f>
        <v>295.35582921254598</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0.98543966916284498</v>
      </c>
      <c r="O617" s="229">
        <f xml:space="preserve"> Inp!O$172</f>
        <v>2.8553520212316701</v>
      </c>
      <c r="P617" s="229">
        <f xml:space="preserve"> Inp!P$172</f>
        <v>4.7352555540930998</v>
      </c>
      <c r="Q617" s="229">
        <f xml:space="preserve"> Inp!Q$172</f>
        <v>6.2024724134638998</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51.127891299900398</v>
      </c>
      <c r="N618" s="229">
        <f xml:space="preserve"> Inp!N$173</f>
        <v>94.439548451509197</v>
      </c>
      <c r="O618" s="229">
        <f xml:space="preserve"> Inp!O$173</f>
        <v>98.5749912082306</v>
      </c>
      <c r="P618" s="229">
        <f xml:space="preserve"> Inp!P$173</f>
        <v>85.142138384775706</v>
      </c>
      <c r="Q618" s="229">
        <f xml:space="preserve"> Inp!Q$173</f>
        <v>68.086172044119706</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1.95912073233744</v>
      </c>
      <c r="N619" s="229">
        <f xml:space="preserve"> Inp!N$174</f>
        <v>6.9947320427969704</v>
      </c>
      <c r="O619" s="229">
        <f xml:space="preserve"> Inp!O$174</f>
        <v>13.5410101561873</v>
      </c>
      <c r="P619" s="229">
        <f xml:space="preserve"> Inp!P$174</f>
        <v>20.009924445035701</v>
      </c>
      <c r="Q619" s="229">
        <f xml:space="preserve"> Inp!Q$174</f>
        <v>25.381945486004501</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45.377417914752776</v>
      </c>
      <c r="O626" s="84">
        <f t="shared" si="396"/>
        <v>124.40730189014988</v>
      </c>
      <c r="P626" s="84">
        <f t="shared" si="396"/>
        <v>199.67739162639512</v>
      </c>
      <c r="Q626" s="84">
        <f t="shared" si="396"/>
        <v>256.16781974745737</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0.90945344333824285</v>
      </c>
      <c r="O627" s="84">
        <f t="shared" si="397"/>
        <v>2.5816072218545401</v>
      </c>
      <c r="P627" s="84">
        <f t="shared" si="397"/>
        <v>4.1932252241544097</v>
      </c>
      <c r="Q627" s="84">
        <f t="shared" si="397"/>
        <v>5.3795242146969811</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48.131163339890094</v>
      </c>
      <c r="N628" s="84">
        <f t="shared" si="398"/>
        <v>87.15741329907911</v>
      </c>
      <c r="O628" s="84">
        <f t="shared" si="398"/>
        <v>89.124530812717069</v>
      </c>
      <c r="P628" s="84">
        <f t="shared" si="398"/>
        <v>75.39617624330387</v>
      </c>
      <c r="Q628" s="84">
        <f t="shared" si="398"/>
        <v>59.052453083433356</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1.8442919817990249</v>
      </c>
      <c r="N629" s="84">
        <f t="shared" si="399"/>
        <v>6.4553755451657393</v>
      </c>
      <c r="O629" s="84">
        <f t="shared" si="399"/>
        <v>12.242823074172021</v>
      </c>
      <c r="P629" s="84">
        <f t="shared" si="399"/>
        <v>17.719449131698955</v>
      </c>
      <c r="Q629" s="84">
        <f t="shared" si="399"/>
        <v>22.014251939546281</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45.377417914752776</v>
      </c>
      <c r="O631" s="235">
        <f t="shared" si="400"/>
        <v>124.40730189014988</v>
      </c>
      <c r="P631" s="235">
        <f t="shared" si="400"/>
        <v>199.67739162639512</v>
      </c>
      <c r="Q631" s="235">
        <f t="shared" si="400"/>
        <v>256.16781974745737</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0.90945344333824285</v>
      </c>
      <c r="O632" s="235">
        <f t="shared" si="401"/>
        <v>2.5816072218545401</v>
      </c>
      <c r="P632" s="235">
        <f t="shared" si="401"/>
        <v>4.1932252241544097</v>
      </c>
      <c r="Q632" s="235">
        <f t="shared" si="401"/>
        <v>5.3795242146969811</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46.28687135809102</v>
      </c>
      <c r="O633" s="211">
        <f t="shared" si="402"/>
        <v>126.98890911200442</v>
      </c>
      <c r="P633" s="211">
        <f t="shared" si="402"/>
        <v>203.87061685054954</v>
      </c>
      <c r="Q633" s="211">
        <f t="shared" si="402"/>
        <v>261.54734396215434</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46.28687135809102</v>
      </c>
      <c r="O635" s="261">
        <f t="shared" si="403"/>
        <v>126.98890911200442</v>
      </c>
      <c r="P635" s="261">
        <f t="shared" si="403"/>
        <v>203.87061685054954</v>
      </c>
      <c r="Q635" s="261">
        <f t="shared" si="403"/>
        <v>261.54734396215434</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48.131163339890094</v>
      </c>
      <c r="N636" s="261">
        <f t="shared" si="404"/>
        <v>87.15741329907911</v>
      </c>
      <c r="O636" s="261">
        <f t="shared" si="404"/>
        <v>89.124530812717069</v>
      </c>
      <c r="P636" s="261">
        <f t="shared" si="404"/>
        <v>75.39617624330387</v>
      </c>
      <c r="Q636" s="261">
        <f t="shared" si="404"/>
        <v>59.052453083433356</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1.8442919817990249</v>
      </c>
      <c r="N637" s="261">
        <f t="shared" si="405"/>
        <v>6.4553755451657393</v>
      </c>
      <c r="O637" s="261">
        <f t="shared" si="405"/>
        <v>12.242823074172021</v>
      </c>
      <c r="P637" s="261">
        <f t="shared" si="405"/>
        <v>17.719449131698955</v>
      </c>
      <c r="Q637" s="261">
        <f t="shared" si="405"/>
        <v>22.014251939546281</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46.286871358091069</v>
      </c>
      <c r="N638" s="260">
        <f t="shared" si="406"/>
        <v>126.98890911200439</v>
      </c>
      <c r="O638" s="260">
        <f t="shared" si="406"/>
        <v>203.87061685054948</v>
      </c>
      <c r="P638" s="260">
        <f t="shared" si="406"/>
        <v>261.5473439621544</v>
      </c>
      <c r="Q638" s="260">
        <f t="shared" si="406"/>
        <v>298.58554510604142</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46.28687135809102</v>
      </c>
      <c r="O640" s="84">
        <f t="shared" si="407"/>
        <v>126.98890911200442</v>
      </c>
      <c r="P640" s="84">
        <f t="shared" si="407"/>
        <v>203.87061685054954</v>
      </c>
      <c r="Q640" s="84">
        <f t="shared" si="407"/>
        <v>261.54734396215434</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46.286871358091069</v>
      </c>
      <c r="N641" s="84">
        <f t="shared" si="408"/>
        <v>126.98890911200439</v>
      </c>
      <c r="O641" s="84">
        <f t="shared" si="408"/>
        <v>203.87061685054948</v>
      </c>
      <c r="P641" s="84">
        <f t="shared" si="408"/>
        <v>261.5473439621544</v>
      </c>
      <c r="Q641" s="84">
        <f t="shared" si="408"/>
        <v>298.58554510604142</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23.143435679045535</v>
      </c>
      <c r="N642" s="260">
        <f t="shared" si="409"/>
        <v>86.637890235047706</v>
      </c>
      <c r="O642" s="260">
        <f t="shared" si="409"/>
        <v>165.42976298127695</v>
      </c>
      <c r="P642" s="260">
        <f t="shared" si="409"/>
        <v>232.70898040635197</v>
      </c>
      <c r="Q642" s="260">
        <f t="shared" si="409"/>
        <v>280.06644453409785</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46.286871358091069</v>
      </c>
      <c r="N645" s="84">
        <f t="shared" si="410"/>
        <v>126.98890911200439</v>
      </c>
      <c r="O645" s="84">
        <f t="shared" si="410"/>
        <v>203.87061685054948</v>
      </c>
      <c r="P645" s="84">
        <f t="shared" si="410"/>
        <v>261.5473439621544</v>
      </c>
      <c r="Q645" s="84">
        <f t="shared" si="410"/>
        <v>298.58554510604142</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46.286871358090998</v>
      </c>
      <c r="N646" s="181">
        <f xml:space="preserve"> Inp!N$175</f>
        <v>126.988909112004</v>
      </c>
      <c r="O646" s="181">
        <f xml:space="preserve"> Inp!O$175</f>
        <v>203.87061685054999</v>
      </c>
      <c r="P646" s="181">
        <f xml:space="preserve"> Inp!P$175</f>
        <v>261.547343962154</v>
      </c>
      <c r="Q646" s="181">
        <f xml:space="preserve"> Inp!Q$175</f>
        <v>298.58554510604199</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754.62986018411505</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754.62986018411505</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1509.2597203682301</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757.90374983636968</v>
      </c>
      <c r="N658" s="84">
        <f t="shared" si="416"/>
        <v>732.08904534382646</v>
      </c>
      <c r="O658" s="84">
        <f t="shared" si="416"/>
        <v>706.55137266876079</v>
      </c>
      <c r="P658" s="84">
        <f t="shared" si="416"/>
        <v>680.57324150939007</v>
      </c>
      <c r="Q658" s="84">
        <f t="shared" si="416"/>
        <v>654.0819787853095</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754.62986018411505</v>
      </c>
      <c r="N659" s="84">
        <f t="shared" si="417"/>
        <v>722.16853361840833</v>
      </c>
      <c r="O659" s="84">
        <f t="shared" si="417"/>
        <v>689.7116083916311</v>
      </c>
      <c r="P659" s="84">
        <f t="shared" si="417"/>
        <v>657.27135528162569</v>
      </c>
      <c r="Q659" s="84">
        <f t="shared" si="417"/>
        <v>624.95401763043583</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46.28687135809102</v>
      </c>
      <c r="O660" s="84">
        <f t="shared" si="418"/>
        <v>126.98890911200442</v>
      </c>
      <c r="P660" s="84">
        <f t="shared" si="418"/>
        <v>203.87061685054954</v>
      </c>
      <c r="Q660" s="84">
        <f t="shared" si="418"/>
        <v>261.54734396215434</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1512.5336100204847</v>
      </c>
      <c r="N661" s="312">
        <f t="shared" si="419"/>
        <v>1500.5444503203257</v>
      </c>
      <c r="O661" s="312">
        <f t="shared" si="419"/>
        <v>1523.2518901723963</v>
      </c>
      <c r="P661" s="312">
        <f t="shared" si="419"/>
        <v>1541.7152136415652</v>
      </c>
      <c r="Q661" s="312">
        <f t="shared" si="419"/>
        <v>1540.5833403778997</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725.30159290236043</v>
      </c>
      <c r="N663" s="84">
        <f t="shared" si="420"/>
        <v>699.1862556237985</v>
      </c>
      <c r="O663" s="84">
        <f t="shared" si="420"/>
        <v>673.31906936151836</v>
      </c>
      <c r="P663" s="84">
        <f t="shared" si="420"/>
        <v>647.11017474787002</v>
      </c>
      <c r="Q663" s="84">
        <f t="shared" si="420"/>
        <v>620.31040002203429</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722.16853361840845</v>
      </c>
      <c r="N664" s="84">
        <f t="shared" si="421"/>
        <v>689.71160839163099</v>
      </c>
      <c r="O664" s="84">
        <f t="shared" si="421"/>
        <v>657.27135528162523</v>
      </c>
      <c r="P664" s="84">
        <f t="shared" si="421"/>
        <v>624.95401763043571</v>
      </c>
      <c r="Q664" s="84">
        <f t="shared" si="421"/>
        <v>592.68637456063777</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46.286871358091069</v>
      </c>
      <c r="N665" s="84">
        <f t="shared" si="422"/>
        <v>126.98890911200439</v>
      </c>
      <c r="O665" s="84">
        <f t="shared" si="422"/>
        <v>203.87061685054948</v>
      </c>
      <c r="P665" s="84">
        <f t="shared" si="422"/>
        <v>261.5473439621544</v>
      </c>
      <c r="Q665" s="84">
        <f t="shared" si="422"/>
        <v>298.58554510604142</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1493.7569978788599</v>
      </c>
      <c r="N666" s="211">
        <f t="shared" si="424"/>
        <v>1515.886773127434</v>
      </c>
      <c r="O666" s="211">
        <f t="shared" si="424"/>
        <v>1534.4610414936933</v>
      </c>
      <c r="P666" s="211">
        <f t="shared" si="424"/>
        <v>1533.6115363404601</v>
      </c>
      <c r="Q666" s="211">
        <f t="shared" si="424"/>
        <v>1511.5823196887136</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1512.5336100204847</v>
      </c>
      <c r="N668" s="84">
        <f t="shared" si="425"/>
        <v>1500.5444503203257</v>
      </c>
      <c r="O668" s="84">
        <f t="shared" si="425"/>
        <v>1523.2518901723963</v>
      </c>
      <c r="P668" s="84">
        <f t="shared" si="425"/>
        <v>1541.7152136415652</v>
      </c>
      <c r="Q668" s="84">
        <f t="shared" si="425"/>
        <v>1540.5833403778997</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1493.7569978788599</v>
      </c>
      <c r="N669" s="84">
        <f t="shared" si="426"/>
        <v>1515.886773127434</v>
      </c>
      <c r="O669" s="84">
        <f t="shared" si="426"/>
        <v>1534.4610414936933</v>
      </c>
      <c r="P669" s="84">
        <f t="shared" si="426"/>
        <v>1533.6115363404601</v>
      </c>
      <c r="Q669" s="84">
        <f t="shared" si="426"/>
        <v>1511.5823196887136</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1503.1453039496723</v>
      </c>
      <c r="N670" s="211">
        <f t="shared" si="427"/>
        <v>1508.2156117238799</v>
      </c>
      <c r="O670" s="211">
        <f t="shared" si="427"/>
        <v>1528.8564658330447</v>
      </c>
      <c r="P670" s="211">
        <f t="shared" si="427"/>
        <v>1537.6633749910127</v>
      </c>
      <c r="Q670" s="211">
        <f t="shared" si="427"/>
        <v>1526.0828300333067</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1572.04933200201</v>
      </c>
      <c r="N673" s="181">
        <f xml:space="preserve"> Inp!N$176</f>
        <v>1586.7608450826699</v>
      </c>
      <c r="O673" s="181">
        <f xml:space="preserve"> Inp!O$176</f>
        <v>1642.54143094541</v>
      </c>
      <c r="P673" s="181">
        <f xml:space="preserve"> Inp!P$176</f>
        <v>1697.1700416854301</v>
      </c>
      <c r="Q673" s="181">
        <f xml:space="preserve"> Inp!Q$176</f>
        <v>1731.8512975276301</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34.657188978373298</v>
      </c>
      <c r="N674" s="181">
        <f xml:space="preserve"> Inp!N$177</f>
        <v>39.156388525353897</v>
      </c>
      <c r="O674" s="181">
        <f xml:space="preserve"> Inp!O$177</f>
        <v>42.230879353685502</v>
      </c>
      <c r="P674" s="181">
        <f xml:space="preserve"> Inp!P$177</f>
        <v>43.832441599554002</v>
      </c>
      <c r="Q674" s="181">
        <f xml:space="preserve"> Inp!Q$177</f>
        <v>44.407213072681799</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1479.9077617562775</v>
      </c>
      <c r="N676" s="196">
        <f t="shared" si="428"/>
        <v>1464.4073701038139</v>
      </c>
      <c r="O676" s="196">
        <f t="shared" si="428"/>
        <v>1485.0697177768102</v>
      </c>
      <c r="P676" s="196">
        <f t="shared" si="428"/>
        <v>1502.9001385834426</v>
      </c>
      <c r="Q676" s="196">
        <f t="shared" si="428"/>
        <v>1502.0681061121011</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32.62584826420904</v>
      </c>
      <c r="N677" s="223">
        <f t="shared" si="429"/>
        <v>36.137080216514427</v>
      </c>
      <c r="O677" s="223">
        <f t="shared" si="429"/>
        <v>38.182172395582405</v>
      </c>
      <c r="P677" s="223">
        <f t="shared" si="429"/>
        <v>38.815075058124563</v>
      </c>
      <c r="Q677" s="223">
        <f t="shared" si="429"/>
        <v>38.515234265796138</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1512.5336100204865</v>
      </c>
      <c r="N679" s="8">
        <f t="shared" si="431"/>
        <v>1500.5444503203285</v>
      </c>
      <c r="O679" s="8">
        <f t="shared" si="431"/>
        <v>1523.2518901723927</v>
      </c>
      <c r="P679" s="8">
        <f t="shared" si="431"/>
        <v>1541.7152136415673</v>
      </c>
      <c r="Q679" s="8">
        <f t="shared" si="431"/>
        <v>1540.5833403778972</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1512.5336100204847</v>
      </c>
      <c r="N681" s="84">
        <f t="shared" si="432"/>
        <v>1500.5444503203257</v>
      </c>
      <c r="O681" s="84">
        <f t="shared" si="432"/>
        <v>1523.2518901723963</v>
      </c>
      <c r="P681" s="84">
        <f t="shared" si="432"/>
        <v>1541.7152136415652</v>
      </c>
      <c r="Q681" s="84">
        <f t="shared" si="432"/>
        <v>1540.5833403778997</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1512.5336100204865</v>
      </c>
      <c r="N682" s="196">
        <f t="shared" si="433"/>
        <v>1500.5444503203285</v>
      </c>
      <c r="O682" s="196">
        <f t="shared" si="433"/>
        <v>1523.2518901723927</v>
      </c>
      <c r="P682" s="196">
        <f t="shared" si="433"/>
        <v>1541.7152136415673</v>
      </c>
      <c r="Q682" s="196">
        <f t="shared" si="433"/>
        <v>1540.5833403778972</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1493.7569978788599</v>
      </c>
      <c r="N686" s="84">
        <f t="shared" si="435"/>
        <v>1515.886773127434</v>
      </c>
      <c r="O686" s="84">
        <f t="shared" si="435"/>
        <v>1534.4610414936933</v>
      </c>
      <c r="P686" s="84">
        <f t="shared" si="435"/>
        <v>1533.6115363404601</v>
      </c>
      <c r="Q686" s="84">
        <f t="shared" si="435"/>
        <v>1511.5823196887136</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1493.7569978788599</v>
      </c>
      <c r="N687" s="181">
        <f xml:space="preserve"> Inp!N$178</f>
        <v>1515.8867731274299</v>
      </c>
      <c r="O687" s="181">
        <f xml:space="preserve"> Inp!O$178</f>
        <v>1534.4610414936899</v>
      </c>
      <c r="P687" s="181">
        <f xml:space="preserve"> Inp!P$178</f>
        <v>1533.6115363404599</v>
      </c>
      <c r="Q687" s="181">
        <f xml:space="preserve"> Inp!Q$178</f>
        <v>1511.58231968871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1503.1453039496723</v>
      </c>
      <c r="N696" s="84">
        <f t="shared" si="438"/>
        <v>1508.2156117238799</v>
      </c>
      <c r="O696" s="84">
        <f t="shared" si="438"/>
        <v>1528.8564658330447</v>
      </c>
      <c r="P696" s="84">
        <f t="shared" si="438"/>
        <v>1537.6633749910127</v>
      </c>
      <c r="Q696" s="84">
        <f t="shared" si="438"/>
        <v>1526.0828300333067</v>
      </c>
    </row>
    <row r="697" spans="1:17" hidden="1" outlineLevel="2">
      <c r="B697" s="269"/>
      <c r="E697" s="84" t="s">
        <v>887</v>
      </c>
      <c r="G697" s="70" t="s">
        <v>255</v>
      </c>
      <c r="J697" s="84">
        <f t="shared" ref="J697:Q697" si="439" xml:space="preserve"> J695 * J696</f>
        <v>0</v>
      </c>
      <c r="K697" s="84">
        <f t="shared" si="439"/>
        <v>0</v>
      </c>
      <c r="L697" s="84">
        <f t="shared" si="439"/>
        <v>0</v>
      </c>
      <c r="M697" s="84">
        <f t="shared" si="439"/>
        <v>601.258121579869</v>
      </c>
      <c r="N697" s="84">
        <f t="shared" si="439"/>
        <v>603.28624468955195</v>
      </c>
      <c r="O697" s="84">
        <f t="shared" si="439"/>
        <v>611.54258633321786</v>
      </c>
      <c r="P697" s="84">
        <f t="shared" si="439"/>
        <v>615.06534999640508</v>
      </c>
      <c r="Q697" s="84">
        <f t="shared" si="439"/>
        <v>610.43313201332273</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0.17175000000000007</v>
      </c>
      <c r="N701" s="249">
        <f xml:space="preserve"> Inp!N$214</f>
        <v>0.18049999999999999</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1503.1453039496723</v>
      </c>
      <c r="N702" s="84">
        <f t="shared" si="444"/>
        <v>1508.2156117238799</v>
      </c>
      <c r="O702" s="84">
        <f t="shared" si="444"/>
        <v>1528.8564658330447</v>
      </c>
      <c r="P702" s="84">
        <f t="shared" si="444"/>
        <v>1537.6633749910127</v>
      </c>
      <c r="Q702" s="84">
        <f t="shared" si="444"/>
        <v>1526.0828300333067</v>
      </c>
    </row>
    <row r="703" spans="1:17" hidden="1" outlineLevel="2">
      <c r="E703" s="84" t="s">
        <v>888</v>
      </c>
      <c r="G703" s="70" t="s">
        <v>255</v>
      </c>
      <c r="J703" s="84">
        <f t="shared" ref="J703:Q703" si="445" xml:space="preserve"> J701 * J702</f>
        <v>0</v>
      </c>
      <c r="K703" s="84">
        <f t="shared" si="445"/>
        <v>0</v>
      </c>
      <c r="L703" s="84">
        <f t="shared" si="445"/>
        <v>0</v>
      </c>
      <c r="M703" s="84">
        <f t="shared" si="445"/>
        <v>258.16520595335635</v>
      </c>
      <c r="N703" s="84">
        <f t="shared" si="445"/>
        <v>272.23291791616032</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667.13801270430997</v>
      </c>
      <c r="N711" s="293">
        <f>Inp!N$183</f>
        <v>683.23340507931596</v>
      </c>
      <c r="O711" s="293">
        <f>Inp!O$183</f>
        <v>703.39685311605103</v>
      </c>
      <c r="P711" s="293">
        <f>Inp!P$183</f>
        <v>725.53613453844196</v>
      </c>
      <c r="Q711" s="293">
        <f>Inp!Q$183</f>
        <v>748.74846471631599</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16.183494964424199</v>
      </c>
      <c r="N712" s="293">
        <f>Inp!N$184</f>
        <v>20.215269959749499</v>
      </c>
      <c r="O712" s="293">
        <f>Inp!O$184</f>
        <v>22.159591674217399</v>
      </c>
      <c r="P712" s="293">
        <f>Inp!P$184</f>
        <v>23.217156305230699</v>
      </c>
      <c r="Q712" s="293">
        <f>Inp!Q$184</f>
        <v>23.959950870922601</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8.8102589417441798E-2</v>
      </c>
      <c r="N713" s="293">
        <f>Inp!N$185</f>
        <v>5.1821923014791597E-2</v>
      </c>
      <c r="O713" s="293">
        <f>Inp!O$185</f>
        <v>2.03102518261618E-2</v>
      </c>
      <c r="P713" s="293">
        <f>Inp!P$185</f>
        <v>4.8261273572399203E-3</v>
      </c>
      <c r="Q713" s="293">
        <f>Inp!Q$185</f>
        <v>1.0694354562465901E-3</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667.13801270430997</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640.49168814496045</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628.03545859876624</v>
      </c>
      <c r="N720" s="84">
        <f t="shared" si="455"/>
        <v>630.54998930676754</v>
      </c>
      <c r="O720" s="84">
        <f t="shared" si="455"/>
        <v>635.96165458116081</v>
      </c>
      <c r="P720" s="84">
        <f t="shared" si="455"/>
        <v>642.4862155015735</v>
      </c>
      <c r="Q720" s="84">
        <f t="shared" si="455"/>
        <v>649.40401635887963</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15.234941628513972</v>
      </c>
      <c r="N721" s="84">
        <f t="shared" si="456"/>
        <v>18.656491562314212</v>
      </c>
      <c r="O721" s="84">
        <f t="shared" si="456"/>
        <v>20.035134538273393</v>
      </c>
      <c r="P721" s="84">
        <f t="shared" si="456"/>
        <v>20.559558896050845</v>
      </c>
      <c r="Q721" s="84">
        <f t="shared" si="456"/>
        <v>20.780928523484572</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8.2938685991268815E-2</v>
      </c>
      <c r="N722" s="84">
        <f t="shared" si="457"/>
        <v>4.7825988541997017E-2</v>
      </c>
      <c r="O722" s="84">
        <f t="shared" si="457"/>
        <v>1.8363092327049187E-2</v>
      </c>
      <c r="P722" s="84">
        <f t="shared" si="457"/>
        <v>4.2736952078262034E-3</v>
      </c>
      <c r="Q722" s="84">
        <f t="shared" si="457"/>
        <v>9.2754204282242546E-4</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628.03545859876624</v>
      </c>
      <c r="N724" s="84">
        <f t="shared" si="458"/>
        <v>630.54998930676754</v>
      </c>
      <c r="O724" s="84">
        <f t="shared" si="458"/>
        <v>635.96165458116081</v>
      </c>
      <c r="P724" s="84">
        <f t="shared" si="458"/>
        <v>642.4862155015735</v>
      </c>
      <c r="Q724" s="84">
        <f t="shared" si="458"/>
        <v>649.40401635887963</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15.234941628513972</v>
      </c>
      <c r="N725" s="84">
        <f t="shared" si="459"/>
        <v>18.656491562314212</v>
      </c>
      <c r="O725" s="84">
        <f t="shared" si="459"/>
        <v>20.035134538273393</v>
      </c>
      <c r="P725" s="84">
        <f t="shared" si="459"/>
        <v>20.559558896050845</v>
      </c>
      <c r="Q725" s="84">
        <f t="shared" si="459"/>
        <v>20.780928523484572</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643.27040022728022</v>
      </c>
      <c r="N726" s="211">
        <f t="shared" si="460"/>
        <v>649.2064808690817</v>
      </c>
      <c r="O726" s="211">
        <f t="shared" si="460"/>
        <v>655.9967891194342</v>
      </c>
      <c r="P726" s="211">
        <f t="shared" si="460"/>
        <v>663.04577439762431</v>
      </c>
      <c r="Q726" s="211">
        <f t="shared" si="460"/>
        <v>670.18494488236422</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643.27040022728022</v>
      </c>
      <c r="N728" s="309">
        <f t="shared" si="461"/>
        <v>649.2064808690817</v>
      </c>
      <c r="O728" s="309">
        <f t="shared" si="461"/>
        <v>655.9967891194342</v>
      </c>
      <c r="P728" s="309">
        <f t="shared" si="461"/>
        <v>663.04577439762431</v>
      </c>
      <c r="Q728" s="309">
        <f t="shared" si="461"/>
        <v>670.18494488236422</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8.2938685991268815E-2</v>
      </c>
      <c r="N729" s="309">
        <f t="shared" si="462"/>
        <v>4.7825988541997017E-2</v>
      </c>
      <c r="O729" s="309">
        <f t="shared" si="462"/>
        <v>1.8363092327049187E-2</v>
      </c>
      <c r="P729" s="309">
        <f t="shared" si="462"/>
        <v>4.2736952078262034E-3</v>
      </c>
      <c r="Q729" s="309">
        <f t="shared" si="462"/>
        <v>9.2754204282242546E-4</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643.18746154128894</v>
      </c>
      <c r="N730" s="312">
        <f t="shared" si="463"/>
        <v>649.15865488053976</v>
      </c>
      <c r="O730" s="312">
        <f t="shared" si="463"/>
        <v>655.97842602710716</v>
      </c>
      <c r="P730" s="312">
        <f t="shared" si="463"/>
        <v>663.04150070241644</v>
      </c>
      <c r="Q730" s="312">
        <f t="shared" si="463"/>
        <v>670.18401734032136</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643.27040022728022</v>
      </c>
      <c r="N732" s="91">
        <f t="shared" si="464"/>
        <v>649.2064808690817</v>
      </c>
      <c r="O732" s="91">
        <f t="shared" si="464"/>
        <v>655.9967891194342</v>
      </c>
      <c r="P732" s="91">
        <f t="shared" si="464"/>
        <v>663.04577439762431</v>
      </c>
      <c r="Q732" s="91">
        <f t="shared" si="464"/>
        <v>670.18494488236422</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643.18746154128894</v>
      </c>
      <c r="N733" s="91">
        <f t="shared" si="465"/>
        <v>649.15865488053976</v>
      </c>
      <c r="O733" s="91">
        <f t="shared" si="465"/>
        <v>655.97842602710716</v>
      </c>
      <c r="P733" s="91">
        <f t="shared" si="465"/>
        <v>663.04150070241644</v>
      </c>
      <c r="Q733" s="91">
        <f t="shared" si="465"/>
        <v>670.18401734032136</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643.22893088428464</v>
      </c>
      <c r="N734" s="312">
        <f t="shared" si="466"/>
        <v>649.18256787481073</v>
      </c>
      <c r="O734" s="312">
        <f t="shared" si="466"/>
        <v>655.98760757327068</v>
      </c>
      <c r="P734" s="312">
        <f t="shared" si="466"/>
        <v>663.04363755002032</v>
      </c>
      <c r="Q734" s="312">
        <f t="shared" si="466"/>
        <v>670.18448111134285</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643.18746154128894</v>
      </c>
      <c r="N737" s="84">
        <f t="shared" si="467"/>
        <v>649.15865488053976</v>
      </c>
      <c r="O737" s="84">
        <f t="shared" si="467"/>
        <v>655.97842602710716</v>
      </c>
      <c r="P737" s="84">
        <f t="shared" si="467"/>
        <v>663.04150070241644</v>
      </c>
      <c r="Q737" s="84">
        <f t="shared" si="467"/>
        <v>670.18401734032136</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643.18746154128803</v>
      </c>
      <c r="N738" s="181">
        <f xml:space="preserve"> Inp!N$186</f>
        <v>649.15865488053998</v>
      </c>
      <c r="O738" s="181">
        <f xml:space="preserve"> Inp!O$186</f>
        <v>655.97842602710705</v>
      </c>
      <c r="P738" s="181">
        <f xml:space="preserve"> Inp!P$186</f>
        <v>663.04150070241701</v>
      </c>
      <c r="Q738" s="181">
        <f xml:space="preserve"> Inp!Q$186</f>
        <v>670.18401734032102</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667.13801270430997</v>
      </c>
      <c r="N745" s="155">
        <f>Inp!N$187</f>
        <v>680.28206623787798</v>
      </c>
      <c r="O745" s="155">
        <f>Inp!O$187</f>
        <v>693.86514823214202</v>
      </c>
      <c r="P745" s="155">
        <f>Inp!P$187</f>
        <v>708.243892314047</v>
      </c>
      <c r="Q745" s="155">
        <f>Inp!Q$187</f>
        <v>723.11235316520902</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13.2317755493895</v>
      </c>
      <c r="N746" s="155">
        <f>Inp!N$188</f>
        <v>13.6342016803065</v>
      </c>
      <c r="O746" s="155">
        <f>Inp!O$188</f>
        <v>14.3985702643962</v>
      </c>
      <c r="P746" s="155">
        <f>Inp!P$188</f>
        <v>14.873121738595399</v>
      </c>
      <c r="Q746" s="155">
        <f>Inp!Q$188</f>
        <v>15.185359416470501</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8.7722015821001101E-2</v>
      </c>
      <c r="N748" s="155">
        <f>Inp!N$191</f>
        <v>5.1119686042155901E-2</v>
      </c>
      <c r="O748" s="155">
        <f>Inp!O$191</f>
        <v>1.9826182491089601E-2</v>
      </c>
      <c r="P748" s="155">
        <f>Inp!P$191</f>
        <v>4.6608874333929004E-3</v>
      </c>
      <c r="Q748" s="155">
        <f>Inp!Q$191</f>
        <v>1.0218107311548001E-3</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667.13801270430997</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640.49168814496045</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628.03545859876624</v>
      </c>
      <c r="N760" s="195">
        <f t="shared" si="472"/>
        <v>627.82622512738976</v>
      </c>
      <c r="O760" s="195">
        <f t="shared" si="472"/>
        <v>627.34376159216561</v>
      </c>
      <c r="P760" s="195">
        <f t="shared" si="472"/>
        <v>627.17336375593879</v>
      </c>
      <c r="Q760" s="195">
        <f t="shared" si="472"/>
        <v>627.16932127817483</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12.456229546194303</v>
      </c>
      <c r="N761" s="195">
        <f t="shared" si="473"/>
        <v>12.582882598847098</v>
      </c>
      <c r="O761" s="195">
        <f t="shared" si="473"/>
        <v>13.018168233740644</v>
      </c>
      <c r="P761" s="195">
        <f t="shared" si="473"/>
        <v>13.17064063887508</v>
      </c>
      <c r="Q761" s="195">
        <f t="shared" si="473"/>
        <v>13.170555746842636</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8.2580418723297744E-2</v>
      </c>
      <c r="N763" s="195">
        <f t="shared" si="475"/>
        <v>4.7177900330421865E-2</v>
      </c>
      <c r="O763" s="195">
        <f t="shared" si="475"/>
        <v>1.7925431092284283E-2</v>
      </c>
      <c r="P763" s="195">
        <f t="shared" si="475"/>
        <v>4.1273697964946537E-3</v>
      </c>
      <c r="Q763" s="195">
        <f t="shared" si="475"/>
        <v>8.8623619818965717E-4</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628.03545859876624</v>
      </c>
      <c r="N766" s="195">
        <f t="shared" si="477"/>
        <v>627.82622512738976</v>
      </c>
      <c r="O766" s="195">
        <f t="shared" si="477"/>
        <v>627.34376159216561</v>
      </c>
      <c r="P766" s="195">
        <f t="shared" si="477"/>
        <v>627.17336375593879</v>
      </c>
      <c r="Q766" s="195">
        <f t="shared" si="477"/>
        <v>627.16932127817483</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12.456229546194303</v>
      </c>
      <c r="N767" s="195">
        <f t="shared" si="478"/>
        <v>12.582882598847098</v>
      </c>
      <c r="O767" s="195">
        <f t="shared" si="478"/>
        <v>13.018168233740644</v>
      </c>
      <c r="P767" s="195">
        <f t="shared" si="478"/>
        <v>13.17064063887508</v>
      </c>
      <c r="Q767" s="195">
        <f t="shared" si="478"/>
        <v>13.170555746842636</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640.49168814496056</v>
      </c>
      <c r="N770" s="243">
        <f t="shared" si="480"/>
        <v>640.40910772623681</v>
      </c>
      <c r="O770" s="243">
        <f t="shared" si="480"/>
        <v>640.36192982590626</v>
      </c>
      <c r="P770" s="243">
        <f t="shared" si="480"/>
        <v>640.34400439481385</v>
      </c>
      <c r="Q770" s="243">
        <f t="shared" si="480"/>
        <v>640.33987702501747</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640.49168814496056</v>
      </c>
      <c r="N772" s="275">
        <f t="shared" si="481"/>
        <v>640.40910772623681</v>
      </c>
      <c r="O772" s="275">
        <f t="shared" si="481"/>
        <v>640.36192982590626</v>
      </c>
      <c r="P772" s="275">
        <f t="shared" si="481"/>
        <v>640.34400439481385</v>
      </c>
      <c r="Q772" s="275">
        <f t="shared" si="481"/>
        <v>640.33987702501747</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8.2580418723297744E-2</v>
      </c>
      <c r="N773" s="275">
        <f t="shared" si="482"/>
        <v>4.7177900330421865E-2</v>
      </c>
      <c r="O773" s="275">
        <f t="shared" si="482"/>
        <v>1.7925431092284283E-2</v>
      </c>
      <c r="P773" s="275">
        <f t="shared" si="482"/>
        <v>4.1273697964946537E-3</v>
      </c>
      <c r="Q773" s="275">
        <f t="shared" si="482"/>
        <v>8.8623619818965717E-4</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640.40910772623727</v>
      </c>
      <c r="N775" s="368">
        <f t="shared" si="484"/>
        <v>640.36192982590637</v>
      </c>
      <c r="O775" s="368">
        <f t="shared" si="484"/>
        <v>640.34400439481396</v>
      </c>
      <c r="P775" s="368">
        <f t="shared" si="484"/>
        <v>640.33987702501736</v>
      </c>
      <c r="Q775" s="368">
        <f t="shared" si="484"/>
        <v>640.33899078881927</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640.49168814496056</v>
      </c>
      <c r="N777" s="147">
        <f t="shared" si="485"/>
        <v>640.40910772623681</v>
      </c>
      <c r="O777" s="147">
        <f t="shared" si="485"/>
        <v>640.36192982590626</v>
      </c>
      <c r="P777" s="147">
        <f t="shared" si="485"/>
        <v>640.34400439481385</v>
      </c>
      <c r="Q777" s="147">
        <f t="shared" si="485"/>
        <v>640.33987702501747</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640.40910772623727</v>
      </c>
      <c r="N778" s="147">
        <f t="shared" si="486"/>
        <v>640.36192982590637</v>
      </c>
      <c r="O778" s="147">
        <f t="shared" si="486"/>
        <v>640.34400439481396</v>
      </c>
      <c r="P778" s="147">
        <f t="shared" si="486"/>
        <v>640.33987702501736</v>
      </c>
      <c r="Q778" s="147">
        <f t="shared" si="486"/>
        <v>640.33899078881927</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640.45039793559886</v>
      </c>
      <c r="N779" s="368">
        <f t="shared" si="487"/>
        <v>640.38551877607165</v>
      </c>
      <c r="O779" s="368">
        <f t="shared" si="487"/>
        <v>640.35296711036017</v>
      </c>
      <c r="P779" s="368">
        <f t="shared" si="487"/>
        <v>640.34194070991566</v>
      </c>
      <c r="Q779" s="368">
        <f t="shared" si="487"/>
        <v>640.33943390691843</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640.40910772623727</v>
      </c>
      <c r="N782" s="195">
        <f t="shared" si="488"/>
        <v>640.36192982590637</v>
      </c>
      <c r="O782" s="195">
        <f t="shared" si="488"/>
        <v>640.34400439481396</v>
      </c>
      <c r="P782" s="195">
        <f t="shared" si="488"/>
        <v>640.33987702501736</v>
      </c>
      <c r="Q782" s="195">
        <f t="shared" si="488"/>
        <v>640.33899078881927</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640.40910772623704</v>
      </c>
      <c r="N783" s="181">
        <f xml:space="preserve"> Inp!N$193</f>
        <v>640.36192982590603</v>
      </c>
      <c r="O783" s="181">
        <f xml:space="preserve"> Inp!O$193</f>
        <v>640.34400439481396</v>
      </c>
      <c r="P783" s="181">
        <f xml:space="preserve"> Inp!P$193</f>
        <v>640.33987702501804</v>
      </c>
      <c r="Q783" s="181">
        <f xml:space="preserve"> Inp!Q$193</f>
        <v>640.33899078881996</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23.0053351439811</v>
      </c>
      <c r="O791" s="229">
        <f xml:space="preserve"> Inp!O$194</f>
        <v>58.253996735337097</v>
      </c>
      <c r="P791" s="229">
        <f xml:space="preserve"> Inp!P$194</f>
        <v>78.494939091260804</v>
      </c>
      <c r="Q791" s="229">
        <f xml:space="preserve"> Inp!Q$194</f>
        <v>-136.74258602834701</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0.461072538352647</v>
      </c>
      <c r="O792" s="229">
        <f xml:space="preserve"> Inp!O$195</f>
        <v>1.20884334270531</v>
      </c>
      <c r="P792" s="229">
        <f xml:space="preserve"> Inp!P$195</f>
        <v>1.64839372091652</v>
      </c>
      <c r="Q792" s="229">
        <f xml:space="preserve"> Inp!Q$195</f>
        <v>-2.8715943065954899</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23.0053351439811</v>
      </c>
      <c r="N793" s="229">
        <f xml:space="preserve"> Inp!N$196</f>
        <v>34.787589053003302</v>
      </c>
      <c r="O793" s="229">
        <f xml:space="preserve"> Inp!O$196</f>
        <v>19.032099013218399</v>
      </c>
      <c r="P793" s="229">
        <f xml:space="preserve"> Inp!P$196</f>
        <v>-216.885918840524</v>
      </c>
      <c r="Q793" s="229">
        <f xml:space="preserve"> Inp!Q$196</f>
        <v>-251.48380894197001</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21.23141772810698</v>
      </c>
      <c r="O801" s="84">
        <f t="shared" si="505"/>
        <v>52.669141162134558</v>
      </c>
      <c r="P801" s="84">
        <f t="shared" si="505"/>
        <v>69.509861676087993</v>
      </c>
      <c r="Q801" s="84">
        <f t="shared" si="505"/>
        <v>-118.59948802399607</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0.42551971546847189</v>
      </c>
      <c r="O802" s="84">
        <f t="shared" si="506"/>
        <v>1.0929505995805928</v>
      </c>
      <c r="P802" s="84">
        <f t="shared" si="506"/>
        <v>1.4597070951978861</v>
      </c>
      <c r="Q802" s="84">
        <f t="shared" si="506"/>
        <v>-2.4905892485040932</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21.656937443575448</v>
      </c>
      <c r="N803" s="84">
        <f t="shared" si="507"/>
        <v>32.105154318139647</v>
      </c>
      <c r="O803" s="84">
        <f t="shared" si="507"/>
        <v>17.207477009570734</v>
      </c>
      <c r="P803" s="84">
        <f t="shared" si="507"/>
        <v>-192.05964604378576</v>
      </c>
      <c r="Q803" s="84">
        <f t="shared" si="507"/>
        <v>-218.11676854392041</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21.23141772810698</v>
      </c>
      <c r="O806" s="235">
        <f t="shared" si="509"/>
        <v>52.669141162134558</v>
      </c>
      <c r="P806" s="235">
        <f t="shared" si="509"/>
        <v>69.509861676087993</v>
      </c>
      <c r="Q806" s="235">
        <f t="shared" si="509"/>
        <v>-118.59948802399607</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0.42551971546847189</v>
      </c>
      <c r="O807" s="235">
        <f t="shared" si="510"/>
        <v>1.0929505995805928</v>
      </c>
      <c r="P807" s="235">
        <f t="shared" si="510"/>
        <v>1.4597070951978861</v>
      </c>
      <c r="Q807" s="235">
        <f t="shared" si="510"/>
        <v>-2.4905892485040932</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21.656937443575451</v>
      </c>
      <c r="O808" s="211">
        <f t="shared" si="511"/>
        <v>53.762091761715148</v>
      </c>
      <c r="P808" s="211">
        <f t="shared" si="511"/>
        <v>70.969568771285878</v>
      </c>
      <c r="Q808" s="211">
        <f t="shared" si="511"/>
        <v>-121.09007727250017</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21.656937443575451</v>
      </c>
      <c r="O810" s="261">
        <f t="shared" si="512"/>
        <v>53.762091761715148</v>
      </c>
      <c r="P810" s="261">
        <f t="shared" si="512"/>
        <v>70.969568771285878</v>
      </c>
      <c r="Q810" s="261">
        <f t="shared" si="512"/>
        <v>-121.09007727250017</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21.656937443575448</v>
      </c>
      <c r="N811" s="261">
        <f t="shared" si="513"/>
        <v>32.105154318139647</v>
      </c>
      <c r="O811" s="261">
        <f t="shared" si="513"/>
        <v>17.207477009570734</v>
      </c>
      <c r="P811" s="261">
        <f t="shared" si="513"/>
        <v>-192.05964604378576</v>
      </c>
      <c r="Q811" s="261">
        <f t="shared" si="513"/>
        <v>-218.11676854392041</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21.656937443575448</v>
      </c>
      <c r="N813" s="260">
        <f t="shared" si="515"/>
        <v>53.762091761715098</v>
      </c>
      <c r="O813" s="260">
        <f t="shared" si="515"/>
        <v>70.969568771285878</v>
      </c>
      <c r="P813" s="260">
        <f t="shared" si="515"/>
        <v>-121.09007727249988</v>
      </c>
      <c r="Q813" s="260">
        <f t="shared" si="515"/>
        <v>-339.20684581642058</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21.656937443575451</v>
      </c>
      <c r="O815" s="84">
        <f t="shared" si="516"/>
        <v>53.762091761715148</v>
      </c>
      <c r="P815" s="84">
        <f t="shared" si="516"/>
        <v>70.969568771285878</v>
      </c>
      <c r="Q815" s="84">
        <f t="shared" si="516"/>
        <v>-121.09007727250017</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21.656937443575448</v>
      </c>
      <c r="N816" s="84">
        <f t="shared" si="517"/>
        <v>53.762091761715098</v>
      </c>
      <c r="O816" s="84">
        <f t="shared" si="517"/>
        <v>70.969568771285878</v>
      </c>
      <c r="P816" s="84">
        <f t="shared" si="517"/>
        <v>-121.09007727249988</v>
      </c>
      <c r="Q816" s="84">
        <f t="shared" si="517"/>
        <v>-339.20684581642058</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10.828468721787724</v>
      </c>
      <c r="N817" s="260">
        <f t="shared" si="518"/>
        <v>37.709514602645271</v>
      </c>
      <c r="O817" s="260">
        <f t="shared" si="518"/>
        <v>62.36583026650051</v>
      </c>
      <c r="P817" s="260">
        <f t="shared" si="518"/>
        <v>-25.060254250607002</v>
      </c>
      <c r="Q817" s="260">
        <f t="shared" si="518"/>
        <v>-230.14846154446036</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21.656937443575448</v>
      </c>
      <c r="N820" s="84">
        <f t="shared" si="519"/>
        <v>53.762091761715098</v>
      </c>
      <c r="O820" s="84">
        <f t="shared" si="519"/>
        <v>70.969568771285878</v>
      </c>
      <c r="P820" s="84">
        <f t="shared" si="519"/>
        <v>-121.09007727249988</v>
      </c>
      <c r="Q820" s="84">
        <f t="shared" si="519"/>
        <v>-339.20684581642058</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21.656937443575501</v>
      </c>
      <c r="N821" s="181">
        <f xml:space="preserve"> Inp!N$198</f>
        <v>53.762091761715197</v>
      </c>
      <c r="O821" s="181">
        <f xml:space="preserve"> Inp!O$198</f>
        <v>70.969568771285907</v>
      </c>
      <c r="P821" s="181">
        <f xml:space="preserve"> Inp!P$198</f>
        <v>-121.0900772725</v>
      </c>
      <c r="Q821" s="181">
        <f xml:space="preserve"> Inp!Q$198</f>
        <v>-339.20684581642098</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640.49168814496045</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640.49168814496045</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1280.9833762899209</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643.27040022728022</v>
      </c>
      <c r="N833" s="84">
        <f t="shared" si="525"/>
        <v>649.2064808690817</v>
      </c>
      <c r="O833" s="84">
        <f t="shared" si="525"/>
        <v>655.9967891194342</v>
      </c>
      <c r="P833" s="84">
        <f t="shared" si="525"/>
        <v>663.04577439762431</v>
      </c>
      <c r="Q833" s="84">
        <f t="shared" si="525"/>
        <v>670.18494488236422</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640.49168814496056</v>
      </c>
      <c r="N834" s="195">
        <f t="shared" si="526"/>
        <v>640.40910772623681</v>
      </c>
      <c r="O834" s="195">
        <f t="shared" si="526"/>
        <v>640.36192982590626</v>
      </c>
      <c r="P834" s="195">
        <f t="shared" si="526"/>
        <v>640.34400439481385</v>
      </c>
      <c r="Q834" s="195">
        <f t="shared" si="526"/>
        <v>640.33987702501747</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21.656937443575451</v>
      </c>
      <c r="O835" s="84">
        <f t="shared" si="527"/>
        <v>53.762091761715148</v>
      </c>
      <c r="P835" s="84">
        <f t="shared" si="527"/>
        <v>70.969568771285878</v>
      </c>
      <c r="Q835" s="84">
        <f t="shared" si="527"/>
        <v>-121.09007727250017</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1283.7620883722407</v>
      </c>
      <c r="N836" s="312">
        <f t="shared" si="528"/>
        <v>1311.2725260388941</v>
      </c>
      <c r="O836" s="312">
        <f t="shared" si="528"/>
        <v>1350.1208107070556</v>
      </c>
      <c r="P836" s="312">
        <f t="shared" si="528"/>
        <v>1374.359347563724</v>
      </c>
      <c r="Q836" s="312">
        <f t="shared" si="528"/>
        <v>1189.4347446348816</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643.18746154128894</v>
      </c>
      <c r="N838" s="84">
        <f t="shared" si="529"/>
        <v>649.15865488053976</v>
      </c>
      <c r="O838" s="84">
        <f t="shared" si="529"/>
        <v>655.97842602710716</v>
      </c>
      <c r="P838" s="84">
        <f t="shared" si="529"/>
        <v>663.04150070241644</v>
      </c>
      <c r="Q838" s="84">
        <f t="shared" si="529"/>
        <v>670.18401734032136</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640.40910772623727</v>
      </c>
      <c r="N839" s="195">
        <f t="shared" si="530"/>
        <v>640.36192982590637</v>
      </c>
      <c r="O839" s="195">
        <f t="shared" si="530"/>
        <v>640.34400439481396</v>
      </c>
      <c r="P839" s="195">
        <f t="shared" si="530"/>
        <v>640.33987702501736</v>
      </c>
      <c r="Q839" s="195">
        <f t="shared" si="530"/>
        <v>640.33899078881927</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21.656937443575448</v>
      </c>
      <c r="N840" s="84">
        <f t="shared" si="531"/>
        <v>53.762091761715098</v>
      </c>
      <c r="O840" s="84">
        <f t="shared" si="531"/>
        <v>70.969568771285878</v>
      </c>
      <c r="P840" s="84">
        <f t="shared" si="531"/>
        <v>-121.09007727249988</v>
      </c>
      <c r="Q840" s="84">
        <f t="shared" si="531"/>
        <v>-339.20684581642058</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1305.2535067111019</v>
      </c>
      <c r="N841" s="211">
        <f t="shared" si="533"/>
        <v>1343.2826764681613</v>
      </c>
      <c r="O841" s="211">
        <f t="shared" si="533"/>
        <v>1367.2919991932069</v>
      </c>
      <c r="P841" s="211">
        <f t="shared" si="533"/>
        <v>1182.2913004549339</v>
      </c>
      <c r="Q841" s="211">
        <f t="shared" si="533"/>
        <v>971.31616231272005</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1283.7620883722407</v>
      </c>
      <c r="N843" s="84">
        <f t="shared" si="534"/>
        <v>1311.2725260388941</v>
      </c>
      <c r="O843" s="84">
        <f t="shared" si="534"/>
        <v>1350.1208107070556</v>
      </c>
      <c r="P843" s="84">
        <f t="shared" si="534"/>
        <v>1374.359347563724</v>
      </c>
      <c r="Q843" s="84">
        <f t="shared" si="534"/>
        <v>1189.4347446348816</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1305.2535067111019</v>
      </c>
      <c r="N844" s="84">
        <f t="shared" si="535"/>
        <v>1343.2826764681613</v>
      </c>
      <c r="O844" s="84">
        <f t="shared" si="535"/>
        <v>1367.2919991932069</v>
      </c>
      <c r="P844" s="84">
        <f t="shared" si="535"/>
        <v>1182.2913004549339</v>
      </c>
      <c r="Q844" s="84">
        <f t="shared" si="535"/>
        <v>971.31616231272005</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1294.5077975416712</v>
      </c>
      <c r="N845" s="211">
        <f t="shared" si="536"/>
        <v>1327.2776012535278</v>
      </c>
      <c r="O845" s="211">
        <f t="shared" si="536"/>
        <v>1358.7064049501314</v>
      </c>
      <c r="P845" s="211">
        <f t="shared" si="536"/>
        <v>1278.3253240093291</v>
      </c>
      <c r="Q845" s="211">
        <f t="shared" si="536"/>
        <v>1080.3754534738009</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1334.2760254086199</v>
      </c>
      <c r="N848" s="181">
        <f xml:space="preserve"> Inp!N$199</f>
        <v>1386.52080646118</v>
      </c>
      <c r="O848" s="181">
        <f xml:space="preserve"> Inp!O$199</f>
        <v>1455.5159980835299</v>
      </c>
      <c r="P848" s="181">
        <f xml:space="preserve"> Inp!P$199</f>
        <v>1512.27496594375</v>
      </c>
      <c r="Q848" s="181">
        <f xml:space="preserve"> Inp!Q$199</f>
        <v>1335.1182318531801</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29.415270513813699</v>
      </c>
      <c r="N849" s="293">
        <f xml:space="preserve"> Inp!N$200</f>
        <v>34.310544178408598</v>
      </c>
      <c r="O849" s="293">
        <f xml:space="preserve"> Inp!O$200</f>
        <v>37.767005281318902</v>
      </c>
      <c r="P849" s="293">
        <f xml:space="preserve"> Inp!P$200</f>
        <v>39.738671764742598</v>
      </c>
      <c r="Q849" s="293">
        <f xml:space="preserve"> Inp!Q$200</f>
        <v>36.273715980797597</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1256.0709171975325</v>
      </c>
      <c r="N851" s="196">
        <f t="shared" si="537"/>
        <v>1279.6076321622688</v>
      </c>
      <c r="O851" s="196">
        <f t="shared" si="537"/>
        <v>1315.9745573354608</v>
      </c>
      <c r="P851" s="196">
        <f t="shared" si="537"/>
        <v>1339.1694409336005</v>
      </c>
      <c r="Q851" s="196">
        <f t="shared" si="537"/>
        <v>1157.9738496130601</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27.691171174708277</v>
      </c>
      <c r="N852" s="223">
        <f t="shared" si="538"/>
        <v>31.664893876629737</v>
      </c>
      <c r="O852" s="223">
        <f t="shared" si="538"/>
        <v>34.146253371594625</v>
      </c>
      <c r="P852" s="223">
        <f t="shared" si="538"/>
        <v>35.189906630123794</v>
      </c>
      <c r="Q852" s="223">
        <f t="shared" si="538"/>
        <v>31.460895021823102</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1283.7620883722407</v>
      </c>
      <c r="N854" s="444">
        <f t="shared" si="540"/>
        <v>1311.2725260388986</v>
      </c>
      <c r="O854" s="444">
        <f t="shared" si="540"/>
        <v>1350.1208107070554</v>
      </c>
      <c r="P854" s="444">
        <f t="shared" si="540"/>
        <v>1374.3593475637242</v>
      </c>
      <c r="Q854" s="444">
        <f t="shared" si="540"/>
        <v>1189.4347446348831</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1283.7620883722407</v>
      </c>
      <c r="N856" s="84">
        <f t="shared" si="541"/>
        <v>1311.2725260388941</v>
      </c>
      <c r="O856" s="84">
        <f t="shared" si="541"/>
        <v>1350.1208107070556</v>
      </c>
      <c r="P856" s="84">
        <f t="shared" si="541"/>
        <v>1374.359347563724</v>
      </c>
      <c r="Q856" s="84">
        <f t="shared" si="541"/>
        <v>1189.4347446348816</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1283.7620883722407</v>
      </c>
      <c r="N857" s="196">
        <f t="shared" si="542"/>
        <v>1311.2725260388986</v>
      </c>
      <c r="O857" s="196">
        <f t="shared" si="542"/>
        <v>1350.1208107070554</v>
      </c>
      <c r="P857" s="196">
        <f t="shared" si="542"/>
        <v>1374.3593475637242</v>
      </c>
      <c r="Q857" s="196">
        <f t="shared" si="542"/>
        <v>1189.4347446348831</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1305.2535067111019</v>
      </c>
      <c r="N861" s="84">
        <f t="shared" si="544"/>
        <v>1343.2826764681613</v>
      </c>
      <c r="O861" s="84">
        <f t="shared" si="544"/>
        <v>1367.2919991932069</v>
      </c>
      <c r="P861" s="84">
        <f t="shared" si="544"/>
        <v>1182.2913004549339</v>
      </c>
      <c r="Q861" s="84">
        <f t="shared" si="544"/>
        <v>971.31616231272005</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1305.2535067111</v>
      </c>
      <c r="N862" s="181">
        <f xml:space="preserve"> Inp!N$201</f>
        <v>1343.2826764681599</v>
      </c>
      <c r="O862" s="181">
        <f xml:space="preserve"> Inp!O$201</f>
        <v>1367.2919991932099</v>
      </c>
      <c r="P862" s="181">
        <f xml:space="preserve"> Inp!P$201</f>
        <v>1182.29130045493</v>
      </c>
      <c r="Q862" s="181">
        <f xml:space="preserve"> Inp!Q$201</f>
        <v>971.31616231272005</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1294.5077975416712</v>
      </c>
      <c r="N871" s="84">
        <f t="shared" si="547"/>
        <v>1327.2776012535278</v>
      </c>
      <c r="O871" s="84">
        <f t="shared" si="547"/>
        <v>1358.7064049501314</v>
      </c>
      <c r="P871" s="84">
        <f t="shared" si="547"/>
        <v>1278.3253240093291</v>
      </c>
      <c r="Q871" s="84">
        <f t="shared" si="547"/>
        <v>1080.3754534738009</v>
      </c>
    </row>
    <row r="872" spans="1:17" hidden="1" outlineLevel="2">
      <c r="B872" s="269"/>
      <c r="E872" s="84" t="s">
        <v>929</v>
      </c>
      <c r="G872" s="70" t="s">
        <v>255</v>
      </c>
      <c r="J872" s="84">
        <f t="shared" ref="J872:Q872" si="548" xml:space="preserve"> J870 * J871</f>
        <v>0</v>
      </c>
      <c r="K872" s="84">
        <f t="shared" si="548"/>
        <v>0</v>
      </c>
      <c r="L872" s="84">
        <f t="shared" si="548"/>
        <v>0</v>
      </c>
      <c r="M872" s="84">
        <f t="shared" si="548"/>
        <v>517.80311901666846</v>
      </c>
      <c r="N872" s="84">
        <f t="shared" si="548"/>
        <v>530.91104050141109</v>
      </c>
      <c r="O872" s="84">
        <f t="shared" si="548"/>
        <v>543.48256198005254</v>
      </c>
      <c r="P872" s="84">
        <f t="shared" si="548"/>
        <v>511.33012960373162</v>
      </c>
      <c r="Q872" s="84">
        <f t="shared" si="548"/>
        <v>432.15018138952041</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0.17175000000000007</v>
      </c>
      <c r="N876" s="249">
        <f xml:space="preserve"> Inp!N$214</f>
        <v>0.18049999999999999</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1294.5077975416712</v>
      </c>
      <c r="N877" s="84">
        <f t="shared" si="549"/>
        <v>1327.2776012535278</v>
      </c>
      <c r="O877" s="84">
        <f t="shared" si="549"/>
        <v>1358.7064049501314</v>
      </c>
      <c r="P877" s="84">
        <f t="shared" si="549"/>
        <v>1278.3253240093291</v>
      </c>
      <c r="Q877" s="84">
        <f t="shared" si="549"/>
        <v>1080.3754534738009</v>
      </c>
    </row>
    <row r="878" spans="1:17" hidden="1" outlineLevel="2">
      <c r="E878" s="84" t="s">
        <v>930</v>
      </c>
      <c r="G878" s="70" t="s">
        <v>255</v>
      </c>
      <c r="J878" s="84">
        <f t="shared" ref="J878:Q878" si="550" xml:space="preserve"> J876 * J877</f>
        <v>0</v>
      </c>
      <c r="K878" s="84">
        <f t="shared" si="550"/>
        <v>0</v>
      </c>
      <c r="L878" s="84">
        <f t="shared" si="550"/>
        <v>0</v>
      </c>
      <c r="M878" s="84">
        <f t="shared" si="550"/>
        <v>222.3317142277821</v>
      </c>
      <c r="N878" s="84">
        <f t="shared" si="550"/>
        <v>239.57360702626175</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124.05079728697254</v>
      </c>
      <c r="N884" s="84">
        <f t="shared" si="551"/>
        <v>135.82519053741049</v>
      </c>
      <c r="O884" s="84">
        <f t="shared" si="551"/>
        <v>153.91916634486364</v>
      </c>
      <c r="P884" s="84">
        <f t="shared" si="551"/>
        <v>177.64668870771493</v>
      </c>
      <c r="Q884" s="84">
        <f t="shared" si="551"/>
        <v>191.92282524651361</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2393.8019898224279</v>
      </c>
      <c r="N885" s="84">
        <f t="shared" si="552"/>
        <v>2508.8971825693789</v>
      </c>
      <c r="O885" s="84">
        <f t="shared" si="552"/>
        <v>2617.823818380677</v>
      </c>
      <c r="P885" s="84">
        <f t="shared" si="552"/>
        <v>2706.2036305125694</v>
      </c>
      <c r="Q885" s="84">
        <f t="shared" si="552"/>
        <v>2772.0926870998164</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2008.6200716505227</v>
      </c>
      <c r="N886" s="84">
        <f t="shared" si="553"/>
        <v>2061.4187819817262</v>
      </c>
      <c r="O886" s="84">
        <f t="shared" si="553"/>
        <v>2126.0569695208665</v>
      </c>
      <c r="P886" s="84">
        <f t="shared" si="553"/>
        <v>2182.6420256886572</v>
      </c>
      <c r="Q886" s="84">
        <f t="shared" si="553"/>
        <v>2213.6009412697663</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601.258121579869</v>
      </c>
      <c r="N887" s="84">
        <f t="shared" si="554"/>
        <v>603.28624468955195</v>
      </c>
      <c r="O887" s="84">
        <f t="shared" si="554"/>
        <v>611.54258633321786</v>
      </c>
      <c r="P887" s="84">
        <f t="shared" si="554"/>
        <v>615.06534999640508</v>
      </c>
      <c r="Q887" s="84">
        <f t="shared" si="554"/>
        <v>610.43313201332273</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517.80311901666846</v>
      </c>
      <c r="N888" s="84">
        <f t="shared" si="555"/>
        <v>530.91104050141109</v>
      </c>
      <c r="O888" s="84">
        <f t="shared" si="555"/>
        <v>543.48256198005254</v>
      </c>
      <c r="P888" s="84">
        <f t="shared" si="555"/>
        <v>511.33012960373162</v>
      </c>
      <c r="Q888" s="84">
        <f t="shared" si="555"/>
        <v>432.15018138952041</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5645.5340993564614</v>
      </c>
      <c r="N889" s="211">
        <f t="shared" ref="N889" si="560" xml:space="preserve"> SUM(N884:N888)</f>
        <v>5840.3384402794782</v>
      </c>
      <c r="O889" s="211">
        <f t="shared" ref="O889" si="561" xml:space="preserve"> SUM(O884:O888)</f>
        <v>6052.8251025596774</v>
      </c>
      <c r="P889" s="211">
        <f t="shared" ref="P889" si="562" xml:space="preserve"> SUM(P884:P888)</f>
        <v>6192.8878245090782</v>
      </c>
      <c r="Q889" s="211">
        <f t="shared" ref="Q889" si="563" xml:space="preserve"> SUM(Q884:Q888)</f>
        <v>6220.1997670189385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53.264311085093851</v>
      </c>
      <c r="N894" s="84">
        <f t="shared" si="564"/>
        <v>61.291117230006478</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1027.8387293800054</v>
      </c>
      <c r="N895" s="84">
        <f t="shared" si="565"/>
        <v>1132.139853634432</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862.45124326494351</v>
      </c>
      <c r="N896" s="84">
        <f t="shared" si="566"/>
        <v>930.21522536925386</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258.16520595335635</v>
      </c>
      <c r="N897" s="84">
        <f t="shared" si="567"/>
        <v>272.23291791616032</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222.3317142277821</v>
      </c>
      <c r="N898" s="84">
        <f t="shared" si="568"/>
        <v>239.57360702626175</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2424.0512039111809</v>
      </c>
      <c r="N899" s="211">
        <f t="shared" si="569"/>
        <v>2635.4527211761147</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Thames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 r="A25" s="33" t="s">
        <v>941</v>
      </c>
      <c r="D25" s="253"/>
    </row>
    <row r="26" spans="1:17" s="259" customFormat="1" outlineLevel="1">
      <c r="A26" s="256"/>
      <c r="B26" s="257"/>
      <c r="C26" s="258"/>
      <c r="D26" s="255"/>
      <c r="E26" s="196"/>
      <c r="F26" s="196"/>
      <c r="G26" s="196"/>
      <c r="H26" s="196"/>
      <c r="I26" s="196"/>
      <c r="J26" s="196"/>
      <c r="K26" s="196"/>
      <c r="L26" s="196"/>
      <c r="M26" s="196"/>
      <c r="N26" s="196"/>
      <c r="O26" s="196"/>
      <c r="P26" s="196"/>
      <c r="Q26" s="196"/>
    </row>
    <row r="27" spans="1:17" s="259" customFormat="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296.723661798737</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154.53411630374859</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296.723661798737</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154.09178166895069</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154.53411630374859</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154.09178166895069</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-0.44233463479790203</v>
      </c>
      <c r="M49" s="577">
        <f t="shared" si="17"/>
        <v>0</v>
      </c>
      <c r="N49" s="577">
        <f t="shared" si="17"/>
        <v>0</v>
      </c>
      <c r="O49" s="577">
        <f t="shared" si="17"/>
        <v>0</v>
      </c>
      <c r="P49" s="577">
        <f t="shared" si="17"/>
        <v>0</v>
      </c>
      <c r="Q49" s="577">
        <f t="shared" si="17"/>
        <v>0</v>
      </c>
    </row>
    <row r="50" spans="1:17" s="259" customFormat="1" outlineLevel="1">
      <c r="A50" s="256"/>
      <c r="B50" s="257"/>
      <c r="C50" s="258"/>
      <c r="D50" s="255"/>
      <c r="E50" s="196"/>
      <c r="F50" s="274"/>
      <c r="G50" s="196"/>
      <c r="H50" s="196"/>
      <c r="I50" s="196"/>
      <c r="J50" s="196"/>
      <c r="K50" s="196"/>
      <c r="L50" s="196"/>
      <c r="M50" s="196"/>
      <c r="N50" s="196"/>
      <c r="O50" s="196"/>
      <c r="P50" s="196"/>
      <c r="Q50" s="196"/>
    </row>
    <row r="51" spans="1:17" s="259" customFormat="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154.09178166895069</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154.09178166895069</v>
      </c>
      <c r="N56" s="282">
        <f t="shared" si="19"/>
        <v>148.75676929704781</v>
      </c>
      <c r="O56" s="282">
        <f t="shared" si="19"/>
        <v>150.70851570645374</v>
      </c>
      <c r="P56" s="282">
        <f t="shared" si="19"/>
        <v>163.21686305497684</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1.3379040024195596</v>
      </c>
      <c r="N58" s="274">
        <f t="shared" si="20"/>
        <v>8.5924944078379415</v>
      </c>
      <c r="O58" s="274">
        <f t="shared" si="20"/>
        <v>19.402122044000205</v>
      </c>
      <c r="P58" s="274">
        <f t="shared" si="20"/>
        <v>-163.21686305497684</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4.29320586057877E-2</v>
      </c>
      <c r="N60" s="291">
        <f xml:space="preserve"> Inp!N$110</f>
        <v>4.22038708162433E-2</v>
      </c>
      <c r="O60" s="291">
        <f xml:space="preserve"> Inp!O$110</f>
        <v>4.0525241611227197E-2</v>
      </c>
      <c r="P60" s="291">
        <f xml:space="preserve"> Inp!P$110</f>
        <v>3.96366126792825E-2</v>
      </c>
      <c r="Q60" s="291">
        <f xml:space="preserve"> Inp!Q$110</f>
        <v>3.8908454928127702E-2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154.09178166895069</v>
      </c>
      <c r="N61" s="282">
        <f t="shared" si="21"/>
        <v>148.75676929704781</v>
      </c>
      <c r="O61" s="282">
        <f t="shared" si="21"/>
        <v>150.70851570645374</v>
      </c>
      <c r="P61" s="282">
        <f t="shared" si="21"/>
        <v>163.21686305497684</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1.3379040024195596</v>
      </c>
      <c r="N62" s="274">
        <f t="shared" si="22"/>
        <v>8.5924944078379415</v>
      </c>
      <c r="O62" s="274">
        <f t="shared" si="22"/>
        <v>19.402122044000205</v>
      </c>
      <c r="P62" s="274">
        <f t="shared" si="22"/>
        <v>-163.21686305497684</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6.672916374322428</v>
      </c>
      <c r="N63" s="274">
        <f t="shared" si="23"/>
        <v>6.6407479984319986</v>
      </c>
      <c r="O63" s="274">
        <f t="shared" si="23"/>
        <v>6.8937746954770924</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154.09178166895069</v>
      </c>
      <c r="N65" s="274">
        <f t="shared" si="24"/>
        <v>148.75676929704781</v>
      </c>
      <c r="O65" s="274">
        <f t="shared" si="24"/>
        <v>150.70851570645374</v>
      </c>
      <c r="P65" s="274">
        <f t="shared" si="24"/>
        <v>163.21686305497684</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1.3379040024195596</v>
      </c>
      <c r="N66" s="274">
        <f t="shared" si="25"/>
        <v>8.5924944078379415</v>
      </c>
      <c r="O66" s="274">
        <f t="shared" si="25"/>
        <v>19.402122044000205</v>
      </c>
      <c r="P66" s="274">
        <f t="shared" si="25"/>
        <v>-163.21686305497684</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6.672916374322428</v>
      </c>
      <c r="N67" s="274">
        <f t="shared" si="26"/>
        <v>6.6407479984319986</v>
      </c>
      <c r="O67" s="274">
        <f t="shared" si="26"/>
        <v>6.8937746954770924</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154.09178166895069</v>
      </c>
      <c r="M68" s="274">
        <f xml:space="preserve"> IF(M53 = 1, M54, M65 + M66 - M67)</f>
        <v>148.75676929704781</v>
      </c>
      <c r="N68" s="274">
        <f t="shared" si="27"/>
        <v>150.70851570645374</v>
      </c>
      <c r="O68" s="274">
        <f t="shared" si="27"/>
        <v>163.21686305497684</v>
      </c>
      <c r="P68" s="274">
        <f t="shared" si="27"/>
        <v>0</v>
      </c>
      <c r="Q68" s="274">
        <f t="shared" si="27"/>
        <v>0</v>
      </c>
    </row>
    <row r="69" spans="1:17" s="259" customFormat="1" outlineLevel="1">
      <c r="A69" s="256"/>
      <c r="B69" s="257"/>
      <c r="C69" s="258"/>
      <c r="D69" s="255"/>
      <c r="E69" s="196"/>
      <c r="F69" s="196"/>
      <c r="G69" s="196"/>
      <c r="H69" s="196"/>
      <c r="I69" s="196"/>
      <c r="J69" s="196"/>
      <c r="K69" s="196"/>
      <c r="L69" s="196"/>
      <c r="M69" s="196"/>
      <c r="N69" s="196"/>
      <c r="O69" s="196"/>
      <c r="P69" s="196"/>
      <c r="Q69" s="196"/>
    </row>
    <row r="70" spans="1:17" s="259" customFormat="1" outlineLevel="1">
      <c r="A70" s="256"/>
      <c r="B70" s="257" t="s">
        <v>956</v>
      </c>
      <c r="C70" s="258"/>
      <c r="D70" s="255"/>
      <c r="E70" s="196"/>
      <c r="F70" s="196"/>
      <c r="G70" s="196"/>
      <c r="H70" s="196"/>
      <c r="I70" s="196"/>
      <c r="J70" s="196"/>
      <c r="K70" s="196"/>
      <c r="L70" s="196"/>
      <c r="M70" s="196"/>
      <c r="N70" s="196"/>
      <c r="O70" s="196"/>
      <c r="P70" s="196"/>
      <c r="Q70" s="196"/>
    </row>
    <row r="71" spans="1:17" s="259" customFormat="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154.09178166895069</v>
      </c>
      <c r="N71" s="274">
        <f t="shared" si="28"/>
        <v>148.75676929704781</v>
      </c>
      <c r="O71" s="274">
        <f t="shared" si="28"/>
        <v>150.70851570645374</v>
      </c>
      <c r="P71" s="274">
        <f t="shared" si="28"/>
        <v>163.21686305497684</v>
      </c>
      <c r="Q71" s="274">
        <f t="shared" si="28"/>
        <v>0</v>
      </c>
    </row>
    <row r="72" spans="1:17" s="259" customFormat="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1.3379040024195596</v>
      </c>
      <c r="N72" s="274">
        <f t="shared" si="29"/>
        <v>8.5924944078379415</v>
      </c>
      <c r="O72" s="274">
        <f t="shared" si="29"/>
        <v>19.402122044000205</v>
      </c>
      <c r="P72" s="274">
        <f t="shared" si="29"/>
        <v>-163.21686305497684</v>
      </c>
      <c r="Q72" s="274">
        <f t="shared" si="29"/>
        <v>0</v>
      </c>
    </row>
    <row r="73" spans="1:17" s="259" customFormat="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6.672916374322428</v>
      </c>
      <c r="N73" s="274">
        <f t="shared" si="30"/>
        <v>6.6407479984319986</v>
      </c>
      <c r="O73" s="274">
        <f t="shared" si="30"/>
        <v>6.8937746954770924</v>
      </c>
      <c r="P73" s="274">
        <f t="shared" si="30"/>
        <v>0</v>
      </c>
      <c r="Q73" s="274">
        <f t="shared" si="30"/>
        <v>0</v>
      </c>
    </row>
    <row r="74" spans="1:17" s="259" customFormat="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154.09178166895069</v>
      </c>
      <c r="M74" s="274">
        <f t="shared" si="31"/>
        <v>148.75676929704781</v>
      </c>
      <c r="N74" s="274">
        <f t="shared" si="31"/>
        <v>150.70851570645374</v>
      </c>
      <c r="O74" s="274">
        <f t="shared" si="31"/>
        <v>163.21686305497684</v>
      </c>
      <c r="P74" s="274">
        <f t="shared" si="31"/>
        <v>0</v>
      </c>
      <c r="Q74" s="274">
        <f t="shared" si="31"/>
        <v>0</v>
      </c>
    </row>
    <row r="75" spans="1:17" s="259" customFormat="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77.045890834475344</v>
      </c>
      <c r="M75" s="274">
        <f t="shared" si="32"/>
        <v>152.09322748420902</v>
      </c>
      <c r="N75" s="274">
        <f t="shared" si="32"/>
        <v>154.02888970566974</v>
      </c>
      <c r="O75" s="274">
        <f t="shared" si="32"/>
        <v>166.66375040271538</v>
      </c>
      <c r="P75" s="274">
        <f t="shared" si="32"/>
        <v>0</v>
      </c>
      <c r="Q75" s="274">
        <f t="shared" si="32"/>
        <v>0</v>
      </c>
    </row>
    <row r="76" spans="1:17" s="259" customFormat="1" outlineLevel="2">
      <c r="A76" s="256"/>
      <c r="B76" s="257"/>
      <c r="C76" s="258"/>
      <c r="D76" s="255"/>
      <c r="E76" s="196"/>
      <c r="F76" s="196"/>
      <c r="G76" s="196"/>
      <c r="H76" s="196"/>
      <c r="I76" s="196"/>
      <c r="J76" s="196"/>
      <c r="K76" s="196"/>
      <c r="L76" s="196"/>
      <c r="M76" s="196"/>
      <c r="N76" s="196"/>
      <c r="O76" s="196"/>
      <c r="P76" s="196"/>
      <c r="Q76" s="196"/>
    </row>
    <row r="77" spans="1:17" s="259" customFormat="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outlineLevel="2">
      <c r="A78" s="256"/>
      <c r="B78" s="257"/>
      <c r="C78" s="258"/>
      <c r="D78" s="255"/>
      <c r="E78" s="196"/>
      <c r="F78" s="196"/>
      <c r="G78" s="196"/>
      <c r="H78" s="196"/>
      <c r="I78" s="196"/>
      <c r="J78" s="196"/>
      <c r="K78" s="196"/>
      <c r="L78" s="196"/>
      <c r="M78" s="196"/>
      <c r="N78" s="196"/>
      <c r="O78" s="196"/>
      <c r="P78" s="196"/>
      <c r="Q78" s="196"/>
    </row>
    <row r="79" spans="1:17" s="573" customFormat="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147.18336680301664</v>
      </c>
      <c r="N79" s="577">
        <f t="shared" si="33"/>
        <v>137.052612113517</v>
      </c>
      <c r="O79" s="577">
        <f t="shared" si="33"/>
        <v>127.65057212495161</v>
      </c>
      <c r="P79" s="577">
        <f t="shared" si="33"/>
        <v>0</v>
      </c>
      <c r="Q79" s="577">
        <f t="shared" si="33"/>
        <v>0</v>
      </c>
    </row>
    <row r="80" spans="1:17" s="573" customFormat="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1.2779215958343395</v>
      </c>
      <c r="N80" s="577">
        <f t="shared" si="34"/>
        <v>7.9164384164152999</v>
      </c>
      <c r="O80" s="577">
        <f t="shared" si="34"/>
        <v>16.433656504047853</v>
      </c>
      <c r="P80" s="577">
        <f t="shared" si="34"/>
        <v>0</v>
      </c>
      <c r="Q80" s="577">
        <f t="shared" si="34"/>
        <v>0</v>
      </c>
    </row>
    <row r="81" spans="1:17" s="573" customFormat="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6.3737487342302188</v>
      </c>
      <c r="N81" s="577">
        <f t="shared" si="35"/>
        <v>6.1182550809187095</v>
      </c>
      <c r="O81" s="577">
        <f t="shared" si="35"/>
        <v>5.8390481775575021</v>
      </c>
      <c r="P81" s="577">
        <f t="shared" si="35"/>
        <v>0</v>
      </c>
      <c r="Q81" s="577">
        <f t="shared" si="35"/>
        <v>0</v>
      </c>
    </row>
    <row r="82" spans="1:17" s="573" customFormat="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148.3618308993685</v>
      </c>
      <c r="M82" s="577">
        <f t="shared" si="36"/>
        <v>142.08753966462075</v>
      </c>
      <c r="N82" s="577">
        <f t="shared" si="36"/>
        <v>138.85079544901356</v>
      </c>
      <c r="O82" s="577">
        <f t="shared" si="36"/>
        <v>138.24518045144197</v>
      </c>
      <c r="P82" s="577">
        <f t="shared" si="36"/>
        <v>0</v>
      </c>
      <c r="Q82" s="577">
        <f t="shared" si="36"/>
        <v>0</v>
      </c>
    </row>
    <row r="83" spans="1:17" s="573" customFormat="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145.27441403173586</v>
      </c>
      <c r="N83" s="577">
        <f t="shared" si="37"/>
        <v>141.90992298947293</v>
      </c>
      <c r="O83" s="577">
        <f t="shared" si="37"/>
        <v>141.1647045402207</v>
      </c>
      <c r="P83" s="577">
        <f t="shared" si="37"/>
        <v>0</v>
      </c>
      <c r="Q83" s="577">
        <f t="shared" si="37"/>
        <v>0</v>
      </c>
    </row>
    <row r="84" spans="1:17" s="573" customFormat="1" outlineLevel="1">
      <c r="A84" s="572"/>
      <c r="B84" s="570"/>
      <c r="C84" s="574"/>
      <c r="D84" s="571"/>
      <c r="E84" s="577"/>
      <c r="F84" s="577"/>
      <c r="G84" s="577"/>
      <c r="H84" s="577"/>
      <c r="I84" s="577"/>
      <c r="J84" s="577"/>
      <c r="K84" s="577"/>
      <c r="L84" s="577"/>
      <c r="M84" s="577"/>
      <c r="N84" s="577"/>
      <c r="O84" s="577"/>
      <c r="P84" s="577"/>
      <c r="Q84" s="577"/>
    </row>
    <row r="85" spans="1:17" s="573" customFormat="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148.3618308993689</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148.3618308993689</v>
      </c>
      <c r="N88" s="575">
        <f xml:space="preserve"> PR19FDPublishedTables!N$72</f>
        <v>141.9923520803346</v>
      </c>
      <c r="O88" s="575">
        <f xml:space="preserve"> PR19FDPublishedTables!O$72</f>
        <v>135.99972519624211</v>
      </c>
      <c r="P88" s="575">
        <f xml:space="preserve"> PR19FDPublishedTables!P$72</f>
        <v>130.48830347360357</v>
      </c>
      <c r="Q88" s="575">
        <f xml:space="preserve"> PR19FDPublishedTables!Q$72</f>
        <v>125.31618912964419</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1.1878997931738746</v>
      </c>
      <c r="N89" s="577">
        <f t="shared" si="38"/>
        <v>5.216399705998688</v>
      </c>
      <c r="O89" s="577">
        <f t="shared" si="38"/>
        <v>11.932788618588768</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147.17393110619503</v>
      </c>
      <c r="N91" s="577">
        <f t="shared" ref="N91" si="43" xml:space="preserve"> IF(N$12 = 1, N88 - N89, 0)</f>
        <v>136.7759523743359</v>
      </c>
      <c r="O91" s="577">
        <f t="shared" ref="O91" si="44" xml:space="preserve"> IF(O$12 = 1, O88 - O89, 0)</f>
        <v>124.06693657765334</v>
      </c>
      <c r="P91" s="577">
        <f t="shared" ref="P91" si="45" xml:space="preserve"> IF(P$12 = 1, P88 - P89, 0)</f>
        <v>130.48830347360357</v>
      </c>
      <c r="Q91" s="577">
        <f xml:space="preserve"> IF(Q$12 = 1, Q88 - Q89, 0)</f>
        <v>125.31618912964419</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1.1878997931738746</v>
      </c>
      <c r="N92" s="577">
        <f t="shared" si="48"/>
        <v>5.216399705998688</v>
      </c>
      <c r="O92" s="577">
        <f t="shared" si="48"/>
        <v>11.932788618588768</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6.3694788190336515</v>
      </c>
      <c r="N93" s="575">
        <f xml:space="preserve"> PR19FDPublishedTables!N$73</f>
        <v>5.9926268840929886</v>
      </c>
      <c r="O93" s="575">
        <f xml:space="preserve"> PR19FDPublishedTables!O$73</f>
        <v>5.5114217226382092</v>
      </c>
      <c r="P93" s="575">
        <f xml:space="preserve"> PR19FDPublishedTables!P$73</f>
        <v>5.1721143439599055</v>
      </c>
      <c r="Q93" s="575">
        <f xml:space="preserve"> PR19FDPublishedTables!Q$73</f>
        <v>4.8758592965154728</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141.99235208033525</v>
      </c>
      <c r="N95" s="575">
        <f xml:space="preserve"> PR19FDPublishedTables!N$75</f>
        <v>135.9997251962416</v>
      </c>
      <c r="O95" s="575">
        <f xml:space="preserve"> PR19FDPublishedTables!O$75</f>
        <v>130.48830347360391</v>
      </c>
      <c r="P95" s="575">
        <f xml:space="preserve"> PR19FDPublishedTables!P$75</f>
        <v>125.31618912964366</v>
      </c>
      <c r="Q95" s="575">
        <f xml:space="preserve"> PR19FDPublishedTables!Q$75</f>
        <v>120.44032983312871</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145.17709148985207</v>
      </c>
      <c r="N96" s="575">
        <f xml:space="preserve"> PR19FDPublishedTables!N$79</f>
        <v>138.9960386382881</v>
      </c>
      <c r="O96" s="575">
        <f xml:space="preserve"> PR19FDPublishedTables!O$79</f>
        <v>133.24401433492301</v>
      </c>
      <c r="P96" s="575">
        <f xml:space="preserve"> PR19FDPublishedTables!P$79</f>
        <v>127.90224630162362</v>
      </c>
      <c r="Q96" s="575">
        <f xml:space="preserve"> PR19FDPublishedTables!Q$79</f>
        <v>122.87825948138645</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38.285946554104193</v>
      </c>
      <c r="O99" s="575">
        <f xml:space="preserve"> PR19FDPublishedTables!O$110</f>
        <v>81.037042626187926</v>
      </c>
      <c r="P99" s="575">
        <f xml:space="preserve"> PR19FDPublishedTables!P$110</f>
        <v>149.07625059895625</v>
      </c>
      <c r="Q99" s="575">
        <f xml:space="preserve"> PR19FDPublishedTables!Q$110</f>
        <v>218.47930927087853</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1.4065180090524771</v>
      </c>
      <c r="O100" s="577">
        <f t="shared" ref="O100" si="54" xml:space="preserve"> IF(O$12 = 1, O99 * (O$17 - 1) * O$13, 0)</f>
        <v>7.1102930431552656</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36.879428545051717</v>
      </c>
      <c r="O102" s="577">
        <f t="shared" si="57"/>
        <v>73.92674958303266</v>
      </c>
      <c r="P102" s="577">
        <f t="shared" si="57"/>
        <v>149.07625059895625</v>
      </c>
      <c r="Q102" s="577">
        <f xml:space="preserve"> IF(Q$12 = 1, Q99 - Q100, 0)</f>
        <v>218.47930927087853</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1.4065180090524771</v>
      </c>
      <c r="O103" s="577">
        <f t="shared" si="58"/>
        <v>7.1102930431552656</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39.333391182722259</v>
      </c>
      <c r="N104" s="575">
        <f xml:space="preserve"> PR19FDPublishedTables!N$111</f>
        <v>45.869600584430351</v>
      </c>
      <c r="O104" s="575">
        <f xml:space="preserve"> PR19FDPublishedTables!O$111</f>
        <v>73.667818511587043</v>
      </c>
      <c r="P104" s="575">
        <f xml:space="preserve"> PR19FDPublishedTables!P$111</f>
        <v>77.973582017120535</v>
      </c>
      <c r="Q104" s="575">
        <f xml:space="preserve"> PR19FDPublishedTables!Q$111</f>
        <v>30.040976943138332</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1.0474446286180201</v>
      </c>
      <c r="N105" s="575">
        <f xml:space="preserve"> PR19FDPublishedTables!N$112</f>
        <v>3.1185045123466084</v>
      </c>
      <c r="O105" s="575">
        <f xml:space="preserve"> PR19FDPublishedTables!O$112</f>
        <v>5.6286105388188528</v>
      </c>
      <c r="P105" s="575">
        <f xml:space="preserve"> PR19FDPublishedTables!P$112</f>
        <v>8.5705233451986231</v>
      </c>
      <c r="Q105" s="575">
        <f xml:space="preserve"> PR19FDPublishedTables!Q$112</f>
        <v>10.352768029008036</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38.285946554104243</v>
      </c>
      <c r="N106" s="575">
        <f xml:space="preserve"> PR19FDPublishedTables!N$113</f>
        <v>81.03704262618794</v>
      </c>
      <c r="O106" s="575">
        <f xml:space="preserve"> PR19FDPublishedTables!O$113</f>
        <v>149.07625059895611</v>
      </c>
      <c r="P106" s="575">
        <f xml:space="preserve"> PR19FDPublishedTables!P$113</f>
        <v>218.47930927087816</v>
      </c>
      <c r="Q106" s="575">
        <f xml:space="preserve"> PR19FDPublishedTables!Q$113</f>
        <v>238.16751818500882</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19.142973277052121</v>
      </c>
      <c r="N107" s="575">
        <f xml:space="preserve"> PR19FDPublishedTables!N$117</f>
        <v>59.661494590146063</v>
      </c>
      <c r="O107" s="575">
        <f xml:space="preserve"> PR19FDPublishedTables!O$117</f>
        <v>115.05664661257202</v>
      </c>
      <c r="P107" s="575">
        <f xml:space="preserve"> PR19FDPublishedTables!P$117</f>
        <v>183.77777993491719</v>
      </c>
      <c r="Q107" s="575">
        <f xml:space="preserve"> PR19FDPublishedTables!Q$117</f>
        <v>228.32341372794366</v>
      </c>
    </row>
    <row r="108" spans="1:17" s="573" customFormat="1" outlineLevel="1">
      <c r="A108" s="572"/>
      <c r="B108" s="570"/>
      <c r="C108" s="574"/>
      <c r="D108" s="571"/>
      <c r="E108" s="577"/>
      <c r="F108" s="577"/>
      <c r="G108" s="577"/>
      <c r="H108" s="577"/>
      <c r="I108" s="577"/>
      <c r="J108" s="577"/>
      <c r="K108" s="577"/>
      <c r="L108" s="577"/>
      <c r="M108" s="577"/>
      <c r="N108" s="577"/>
      <c r="O108" s="577"/>
      <c r="P108" s="577"/>
      <c r="Q108" s="577"/>
    </row>
    <row r="109" spans="1:17" s="573" customFormat="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145.27441403173586</v>
      </c>
      <c r="N111" s="577">
        <f t="shared" si="59"/>
        <v>141.90992298947293</v>
      </c>
      <c r="O111" s="577">
        <f t="shared" si="59"/>
        <v>141.1647045402207</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145.17709148985207</v>
      </c>
      <c r="N112" s="575">
        <f xml:space="preserve"> PR19FDPublishedTables!N$79</f>
        <v>138.9960386382881</v>
      </c>
      <c r="O112" s="575">
        <f xml:space="preserve"> PR19FDPublishedTables!O$79</f>
        <v>133.24401433492301</v>
      </c>
      <c r="P112" s="575">
        <f xml:space="preserve"> PR19FDPublishedTables!P$79</f>
        <v>127.90224630162362</v>
      </c>
      <c r="Q112" s="575">
        <f xml:space="preserve"> PR19FDPublishedTables!Q$79</f>
        <v>122.87825948138645</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19.142973277052121</v>
      </c>
      <c r="N113" s="575">
        <f xml:space="preserve"> PR19FDPublishedTables!N$117</f>
        <v>59.661494590146063</v>
      </c>
      <c r="O113" s="575">
        <f xml:space="preserve"> PR19FDPublishedTables!O$117</f>
        <v>115.05664661257202</v>
      </c>
      <c r="P113" s="575">
        <f xml:space="preserve"> PR19FDPublishedTables!P$117</f>
        <v>183.77777993491719</v>
      </c>
      <c r="Q113" s="575">
        <f xml:space="preserve"> PR19FDPublishedTables!Q$117</f>
        <v>228.32341372794366</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309.59447879864007</v>
      </c>
      <c r="N114" s="609">
        <f t="shared" si="60"/>
        <v>340.56745621790708</v>
      </c>
      <c r="O114" s="609">
        <f t="shared" si="60"/>
        <v>389.4653654877157</v>
      </c>
      <c r="P114" s="609">
        <f t="shared" si="60"/>
        <v>311.68002623654081</v>
      </c>
      <c r="Q114" s="609">
        <f t="shared" si="60"/>
        <v>351.20167320933012</v>
      </c>
    </row>
    <row r="115" spans="1:17" s="259" customFormat="1" outlineLevel="1">
      <c r="A115" s="256"/>
      <c r="B115" s="257"/>
      <c r="C115" s="258"/>
      <c r="D115" s="255"/>
      <c r="E115" s="196"/>
      <c r="F115" s="196"/>
      <c r="G115" s="196"/>
      <c r="H115" s="196"/>
      <c r="I115" s="196"/>
      <c r="J115" s="196"/>
      <c r="K115" s="196"/>
      <c r="L115" s="196"/>
      <c r="M115" s="196"/>
      <c r="N115" s="196"/>
      <c r="O115" s="196"/>
      <c r="P115" s="196"/>
      <c r="Q115" s="196"/>
    </row>
    <row r="116" spans="1:17" s="259" customFormat="1" outlineLevel="1">
      <c r="A116" s="256"/>
      <c r="B116" s="257" t="s">
        <v>936</v>
      </c>
      <c r="C116" s="258"/>
      <c r="D116" s="255"/>
      <c r="E116" s="196"/>
      <c r="F116" s="196"/>
      <c r="G116" s="196"/>
      <c r="H116" s="196"/>
      <c r="I116" s="196"/>
      <c r="J116" s="196"/>
      <c r="K116" s="196"/>
      <c r="L116" s="196"/>
      <c r="M116" s="196"/>
      <c r="N116" s="196"/>
      <c r="O116" s="196"/>
      <c r="P116" s="196"/>
      <c r="Q116" s="196"/>
    </row>
    <row r="117" spans="1:17" s="259" customFormat="1" outlineLevel="2">
      <c r="A117" s="256"/>
      <c r="B117" s="257"/>
      <c r="C117" s="258"/>
      <c r="D117" s="255"/>
      <c r="E117" s="196"/>
      <c r="F117" s="196"/>
      <c r="G117" s="196"/>
      <c r="H117" s="196"/>
      <c r="I117" s="196"/>
      <c r="J117" s="196"/>
      <c r="K117" s="196"/>
      <c r="L117" s="196"/>
      <c r="M117" s="274"/>
      <c r="N117" s="196"/>
      <c r="O117" s="196"/>
      <c r="P117" s="196"/>
      <c r="Q117" s="196"/>
    </row>
    <row r="118" spans="1:17" s="259" customFormat="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outlineLevel="1">
      <c r="A120" s="256"/>
      <c r="B120" s="257"/>
      <c r="C120" s="258"/>
      <c r="D120" s="255"/>
      <c r="E120" s="196"/>
      <c r="F120" s="196"/>
      <c r="G120" s="196"/>
      <c r="H120" s="196"/>
      <c r="I120" s="196"/>
      <c r="J120" s="196"/>
      <c r="K120" s="196"/>
      <c r="L120" s="196"/>
      <c r="M120" s="196"/>
      <c r="N120" s="196"/>
      <c r="O120" s="196"/>
      <c r="P120" s="196"/>
      <c r="Q120" s="196"/>
    </row>
    <row r="121" spans="1:17" s="259" customFormat="1" outlineLevel="1">
      <c r="A121" s="256"/>
      <c r="B121" s="257" t="s">
        <v>969</v>
      </c>
      <c r="C121" s="258"/>
      <c r="D121" s="255"/>
      <c r="E121" s="196"/>
      <c r="F121" s="196"/>
      <c r="G121" s="196"/>
      <c r="H121" s="196"/>
      <c r="I121" s="196"/>
      <c r="J121" s="196"/>
      <c r="K121" s="196"/>
      <c r="L121" s="196"/>
      <c r="M121" s="196"/>
      <c r="N121" s="196"/>
      <c r="O121" s="196"/>
      <c r="P121" s="196"/>
      <c r="Q121" s="196"/>
    </row>
    <row r="122" spans="1:17" s="259" customFormat="1" outlineLevel="2">
      <c r="A122" s="256"/>
      <c r="B122" s="257"/>
      <c r="C122" s="258"/>
      <c r="D122" s="255"/>
      <c r="E122" s="196"/>
      <c r="F122" s="196"/>
      <c r="G122" s="196"/>
      <c r="H122" s="196"/>
      <c r="I122" s="196"/>
      <c r="J122" s="196"/>
      <c r="K122" s="196"/>
      <c r="L122" s="196"/>
      <c r="N122" s="196"/>
      <c r="O122" s="196"/>
      <c r="P122" s="196"/>
      <c r="Q122" s="196"/>
    </row>
    <row r="123" spans="1:17" s="526" customFormat="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154.9273821041829</v>
      </c>
      <c r="N123" s="525">
        <f t="shared" si="63"/>
        <v>153.20610245857731</v>
      </c>
      <c r="O123" s="525">
        <f t="shared" si="63"/>
        <v>155.31193870568237</v>
      </c>
      <c r="P123" s="525">
        <f t="shared" si="63"/>
        <v>0</v>
      </c>
      <c r="Q123" s="525">
        <f t="shared" si="63"/>
        <v>0</v>
      </c>
    </row>
    <row r="124" spans="1:17" s="526" customFormat="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1.3451591146300375</v>
      </c>
      <c r="N124" s="525">
        <f t="shared" si="64"/>
        <v>8.8494969663750123</v>
      </c>
      <c r="O124" s="525">
        <f t="shared" si="64"/>
        <v>19.994763902574135</v>
      </c>
      <c r="P124" s="525">
        <f t="shared" si="64"/>
        <v>0</v>
      </c>
      <c r="Q124" s="525">
        <f t="shared" si="64"/>
        <v>0</v>
      </c>
    </row>
    <row r="125" spans="1:17" s="526" customFormat="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6.7091018980814505</v>
      </c>
      <c r="N125" s="525">
        <f t="shared" si="65"/>
        <v>6.839373583179559</v>
      </c>
      <c r="O125" s="525">
        <f t="shared" si="65"/>
        <v>7.1043464792671482</v>
      </c>
      <c r="P125" s="525">
        <f t="shared" si="65"/>
        <v>0</v>
      </c>
      <c r="Q125" s="525">
        <f t="shared" si="65"/>
        <v>0</v>
      </c>
    </row>
    <row r="126" spans="1:17" s="526" customFormat="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154.60190150972096</v>
      </c>
      <c r="M126" s="525">
        <f t="shared" si="66"/>
        <v>149.56343932073148</v>
      </c>
      <c r="N126" s="525">
        <f t="shared" si="66"/>
        <v>155.21622584177274</v>
      </c>
      <c r="O126" s="525">
        <f t="shared" si="66"/>
        <v>168.20235612898938</v>
      </c>
      <c r="P126" s="525">
        <f t="shared" si="66"/>
        <v>0</v>
      </c>
      <c r="Q126" s="525">
        <f t="shared" si="66"/>
        <v>0</v>
      </c>
    </row>
    <row r="127" spans="1:17" s="573" customFormat="1" outlineLevel="2">
      <c r="A127" s="572"/>
      <c r="B127" s="570"/>
      <c r="C127" s="574"/>
      <c r="D127" s="571"/>
      <c r="E127" s="577"/>
      <c r="F127" s="577"/>
      <c r="G127" s="577"/>
      <c r="H127" s="577"/>
      <c r="I127" s="577"/>
      <c r="J127" s="577"/>
      <c r="K127" s="577"/>
      <c r="L127" s="577"/>
      <c r="M127" s="274"/>
      <c r="N127" s="577"/>
      <c r="O127" s="577"/>
      <c r="P127" s="577"/>
      <c r="Q127" s="577"/>
    </row>
    <row r="128" spans="1:17" s="658" customFormat="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154.91744995057942</v>
      </c>
      <c r="N128" s="645">
        <f t="shared" ref="N128" si="70" xml:space="preserve"> IF(N$11 = 1, N91 * N119 - (M132 - M126), N91 * N119)</f>
        <v>152.89683465482298</v>
      </c>
      <c r="O128" s="645">
        <f t="shared" ref="O128" si="71" xml:space="preserve"> IF(O$11 = 1, O91 * O119 - (N132 - N126), O91 * O119)</f>
        <v>150.95174372026014</v>
      </c>
      <c r="P128" s="645">
        <f t="shared" ref="P128" si="72" xml:space="preserve"> IF(P$11 = 1, P91 * P119 - (O132 - O126), P91 * P119)</f>
        <v>0</v>
      </c>
      <c r="Q128" s="645">
        <f t="shared" ref="Q128" si="73" xml:space="preserve"> IF(Q$11 = 1, Q91 * Q119 - (P132 - P126), Q91 * Q119)</f>
        <v>0</v>
      </c>
    </row>
    <row r="129" spans="1:17" s="658" customFormat="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1.2504008377851343</v>
      </c>
      <c r="N129" s="645">
        <f>IF(N$11 = 1, (N92 - PR19FDPublishedTables!N62) * N119, N92 * N119)</f>
        <v>5.831222444415614</v>
      </c>
      <c r="O129" s="645">
        <f>IF(O$11 = 1, (O92 - PR19FDPublishedTables!O62) * O119, O92 * O119)</f>
        <v>14.518576013149424</v>
      </c>
      <c r="P129" s="645">
        <f>IF(P$11 = 1, (P92 - PR19FDPublishedTables!P62) * P119, P92 * P119)</f>
        <v>0</v>
      </c>
      <c r="Q129" s="645">
        <f>IF(Q$11 = 1, (Q92 - PR19FDPublishedTables!Q62) * Q119, Q92 * Q119)</f>
        <v>0</v>
      </c>
    </row>
    <row r="130" spans="1:17" s="526" customFormat="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6.704607322385975</v>
      </c>
      <c r="N130" s="525">
        <f t="shared" si="74"/>
        <v>6.6989384167295691</v>
      </c>
      <c r="O130" s="525">
        <f t="shared" si="74"/>
        <v>6.7057246866834319</v>
      </c>
      <c r="P130" s="525">
        <f t="shared" si="74"/>
        <v>0</v>
      </c>
      <c r="Q130" s="525">
        <f t="shared" si="74"/>
        <v>0</v>
      </c>
    </row>
    <row r="131" spans="1:17" s="526" customFormat="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154.60190150972139</v>
      </c>
      <c r="M132" s="525">
        <f t="shared" si="76"/>
        <v>149.46324346597902</v>
      </c>
      <c r="N132" s="525">
        <f t="shared" si="76"/>
        <v>152.02911868250902</v>
      </c>
      <c r="O132" s="525">
        <f t="shared" si="76"/>
        <v>158.76459504672613</v>
      </c>
      <c r="P132" s="525">
        <f t="shared" si="76"/>
        <v>0</v>
      </c>
      <c r="Q132" s="525">
        <f t="shared" si="76"/>
        <v>0</v>
      </c>
    </row>
    <row r="133" spans="1:17" s="573" customFormat="1" outlineLevel="2">
      <c r="A133" s="572"/>
      <c r="B133" s="570"/>
      <c r="C133" s="574"/>
      <c r="D133" s="571"/>
      <c r="E133" s="577"/>
      <c r="F133" s="577"/>
      <c r="G133" s="577"/>
      <c r="H133" s="577"/>
      <c r="I133" s="577"/>
      <c r="J133" s="577"/>
      <c r="K133" s="577"/>
      <c r="L133" s="577"/>
      <c r="M133" s="577"/>
      <c r="N133" s="577"/>
      <c r="O133" s="577"/>
      <c r="P133" s="577"/>
      <c r="Q133" s="577"/>
    </row>
    <row r="134" spans="1:17" s="526" customFormat="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41.226164325909409</v>
      </c>
      <c r="O134" s="525">
        <f t="shared" si="77"/>
        <v>89.946379470288264</v>
      </c>
      <c r="P134" s="525">
        <f t="shared" si="77"/>
        <v>0</v>
      </c>
      <c r="Q134" s="525">
        <f t="shared" si="77"/>
        <v>0</v>
      </c>
    </row>
    <row r="135" spans="1:17" s="526" customFormat="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1.5722950397052322</v>
      </c>
      <c r="O135" s="525">
        <f t="shared" si="78"/>
        <v>8.6510650043699453</v>
      </c>
      <c r="P135" s="525">
        <f t="shared" si="78"/>
        <v>0</v>
      </c>
      <c r="Q135" s="525">
        <f t="shared" si="78"/>
        <v>0</v>
      </c>
    </row>
    <row r="136" spans="1:17" s="526" customFormat="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41.402907526735639</v>
      </c>
      <c r="N136" s="525">
        <f t="shared" si="79"/>
        <v>51.275948838184583</v>
      </c>
      <c r="O136" s="525">
        <f t="shared" si="79"/>
        <v>89.631339075028663</v>
      </c>
      <c r="P136" s="525">
        <f t="shared" si="79"/>
        <v>0</v>
      </c>
      <c r="Q136" s="525">
        <f t="shared" si="79"/>
        <v>0</v>
      </c>
    </row>
    <row r="137" spans="1:17" s="526" customFormat="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1.1025556605731346</v>
      </c>
      <c r="N137" s="525">
        <f t="shared" si="80"/>
        <v>3.4860621367827913</v>
      </c>
      <c r="O137" s="525">
        <f t="shared" si="80"/>
        <v>6.8483078489259288</v>
      </c>
      <c r="P137" s="525">
        <f t="shared" si="80"/>
        <v>0</v>
      </c>
      <c r="Q137" s="525">
        <f t="shared" si="80"/>
        <v>0</v>
      </c>
    </row>
    <row r="138" spans="1:17" s="526" customFormat="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40.300351866162508</v>
      </c>
      <c r="N138" s="525">
        <f t="shared" si="81"/>
        <v>90.588346067016431</v>
      </c>
      <c r="O138" s="525">
        <f t="shared" si="81"/>
        <v>181.38047570076094</v>
      </c>
      <c r="P138" s="525">
        <f t="shared" si="81"/>
        <v>0</v>
      </c>
      <c r="Q138" s="525">
        <f t="shared" si="81"/>
        <v>0</v>
      </c>
    </row>
    <row r="139" spans="1:17" s="526" customFormat="1" outlineLevel="2">
      <c r="A139" s="593"/>
      <c r="B139" s="594"/>
      <c r="C139" s="595"/>
      <c r="D139" s="596"/>
      <c r="E139" s="525"/>
      <c r="F139" s="525"/>
      <c r="G139" s="525"/>
      <c r="H139" s="525"/>
      <c r="I139" s="525"/>
      <c r="J139" s="525"/>
      <c r="K139" s="525"/>
      <c r="L139" s="525"/>
      <c r="M139" s="577"/>
      <c r="N139" s="525"/>
      <c r="O139" s="525"/>
      <c r="P139" s="525"/>
      <c r="Q139" s="525"/>
    </row>
    <row r="140" spans="1:17" s="526" customFormat="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309.84483205476232</v>
      </c>
      <c r="N140" s="525">
        <f t="shared" ref="N140:Q140" si="83" xml:space="preserve"> N123 + N128 + N134</f>
        <v>347.32910143930968</v>
      </c>
      <c r="O140" s="525">
        <f t="shared" si="83"/>
        <v>396.2100618962308</v>
      </c>
      <c r="P140" s="525">
        <f t="shared" si="83"/>
        <v>0</v>
      </c>
      <c r="Q140" s="525">
        <f t="shared" si="83"/>
        <v>0</v>
      </c>
    </row>
    <row r="141" spans="1:17" s="526" customFormat="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2.5955599524151718</v>
      </c>
      <c r="N141" s="525">
        <f t="shared" si="84"/>
        <v>16.253014450495858</v>
      </c>
      <c r="O141" s="525">
        <f t="shared" si="84"/>
        <v>43.16440492009351</v>
      </c>
      <c r="P141" s="525">
        <f t="shared" si="84"/>
        <v>0</v>
      </c>
      <c r="Q141" s="525">
        <f t="shared" si="84"/>
        <v>0</v>
      </c>
    </row>
    <row r="142" spans="1:17" s="526" customFormat="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41.402907526735639</v>
      </c>
      <c r="N142" s="525">
        <f t="shared" ref="N142:Q142" si="86" xml:space="preserve"> N136</f>
        <v>51.275948838184583</v>
      </c>
      <c r="O142" s="525">
        <f t="shared" si="86"/>
        <v>89.631339075028663</v>
      </c>
      <c r="P142" s="525">
        <f t="shared" si="86"/>
        <v>0</v>
      </c>
      <c r="Q142" s="525">
        <f t="shared" si="86"/>
        <v>0</v>
      </c>
    </row>
    <row r="143" spans="1:17" s="526" customFormat="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14.516264881040559</v>
      </c>
      <c r="N143" s="525">
        <f t="shared" ref="N143:Q143" si="88" xml:space="preserve"> N125 + N130 + N137</f>
        <v>17.024374136691918</v>
      </c>
      <c r="O143" s="525">
        <f t="shared" si="88"/>
        <v>20.658379014876509</v>
      </c>
      <c r="P143" s="525">
        <f t="shared" si="88"/>
        <v>0</v>
      </c>
      <c r="Q143" s="525">
        <f t="shared" si="88"/>
        <v>0</v>
      </c>
    </row>
    <row r="144" spans="1:17" s="526" customFormat="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309.20380301944238</v>
      </c>
      <c r="M145" s="525">
        <f xml:space="preserve"> M126 + M132 + M138</f>
        <v>339.32703465287295</v>
      </c>
      <c r="N145" s="525">
        <f t="shared" ref="N145:Q145" si="91" xml:space="preserve"> N126 + N132 + N138</f>
        <v>397.83369059129825</v>
      </c>
      <c r="O145" s="525">
        <f t="shared" si="91"/>
        <v>508.34742687647645</v>
      </c>
      <c r="P145" s="525">
        <f t="shared" si="91"/>
        <v>0</v>
      </c>
      <c r="Q145" s="525">
        <f t="shared" si="91"/>
        <v>0</v>
      </c>
    </row>
    <row r="146" spans="1:17" s="526" customFormat="1" outlineLevel="2">
      <c r="A146" s="593"/>
      <c r="B146" s="594"/>
      <c r="C146" s="595"/>
      <c r="D146" s="596"/>
      <c r="E146" s="525"/>
      <c r="F146" s="525"/>
      <c r="G146" s="525"/>
      <c r="H146" s="525"/>
      <c r="I146" s="525"/>
      <c r="J146" s="525"/>
      <c r="K146" s="525"/>
      <c r="L146" s="525"/>
      <c r="M146" s="525"/>
      <c r="N146" s="525"/>
      <c r="O146" s="525"/>
      <c r="P146" s="525"/>
      <c r="Q146" s="525"/>
    </row>
    <row r="147" spans="1:17" s="526" customFormat="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152.09322748420902</v>
      </c>
      <c r="N147" s="525">
        <f t="shared" si="92"/>
        <v>154.02888970566974</v>
      </c>
      <c r="O147" s="525">
        <f t="shared" si="92"/>
        <v>166.66375040271538</v>
      </c>
      <c r="P147" s="525">
        <f t="shared" si="92"/>
        <v>0</v>
      </c>
      <c r="Q147" s="525">
        <f t="shared" si="92"/>
        <v>0</v>
      </c>
    </row>
    <row r="148" spans="1:17" s="526" customFormat="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151.99133686843385</v>
      </c>
      <c r="N148" s="525">
        <f t="shared" si="93"/>
        <v>150.8661625200802</v>
      </c>
      <c r="O148" s="525">
        <f t="shared" si="93"/>
        <v>157.31231981889798</v>
      </c>
      <c r="P148" s="525">
        <f t="shared" si="93"/>
        <v>0</v>
      </c>
      <c r="Q148" s="525">
        <f t="shared" si="93"/>
        <v>0</v>
      </c>
    </row>
    <row r="149" spans="1:17" s="526" customFormat="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20.041496011230091</v>
      </c>
      <c r="N149" s="525">
        <f t="shared" si="94"/>
        <v>64.756527072336695</v>
      </c>
      <c r="O149" s="525">
        <f t="shared" si="94"/>
        <v>135.83970791896897</v>
      </c>
      <c r="P149" s="525">
        <f t="shared" si="94"/>
        <v>0</v>
      </c>
      <c r="Q149" s="525">
        <f t="shared" si="94"/>
        <v>0</v>
      </c>
    </row>
    <row r="150" spans="1:17" s="529" customFormat="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324.12606036387297</v>
      </c>
      <c r="N150" s="528">
        <f t="shared" si="95"/>
        <v>369.65157929808663</v>
      </c>
      <c r="O150" s="528">
        <f t="shared" si="95"/>
        <v>459.81577814058232</v>
      </c>
      <c r="P150" s="528">
        <f t="shared" si="95"/>
        <v>0</v>
      </c>
      <c r="Q150" s="528">
        <f t="shared" si="95"/>
        <v>0</v>
      </c>
    </row>
    <row r="151" spans="1:17" s="573" customFormat="1" outlineLevel="1">
      <c r="A151" s="572"/>
      <c r="B151" s="570"/>
      <c r="C151" s="574"/>
      <c r="D151" s="571"/>
      <c r="E151" s="577"/>
      <c r="F151" s="577"/>
      <c r="G151" s="577"/>
      <c r="H151" s="577"/>
      <c r="I151" s="577"/>
      <c r="J151" s="577"/>
      <c r="K151" s="577"/>
      <c r="L151" s="577"/>
      <c r="M151" s="577"/>
      <c r="N151" s="577"/>
      <c r="O151" s="577"/>
      <c r="P151" s="577"/>
      <c r="Q151" s="577"/>
    </row>
    <row r="152" spans="1:17" s="573" customFormat="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154.60190150972096</v>
      </c>
      <c r="M154" s="577">
        <f t="shared" si="96"/>
        <v>149.56343932073148</v>
      </c>
      <c r="N154" s="577">
        <f t="shared" si="96"/>
        <v>155.21622584177274</v>
      </c>
      <c r="O154" s="577">
        <f t="shared" si="96"/>
        <v>168.20235612898938</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154.60190150972139</v>
      </c>
      <c r="M155" s="577">
        <f t="shared" si="97"/>
        <v>149.46324346597902</v>
      </c>
      <c r="N155" s="577">
        <f t="shared" si="97"/>
        <v>152.02911868250902</v>
      </c>
      <c r="O155" s="577">
        <f t="shared" si="97"/>
        <v>158.76459504672613</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40.300351866162508</v>
      </c>
      <c r="N156" s="577">
        <f t="shared" si="98"/>
        <v>90.588346067016431</v>
      </c>
      <c r="O156" s="577">
        <f t="shared" si="98"/>
        <v>181.38047570076094</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309.20380301944238</v>
      </c>
      <c r="M157" s="610">
        <f t="shared" si="99"/>
        <v>339.32703465287295</v>
      </c>
      <c r="N157" s="610">
        <f t="shared" si="99"/>
        <v>397.83369059129825</v>
      </c>
      <c r="O157" s="610">
        <f t="shared" si="99"/>
        <v>508.34742687647645</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156.16785078836458</v>
      </c>
      <c r="N159" s="577">
        <f xml:space="preserve"> M154 * N$22</f>
        <v>158.83446381827912</v>
      </c>
      <c r="O159" s="577">
        <f t="shared" ref="O159:Q159" si="101" xml:space="preserve"> N154 * O$22</f>
        <v>168.93920546555177</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156.167850788365</v>
      </c>
      <c r="N160" s="577">
        <f t="shared" si="100"/>
        <v>158.72805709923935</v>
      </c>
      <c r="O160" s="577">
        <f t="shared" si="100"/>
        <v>165.47031973340896</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42.798459365614697</v>
      </c>
      <c r="O161" s="577">
        <f t="shared" si="100"/>
        <v>98.597444474658218</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312.33570157672955</v>
      </c>
      <c r="N162" s="610">
        <f t="shared" si="103"/>
        <v>360.36098028313313</v>
      </c>
      <c r="O162" s="610">
        <f t="shared" si="103"/>
        <v>433.00696967361898</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312.33570157672955</v>
      </c>
      <c r="N164" s="577">
        <f t="shared" si="104"/>
        <v>360.36098028313313</v>
      </c>
      <c r="O164" s="577">
        <f t="shared" si="104"/>
        <v>433.00696967361898</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309.20380301944238</v>
      </c>
      <c r="N165" s="577">
        <f t="shared" si="105"/>
        <v>339.32703465287295</v>
      </c>
      <c r="O165" s="577">
        <f t="shared" si="105"/>
        <v>397.83369059129825</v>
      </c>
      <c r="P165" s="577">
        <f t="shared" si="105"/>
        <v>508.34742687647645</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3.1318985572871725</v>
      </c>
      <c r="N167" s="610">
        <f t="shared" si="107"/>
        <v>21.033945630260177</v>
      </c>
      <c r="O167" s="610">
        <f t="shared" si="107"/>
        <v>35.173279082320732</v>
      </c>
      <c r="P167" s="610">
        <f t="shared" si="107"/>
        <v>0</v>
      </c>
      <c r="Q167" s="610">
        <f t="shared" si="107"/>
        <v>0</v>
      </c>
    </row>
    <row r="168" spans="1:17" s="617" customFormat="1" outlineLevel="1">
      <c r="A168" s="612"/>
      <c r="B168" s="613"/>
      <c r="C168" s="614"/>
      <c r="D168" s="615"/>
      <c r="E168" s="616"/>
    </row>
    <row r="169" spans="1:17"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324.12606036387297</v>
      </c>
      <c r="N172" s="618">
        <f t="shared" si="108"/>
        <v>369.65157929808663</v>
      </c>
      <c r="O172" s="618">
        <f t="shared" si="108"/>
        <v>459.81577814058232</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129.65042414554918</v>
      </c>
      <c r="N173" s="618">
        <f t="shared" si="109"/>
        <v>147.86063171923465</v>
      </c>
      <c r="O173" s="618">
        <f t="shared" si="109"/>
        <v>183.92631125623294</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309.59447879864007</v>
      </c>
      <c r="N174" s="618">
        <f t="shared" si="110"/>
        <v>340.56745621790708</v>
      </c>
      <c r="O174" s="618">
        <f t="shared" si="110"/>
        <v>389.4653654877157</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123.83779151945603</v>
      </c>
      <c r="N175" s="525">
        <f t="shared" si="111"/>
        <v>136.22698248716284</v>
      </c>
      <c r="O175" s="525">
        <f t="shared" si="111"/>
        <v>155.7861461950863</v>
      </c>
      <c r="P175" s="525">
        <f t="shared" si="111"/>
        <v>0</v>
      </c>
      <c r="Q175" s="525">
        <f t="shared" si="111"/>
        <v>0</v>
      </c>
    </row>
    <row r="176" spans="1:17" s="192" customFormat="1" outlineLevel="1">
      <c r="A176" s="188"/>
      <c r="B176" s="85"/>
      <c r="C176" s="190"/>
      <c r="D176" s="191"/>
      <c r="E176" s="195"/>
    </row>
    <row r="177" spans="1:17" s="192" customFormat="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0.17175000000000007</v>
      </c>
      <c r="N179" s="291">
        <f xml:space="preserve"> Inp!N$214</f>
        <v>0.18049999999999999</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324.12606036387297</v>
      </c>
      <c r="N180" s="618">
        <f t="shared" si="112"/>
        <v>369.65157929808663</v>
      </c>
      <c r="O180" s="618">
        <f t="shared" si="112"/>
        <v>459.81577814058232</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55.668650867495202</v>
      </c>
      <c r="N181" s="619">
        <f t="shared" si="113"/>
        <v>66.72211006330464</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309.59447879864007</v>
      </c>
      <c r="N182" s="274">
        <f t="shared" si="114"/>
        <v>340.56745621790708</v>
      </c>
      <c r="O182" s="274">
        <f t="shared" si="114"/>
        <v>389.4653654877157</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53.172851733666455</v>
      </c>
      <c r="N183" s="311">
        <f t="shared" si="115"/>
        <v>61.472425847332225</v>
      </c>
      <c r="O183" s="311">
        <f t="shared" si="115"/>
        <v>0</v>
      </c>
      <c r="P183" s="311">
        <f t="shared" si="115"/>
        <v>0</v>
      </c>
      <c r="Q183" s="311">
        <f t="shared" si="115"/>
        <v>0</v>
      </c>
    </row>
    <row r="184" spans="1:17" s="148" customFormat="1" outlineLevel="1">
      <c r="A184" s="143"/>
      <c r="B184" s="144"/>
      <c r="C184" s="145"/>
      <c r="D184" s="146"/>
      <c r="E184" s="147"/>
      <c r="G184" s="149"/>
    </row>
    <row r="185" spans="1:17" s="240" customFormat="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309.20380301944238</v>
      </c>
      <c r="N187" s="274">
        <f t="shared" si="116"/>
        <v>339.32703465287295</v>
      </c>
      <c r="O187" s="274">
        <f t="shared" si="116"/>
        <v>397.83369059129825</v>
      </c>
      <c r="P187" s="274">
        <f t="shared" si="116"/>
        <v>508.34742687647645</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3.1318985572871725</v>
      </c>
      <c r="N188" s="274">
        <f t="shared" si="117"/>
        <v>21.033945630260177</v>
      </c>
      <c r="O188" s="274">
        <f t="shared" si="117"/>
        <v>35.173279082320732</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1.0101289134438305</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1.012891344383058E-2</v>
      </c>
      <c r="N190" s="581">
        <f t="shared" si="119"/>
        <v>6.1987237921604522E-2</v>
      </c>
      <c r="O190" s="581">
        <f t="shared" si="119"/>
        <v>8.8412017167381826E-2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154.9273821041829</v>
      </c>
      <c r="N192" s="274">
        <f t="shared" si="120"/>
        <v>153.20610245857731</v>
      </c>
      <c r="O192" s="274">
        <f t="shared" si="120"/>
        <v>155.31193870568237</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1.3451591146300375</v>
      </c>
      <c r="N193" s="274">
        <f t="shared" si="121"/>
        <v>8.8494969663750123</v>
      </c>
      <c r="O193" s="274">
        <f t="shared" si="121"/>
        <v>19.994763902574135</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154.91744995057942</v>
      </c>
      <c r="N194" s="274">
        <f t="shared" si="122"/>
        <v>152.89683465482298</v>
      </c>
      <c r="O194" s="274">
        <f t="shared" si="122"/>
        <v>150.95174372026014</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1.2504008377851343</v>
      </c>
      <c r="N195" s="274">
        <f t="shared" si="123"/>
        <v>5.831222444415614</v>
      </c>
      <c r="O195" s="274">
        <f t="shared" si="123"/>
        <v>14.518576013149424</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0.10469043044837378</v>
      </c>
      <c r="N196" s="274">
        <f t="shared" ref="N196" si="127" xml:space="preserve"> N192 + N193 - N194 - N195</f>
        <v>3.3275423257137096</v>
      </c>
      <c r="O196" s="274">
        <f t="shared" ref="O196" si="128" xml:space="preserve"> O192 + O193 - O194 - O195</f>
        <v>9.8363828748469366</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1.009806298897221</v>
      </c>
      <c r="O197" s="267">
        <f t="shared" si="131"/>
        <v>1.024724861437017</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3.3858066888585767E-4</v>
      </c>
      <c r="N198" s="581">
        <f t="shared" si="132"/>
        <v>9.8062988972209102E-3</v>
      </c>
      <c r="O198" s="581">
        <f t="shared" si="132"/>
        <v>2.4724861437016982E-2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1.012891344383058E-2</v>
      </c>
      <c r="N200" s="581">
        <f t="shared" ref="N200:Q200" si="134" xml:space="preserve"> N190</f>
        <v>6.1987237921604522E-2</v>
      </c>
      <c r="O200" s="581">
        <f t="shared" si="134"/>
        <v>8.8412017167381826E-2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3.3858066888585767E-4</v>
      </c>
      <c r="N201" s="581">
        <f t="shared" ref="N201:Q201" si="136" xml:space="preserve"> N198</f>
        <v>9.8062988972209102E-3</v>
      </c>
      <c r="O201" s="581">
        <f t="shared" si="136"/>
        <v>2.4724861437016982E-2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1.0470923567005297E-2</v>
      </c>
      <c r="N202" s="197">
        <f xml:space="preserve"> (1 + N200) * (1 + N201) -1</f>
        <v>7.2401402201697884E-2</v>
      </c>
      <c r="O202" s="197">
        <f t="shared" ref="O202" si="141" xml:space="preserve"> (1 + O200) * (1 + O201) -1</f>
        <v>0.11532285347822957</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 r="A208" s="256"/>
      <c r="B208" s="257" t="s">
        <v>942</v>
      </c>
      <c r="C208" s="258"/>
      <c r="D208" s="255"/>
      <c r="E208" s="196"/>
      <c r="F208" s="196"/>
      <c r="G208" s="196"/>
      <c r="H208" s="196"/>
      <c r="I208" s="196"/>
      <c r="J208" s="196"/>
      <c r="K208" s="196"/>
      <c r="L208" s="196"/>
      <c r="M208" s="196"/>
      <c r="N208" s="196"/>
      <c r="O208" s="196"/>
      <c r="P208" s="196"/>
      <c r="Q208" s="196"/>
    </row>
    <row r="209" spans="1:17" s="259" customFormat="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5845.4231286294498</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3044.3049001496593</v>
      </c>
      <c r="M216" s="274">
        <f t="shared" si="152"/>
        <v>0</v>
      </c>
      <c r="N216" s="274">
        <f t="shared" si="152"/>
        <v>0</v>
      </c>
      <c r="O216" s="274">
        <f t="shared" si="152"/>
        <v>0</v>
      </c>
      <c r="P216" s="274">
        <f t="shared" si="152"/>
        <v>0</v>
      </c>
      <c r="Q216" s="274">
        <f t="shared" si="152"/>
        <v>0</v>
      </c>
    </row>
    <row r="217" spans="1:17" s="259" customFormat="1" outlineLevel="2">
      <c r="A217" s="256"/>
      <c r="B217" s="257"/>
      <c r="C217" s="258"/>
      <c r="D217" s="255"/>
      <c r="E217" s="196"/>
      <c r="F217" s="196"/>
      <c r="G217" s="196"/>
      <c r="H217" s="196"/>
      <c r="I217" s="196"/>
      <c r="J217" s="196"/>
      <c r="K217" s="196"/>
      <c r="L217" s="196"/>
      <c r="M217" s="196"/>
      <c r="N217" s="196"/>
      <c r="O217" s="196"/>
      <c r="P217" s="196"/>
      <c r="Q217" s="196"/>
    </row>
    <row r="218" spans="1:17" s="259" customFormat="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5845.4231286294498</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3035.5909570513318</v>
      </c>
      <c r="M225" s="274">
        <f t="shared" si="161"/>
        <v>0</v>
      </c>
      <c r="N225" s="274">
        <f t="shared" si="161"/>
        <v>0</v>
      </c>
      <c r="O225" s="274">
        <f t="shared" si="161"/>
        <v>0</v>
      </c>
      <c r="P225" s="274">
        <f t="shared" si="161"/>
        <v>0</v>
      </c>
      <c r="Q225" s="274">
        <f t="shared" si="161"/>
        <v>0</v>
      </c>
    </row>
    <row r="226" spans="1:17" s="259" customFormat="1" outlineLevel="2">
      <c r="A226" s="256"/>
      <c r="B226" s="257"/>
      <c r="C226" s="258"/>
      <c r="D226" s="255"/>
      <c r="E226" s="196"/>
      <c r="F226" s="274"/>
      <c r="G226" s="196"/>
      <c r="H226" s="196"/>
      <c r="I226" s="196"/>
      <c r="J226" s="196"/>
      <c r="K226" s="196"/>
      <c r="L226" s="196"/>
      <c r="M226" s="196"/>
      <c r="N226" s="196"/>
      <c r="O226" s="196"/>
      <c r="P226" s="196"/>
      <c r="Q226" s="196"/>
    </row>
    <row r="227" spans="1:17" s="259" customFormat="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3044.3049001496593</v>
      </c>
      <c r="M228" s="577">
        <f t="shared" si="162"/>
        <v>0</v>
      </c>
      <c r="N228" s="577">
        <f t="shared" si="162"/>
        <v>0</v>
      </c>
      <c r="O228" s="577">
        <f t="shared" si="162"/>
        <v>0</v>
      </c>
      <c r="P228" s="577">
        <f t="shared" si="162"/>
        <v>0</v>
      </c>
      <c r="Q228" s="577">
        <f t="shared" si="162"/>
        <v>0</v>
      </c>
    </row>
    <row r="229" spans="1:17" s="573" customFormat="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3035.5909570513318</v>
      </c>
      <c r="M229" s="577">
        <f t="shared" si="163"/>
        <v>0</v>
      </c>
      <c r="N229" s="577">
        <f t="shared" si="163"/>
        <v>0</v>
      </c>
      <c r="O229" s="577">
        <f t="shared" si="163"/>
        <v>0</v>
      </c>
      <c r="P229" s="577">
        <f t="shared" si="163"/>
        <v>0</v>
      </c>
      <c r="Q229" s="577">
        <f t="shared" si="163"/>
        <v>0</v>
      </c>
    </row>
    <row r="230" spans="1:17" s="573" customFormat="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-8.7139430983274906</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3035.5909570513318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3035.5909570513318</v>
      </c>
      <c r="N236" s="282">
        <f t="shared" si="175"/>
        <v>2950.7612334938103</v>
      </c>
      <c r="O236" s="282">
        <f t="shared" si="175"/>
        <v>3012.3555133804243</v>
      </c>
      <c r="P236" s="282">
        <f t="shared" si="175"/>
        <v>3272.5368076125278</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26.356560013517914</v>
      </c>
      <c r="N238" s="274">
        <f t="shared" si="176"/>
        <v>170.44198739642653</v>
      </c>
      <c r="O238" s="274">
        <f t="shared" si="176"/>
        <v>387.80880454269561</v>
      </c>
      <c r="P238" s="274">
        <f t="shared" si="176"/>
        <v>-3272.5368076125278</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3.63122760763782E-2</v>
      </c>
      <c r="N240" s="291">
        <f xml:space="preserve"> Inp!N$133</f>
        <v>3.48736368017609E-2</v>
      </c>
      <c r="O240" s="291">
        <f xml:space="preserve"> Inp!O$133</f>
        <v>3.75356889776872E-2</v>
      </c>
      <c r="P240" s="291">
        <f xml:space="preserve"> Inp!P$133</f>
        <v>4.5037551291320699E-2</v>
      </c>
      <c r="Q240" s="291">
        <f xml:space="preserve"> Inp!Q$133</f>
        <v>4.51122655078528E-2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3035.5909570513318</v>
      </c>
      <c r="N241" s="282">
        <f t="shared" si="177"/>
        <v>2950.7612334938103</v>
      </c>
      <c r="O241" s="282">
        <f t="shared" si="177"/>
        <v>3012.3555133804243</v>
      </c>
      <c r="P241" s="282">
        <f t="shared" si="177"/>
        <v>3272.5368076125278</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26.356560013517914</v>
      </c>
      <c r="N242" s="274">
        <f t="shared" si="178"/>
        <v>170.44198739642653</v>
      </c>
      <c r="O242" s="274">
        <f t="shared" si="178"/>
        <v>387.80880454269561</v>
      </c>
      <c r="P242" s="274">
        <f t="shared" si="178"/>
        <v>-3272.5368076125278</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111.18628357103957</v>
      </c>
      <c r="N243" s="274">
        <f t="shared" si="179"/>
        <v>108.84770750981242</v>
      </c>
      <c r="O243" s="274">
        <f t="shared" si="179"/>
        <v>127.62751031059217</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3035.5909570513318</v>
      </c>
      <c r="N245" s="274">
        <f t="shared" ref="N245" si="184" xml:space="preserve"> M248</f>
        <v>2950.7612334938103</v>
      </c>
      <c r="O245" s="274">
        <f t="shared" ref="O245" si="185" xml:space="preserve"> N248</f>
        <v>3012.3555133804243</v>
      </c>
      <c r="P245" s="274">
        <f t="shared" ref="P245" si="186" xml:space="preserve"> O248</f>
        <v>3272.5368076125278</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26.356560013517914</v>
      </c>
      <c r="N246" s="274">
        <f t="shared" si="188"/>
        <v>170.44198739642653</v>
      </c>
      <c r="O246" s="274">
        <f t="shared" si="188"/>
        <v>387.80880454269561</v>
      </c>
      <c r="P246" s="274">
        <f t="shared" si="188"/>
        <v>-3272.5368076125278</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111.18628357103957</v>
      </c>
      <c r="N247" s="274">
        <f t="shared" si="189"/>
        <v>108.84770750981242</v>
      </c>
      <c r="O247" s="274">
        <f t="shared" si="189"/>
        <v>127.62751031059217</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3035.5909570513318</v>
      </c>
      <c r="M248" s="274">
        <f t="shared" si="190"/>
        <v>2950.7612334938103</v>
      </c>
      <c r="N248" s="274">
        <f t="shared" si="190"/>
        <v>3012.3555133804243</v>
      </c>
      <c r="O248" s="274">
        <f t="shared" si="190"/>
        <v>3272.5368076125278</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3035.5909570513318</v>
      </c>
      <c r="N251" s="274">
        <f t="shared" si="191"/>
        <v>2950.7612334938103</v>
      </c>
      <c r="O251" s="274">
        <f t="shared" si="191"/>
        <v>3012.3555133804243</v>
      </c>
      <c r="P251" s="274">
        <f t="shared" si="191"/>
        <v>3272.5368076125278</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26.356560013517914</v>
      </c>
      <c r="N252" s="274">
        <f t="shared" si="192"/>
        <v>170.44198739642653</v>
      </c>
      <c r="O252" s="274">
        <f t="shared" si="192"/>
        <v>387.80880454269561</v>
      </c>
      <c r="P252" s="274">
        <f t="shared" si="192"/>
        <v>-3272.5368076125278</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111.18628357103957</v>
      </c>
      <c r="N253" s="274">
        <f t="shared" si="193"/>
        <v>108.84770750981242</v>
      </c>
      <c r="O253" s="274">
        <f t="shared" si="193"/>
        <v>127.62751031059217</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3035.5909570513318</v>
      </c>
      <c r="M254" s="274">
        <f t="shared" si="194"/>
        <v>2950.7612334938103</v>
      </c>
      <c r="N254" s="274">
        <f t="shared" si="194"/>
        <v>3012.3555133804243</v>
      </c>
      <c r="O254" s="274">
        <f t="shared" si="194"/>
        <v>3272.5368076125278</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1517.7954785256659</v>
      </c>
      <c r="M255" s="274">
        <f t="shared" si="195"/>
        <v>3006.3543752793303</v>
      </c>
      <c r="N255" s="274">
        <f t="shared" si="195"/>
        <v>3066.7793671353306</v>
      </c>
      <c r="O255" s="274">
        <f t="shared" si="195"/>
        <v>3336.3505627678242</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2899.4959527139649</v>
      </c>
      <c r="N259" s="577">
        <f t="shared" si="196"/>
        <v>2718.5958439718274</v>
      </c>
      <c r="O259" s="577">
        <f t="shared" si="196"/>
        <v>2551.4743007338698</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25.174913276487814</v>
      </c>
      <c r="N260" s="577">
        <f t="shared" si="197"/>
        <v>157.03164095916529</v>
      </c>
      <c r="O260" s="577">
        <f t="shared" si="197"/>
        <v>328.47523939119213</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106.20145591838542</v>
      </c>
      <c r="N261" s="577">
        <f t="shared" si="198"/>
        <v>100.2835884866446</v>
      </c>
      <c r="O261" s="577">
        <f t="shared" si="198"/>
        <v>108.10089020956761</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2922.7115643147249</v>
      </c>
      <c r="M262" s="577">
        <f t="shared" si="199"/>
        <v>2818.4694100720676</v>
      </c>
      <c r="N262" s="577">
        <f t="shared" si="199"/>
        <v>2775.343896444348</v>
      </c>
      <c r="O262" s="577">
        <f t="shared" si="199"/>
        <v>2771.8486499154942</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2871.5701380312603</v>
      </c>
      <c r="N263" s="577">
        <f t="shared" si="200"/>
        <v>2825.4856906876703</v>
      </c>
      <c r="O263" s="577">
        <f t="shared" si="200"/>
        <v>2825.8990950202783</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2922.7115643147258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2922.7115643147258</v>
      </c>
      <c r="N268" s="575">
        <f xml:space="preserve"> PR19FDPublishedTables!N$247</f>
        <v>2794.2945367850998</v>
      </c>
      <c r="O268" s="575">
        <f xml:space="preserve"> PR19FDPublishedTables!O$247</f>
        <v>2670.2601396414352</v>
      </c>
      <c r="P268" s="575">
        <f xml:space="preserve"> PR19FDPublishedTables!P$247</f>
        <v>2553.0466410534859</v>
      </c>
      <c r="Q268" s="575">
        <f xml:space="preserve"> PR19FDPublishedTables!Q$247</f>
        <v>2441.2360055699614</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23.401493778485875</v>
      </c>
      <c r="N269" s="577">
        <f t="shared" ref="N269" si="204" xml:space="preserve"> IF(N$12 = 1, N268 * (N$17 - 1) * N$13, 0)</f>
        <v>102.65452319511422</v>
      </c>
      <c r="O269" s="577">
        <f t="shared" ref="O269" si="205" xml:space="preserve"> IF(O$12 = 1, O268 * (O$17 - 1) * O$13, 0)</f>
        <v>234.29201608316939</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2899.3100705362399</v>
      </c>
      <c r="N271" s="577">
        <f t="shared" si="208"/>
        <v>2691.6400135899858</v>
      </c>
      <c r="O271" s="577">
        <f t="shared" si="208"/>
        <v>2435.9681235582657</v>
      </c>
      <c r="P271" s="577">
        <f t="shared" si="208"/>
        <v>2553.0466410534859</v>
      </c>
      <c r="Q271" s="577">
        <f xml:space="preserve"> IF(Q$12 = 1, Q268 - Q269, 0)</f>
        <v>2441.2360055699614</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23.401493778485875</v>
      </c>
      <c r="N272" s="577">
        <f t="shared" si="209"/>
        <v>102.65452319511422</v>
      </c>
      <c r="O272" s="577">
        <f t="shared" si="209"/>
        <v>234.29201608316939</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128.41702752962172</v>
      </c>
      <c r="N273" s="575">
        <f xml:space="preserve"> PR19FDPublishedTables!N$248</f>
        <v>124.03439714366763</v>
      </c>
      <c r="O273" s="575">
        <f xml:space="preserve"> PR19FDPublishedTables!O$248</f>
        <v>117.21349858794748</v>
      </c>
      <c r="P273" s="575">
        <f xml:space="preserve"> PR19FDPublishedTables!P$248</f>
        <v>111.810635483529</v>
      </c>
      <c r="Q273" s="575">
        <f xml:space="preserve"> PR19FDPublishedTables!Q$248</f>
        <v>106.15594457717511</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2794.2945367851039</v>
      </c>
      <c r="N275" s="575">
        <f xml:space="preserve"> PR19FDPublishedTables!N$250</f>
        <v>2670.260139641432</v>
      </c>
      <c r="O275" s="575">
        <f xml:space="preserve"> PR19FDPublishedTables!O$250</f>
        <v>2553.0466410534877</v>
      </c>
      <c r="P275" s="575">
        <f xml:space="preserve"> PR19FDPublishedTables!P$250</f>
        <v>2441.2360055699569</v>
      </c>
      <c r="Q275" s="575">
        <f xml:space="preserve"> PR19FDPublishedTables!Q$250</f>
        <v>2335.0800609927865</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2858.5030505499149</v>
      </c>
      <c r="N276" s="575">
        <f xml:space="preserve"> PR19FDPublishedTables!N$254</f>
        <v>2732.2773382132659</v>
      </c>
      <c r="O276" s="575">
        <f xml:space="preserve"> PR19FDPublishedTables!O$254</f>
        <v>2611.6533903474615</v>
      </c>
      <c r="P276" s="575">
        <f xml:space="preserve"> PR19FDPublishedTables!P$254</f>
        <v>2497.1413233117214</v>
      </c>
      <c r="Q276" s="575">
        <f xml:space="preserve"> PR19FDPublishedTables!Q$254</f>
        <v>2388.1580332813737</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487.81165426334445</v>
      </c>
      <c r="O279" s="575">
        <f xml:space="preserve"> PR19FDPublishedTables!O$285</f>
        <v>981.14742637294148</v>
      </c>
      <c r="P279" s="575">
        <f xml:space="preserve"> PR19FDPublishedTables!P$285</f>
        <v>1419.7369427917556</v>
      </c>
      <c r="Q279" s="575">
        <f xml:space="preserve"> PR19FDPublishedTables!Q$285</f>
        <v>1820.8558189101964</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17.920828358715976</v>
      </c>
      <c r="O280" s="577">
        <f t="shared" ref="O280" si="215" xml:space="preserve"> IF(O$12 = 1, O279 * (O$17 - 1) * O$13, 0)</f>
        <v>86.087121320920161</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469.89082590462846</v>
      </c>
      <c r="O282" s="577">
        <f t="shared" si="218"/>
        <v>895.06030505202136</v>
      </c>
      <c r="P282" s="577">
        <f t="shared" si="218"/>
        <v>1419.7369427917556</v>
      </c>
      <c r="Q282" s="577">
        <f xml:space="preserve"> IF(Q$12 = 1, Q279 - Q280, 0)</f>
        <v>1820.8558189101964</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17.920828358715976</v>
      </c>
      <c r="O283" s="577">
        <f t="shared" si="219"/>
        <v>86.087121320920161</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498.76901927695758</v>
      </c>
      <c r="N284" s="575">
        <f xml:space="preserve"> PR19FDPublishedTables!N$286</f>
        <v>526.67818787522424</v>
      </c>
      <c r="O284" s="575">
        <f xml:space="preserve"> PR19FDPublishedTables!O$286</f>
        <v>492.46650822313012</v>
      </c>
      <c r="P284" s="575">
        <f xml:space="preserve"> PR19FDPublishedTables!P$286</f>
        <v>473.6683815562626</v>
      </c>
      <c r="Q284" s="575">
        <f xml:space="preserve"> PR19FDPublishedTables!Q$286</f>
        <v>418.80901811724948</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10.957365013613449</v>
      </c>
      <c r="N285" s="575">
        <f xml:space="preserve"> PR19FDPublishedTables!N$287</f>
        <v>33.342415765631181</v>
      </c>
      <c r="O285" s="575">
        <f xml:space="preserve"> PR19FDPublishedTables!O$287</f>
        <v>53.876991804312439</v>
      </c>
      <c r="P285" s="575">
        <f xml:space="preserve"> PR19FDPublishedTables!P$287</f>
        <v>72.549505437820073</v>
      </c>
      <c r="Q285" s="575">
        <f xml:space="preserve"> PR19FDPublishedTables!Q$287</f>
        <v>88.284869779633595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487.81165426334411</v>
      </c>
      <c r="N286" s="575">
        <f xml:space="preserve"> PR19FDPublishedTables!N$288</f>
        <v>981.14742637293762</v>
      </c>
      <c r="O286" s="575">
        <f xml:space="preserve"> PR19FDPublishedTables!O$288</f>
        <v>1419.7369427917592</v>
      </c>
      <c r="P286" s="575">
        <f xml:space="preserve"> PR19FDPublishedTables!P$288</f>
        <v>1820.8558189101982</v>
      </c>
      <c r="Q286" s="575">
        <f xml:space="preserve"> PR19FDPublishedTables!Q$288</f>
        <v>2151.3799672478126</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243.90582713167205</v>
      </c>
      <c r="N287" s="575">
        <f xml:space="preserve"> PR19FDPublishedTables!N$292</f>
        <v>734.47954031814106</v>
      </c>
      <c r="O287" s="575">
        <f xml:space="preserve"> PR19FDPublishedTables!O$292</f>
        <v>1200.4421845823504</v>
      </c>
      <c r="P287" s="575">
        <f xml:space="preserve"> PR19FDPublishedTables!P$292</f>
        <v>1620.2963808509769</v>
      </c>
      <c r="Q287" s="575">
        <f xml:space="preserve"> PR19FDPublishedTables!Q$292</f>
        <v>1986.1178930790045</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2871.5701380312603</v>
      </c>
      <c r="N291" s="577">
        <f t="shared" si="220"/>
        <v>2825.4856906876703</v>
      </c>
      <c r="O291" s="577">
        <f t="shared" si="220"/>
        <v>2825.8990950202783</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2858.5030505499149</v>
      </c>
      <c r="N292" s="575">
        <f xml:space="preserve"> PR19FDPublishedTables!N$254</f>
        <v>2732.2773382132659</v>
      </c>
      <c r="O292" s="575">
        <f xml:space="preserve"> PR19FDPublishedTables!O$254</f>
        <v>2611.6533903474615</v>
      </c>
      <c r="P292" s="575">
        <f xml:space="preserve"> PR19FDPublishedTables!P$254</f>
        <v>2497.1413233117214</v>
      </c>
      <c r="Q292" s="575">
        <f xml:space="preserve"> PR19FDPublishedTables!Q$254</f>
        <v>2388.1580332813737</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243.90582713167205</v>
      </c>
      <c r="N293" s="575">
        <f xml:space="preserve"> PR19FDPublishedTables!N$292</f>
        <v>734.47954031814106</v>
      </c>
      <c r="O293" s="575">
        <f xml:space="preserve"> PR19FDPublishedTables!O$292</f>
        <v>1200.4421845823504</v>
      </c>
      <c r="P293" s="575">
        <f xml:space="preserve"> PR19FDPublishedTables!P$292</f>
        <v>1620.2963808509769</v>
      </c>
      <c r="Q293" s="575">
        <f xml:space="preserve"> PR19FDPublishedTables!Q$292</f>
        <v>1986.1178930790045</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5973.9790157128464</v>
      </c>
      <c r="N294" s="609">
        <f t="shared" si="221"/>
        <v>6292.2425692190773</v>
      </c>
      <c r="O294" s="609">
        <f t="shared" si="221"/>
        <v>6637.9946699500906</v>
      </c>
      <c r="P294" s="609">
        <f t="shared" si="221"/>
        <v>4117.4377041626985</v>
      </c>
      <c r="Q294" s="609">
        <f t="shared" si="221"/>
        <v>4374.2759263603784</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3052.0521926696501</v>
      </c>
      <c r="N303" s="525">
        <f t="shared" si="224"/>
        <v>3039.0188628439269</v>
      </c>
      <c r="O303" s="525">
        <f t="shared" si="224"/>
        <v>3104.3685398981738</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26.499484916974705</v>
      </c>
      <c r="N304" s="525">
        <f t="shared" si="225"/>
        <v>175.53992808325052</v>
      </c>
      <c r="O304" s="525">
        <f t="shared" si="225"/>
        <v>399.65450524359346</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111.78921843192275</v>
      </c>
      <c r="N305" s="525">
        <f t="shared" si="226"/>
        <v>112.10335575270204</v>
      </c>
      <c r="O305" s="525">
        <f t="shared" si="226"/>
        <v>131.52591919308978</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3045.6402611665999</v>
      </c>
      <c r="M306" s="525">
        <f t="shared" si="227"/>
        <v>2966.7624591547024</v>
      </c>
      <c r="N306" s="525">
        <f t="shared" si="227"/>
        <v>3102.4554351744755</v>
      </c>
      <c r="O306" s="525">
        <f t="shared" si="227"/>
        <v>3372.4971259486774</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3051.8565303485575</v>
      </c>
      <c r="N308" s="645">
        <f t="shared" ref="N308:Q308" si="229" xml:space="preserve"> IF(N$11 = 1, N271 * N299 - (M312 - M306), N271 * N299)</f>
        <v>3008.885925954582</v>
      </c>
      <c r="O308" s="645">
        <f t="shared" si="229"/>
        <v>2963.8326377788721</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24.632757404444916</v>
      </c>
      <c r="N309" s="645">
        <f>IF(N$11 = 1, (N272 - PR19FDPublishedTables!N237) * N299, N272 * N299)</f>
        <v>114.75373694768088</v>
      </c>
      <c r="O309" s="645">
        <f>IF(O$11 = 1, (O272 - PR19FDPublishedTables!O237) * O299, O272 * O299)</f>
        <v>285.06215550307894</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135.17365667679039</v>
      </c>
      <c r="N310" s="525">
        <f t="shared" si="230"/>
        <v>138.65351607776057</v>
      </c>
      <c r="O310" s="525">
        <f t="shared" si="230"/>
        <v>142.6131932283871</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3045.6402611666008</v>
      </c>
      <c r="M312" s="525">
        <f t="shared" si="232"/>
        <v>2941.3156310762129</v>
      </c>
      <c r="N312" s="525">
        <f t="shared" si="232"/>
        <v>2984.9861468245022</v>
      </c>
      <c r="O312" s="525">
        <f t="shared" si="232"/>
        <v>3106.281600053564</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525.27376828296065</v>
      </c>
      <c r="O314" s="525">
        <f t="shared" si="233"/>
        <v>1089.0162803191713</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20.03303857787057</v>
      </c>
      <c r="O315" s="525">
        <f t="shared" si="234"/>
        <v>104.74185495115314</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525.01162400142903</v>
      </c>
      <c r="N316" s="525">
        <f t="shared" si="235"/>
        <v>588.75428326368433</v>
      </c>
      <c r="O316" s="525">
        <f t="shared" si="235"/>
        <v>599.18202375844783</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11.533883978826761</v>
      </c>
      <c r="N317" s="525">
        <f t="shared" si="236"/>
        <v>37.272267104071965</v>
      </c>
      <c r="O317" s="525">
        <f t="shared" si="236"/>
        <v>65.551919662115637</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513.47774002260223</v>
      </c>
      <c r="N318" s="525">
        <f t="shared" si="237"/>
        <v>1096.7888230204437</v>
      </c>
      <c r="O318" s="525">
        <f t="shared" si="237"/>
        <v>1727.3882393666568</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6103.9087230182076</v>
      </c>
      <c r="N320" s="525">
        <f t="shared" si="238"/>
        <v>6573.17855708147</v>
      </c>
      <c r="O320" s="525">
        <f t="shared" si="238"/>
        <v>7157.2174579962175</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51.132242321419625</v>
      </c>
      <c r="N321" s="525">
        <f t="shared" si="238"/>
        <v>310.32670360880195</v>
      </c>
      <c r="O321" s="525">
        <f t="shared" si="238"/>
        <v>789.45851569782565</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525.01162400142903</v>
      </c>
      <c r="N322" s="525">
        <f t="shared" si="239"/>
        <v>588.75428326368433</v>
      </c>
      <c r="O322" s="525">
        <f t="shared" si="239"/>
        <v>599.18202375844783</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258.49675908753989</v>
      </c>
      <c r="N323" s="525">
        <f t="shared" si="240"/>
        <v>288.02913893453456</v>
      </c>
      <c r="O323" s="525">
        <f t="shared" si="240"/>
        <v>339.69103208359252</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6091.2805223332007</v>
      </c>
      <c r="M325" s="525">
        <f t="shared" si="242"/>
        <v>6421.5558302535173</v>
      </c>
      <c r="N325" s="525">
        <f t="shared" si="242"/>
        <v>7184.2304050194207</v>
      </c>
      <c r="O325" s="525">
        <f t="shared" si="242"/>
        <v>8206.1669653688987</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3006.3543752793303</v>
      </c>
      <c r="N327" s="525">
        <f t="shared" si="243"/>
        <v>3066.7793671353306</v>
      </c>
      <c r="O327" s="525">
        <f t="shared" si="243"/>
        <v>3336.3505627678242</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2992.6739517711535</v>
      </c>
      <c r="N328" s="525">
        <f t="shared" si="244"/>
        <v>2965.6111137779367</v>
      </c>
      <c r="O328" s="525">
        <f t="shared" si="244"/>
        <v>3083.4049503022761</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255.35414957900073</v>
      </c>
      <c r="N329" s="525">
        <f t="shared" si="245"/>
        <v>797.20336480716844</v>
      </c>
      <c r="O329" s="525">
        <f t="shared" si="245"/>
        <v>1417.2820130624023</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6254.3824766294847</v>
      </c>
      <c r="N330" s="528">
        <f t="shared" si="246"/>
        <v>6829.5938457204356</v>
      </c>
      <c r="O330" s="528">
        <f t="shared" si="246"/>
        <v>7837.0375261325025</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3045.6402611665999</v>
      </c>
      <c r="M334" s="274">
        <f t="shared" si="247"/>
        <v>2966.7624591547024</v>
      </c>
      <c r="N334" s="577">
        <f t="shared" si="247"/>
        <v>3102.4554351744755</v>
      </c>
      <c r="O334" s="577">
        <f t="shared" si="247"/>
        <v>3372.4971259486774</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3045.6402611666008</v>
      </c>
      <c r="M335" s="274">
        <f t="shared" si="248"/>
        <v>2941.3156310762129</v>
      </c>
      <c r="N335" s="577">
        <f t="shared" si="248"/>
        <v>2984.9861468245022</v>
      </c>
      <c r="O335" s="577">
        <f t="shared" si="248"/>
        <v>3106.281600053564</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513.47774002260223</v>
      </c>
      <c r="N336" s="577">
        <f t="shared" si="249"/>
        <v>1096.7888230204437</v>
      </c>
      <c r="O336" s="577">
        <f t="shared" si="249"/>
        <v>1727.3882393666568</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6091.2805223332007</v>
      </c>
      <c r="M337" s="591">
        <f t="shared" si="250"/>
        <v>6421.5558302535173</v>
      </c>
      <c r="N337" s="610">
        <f t="shared" si="250"/>
        <v>7184.2304050194207</v>
      </c>
      <c r="O337" s="610">
        <f t="shared" si="250"/>
        <v>8206.1669653688987</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3076.4892877530024</v>
      </c>
      <c r="N339" s="577">
        <f xml:space="preserve"> M334 * N$22</f>
        <v>3150.6638695672091</v>
      </c>
      <c r="O339" s="577">
        <f t="shared" ref="O339:O341" si="254" xml:space="preserve"> N334 * O$22</f>
        <v>3376.7497783701583</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3076.4892877530033</v>
      </c>
      <c r="N340" s="577">
        <f t="shared" ref="N340:N341" si="258" xml:space="preserve"> M335 * N$22</f>
        <v>3123.6396629022684</v>
      </c>
      <c r="O340" s="577">
        <f t="shared" si="254"/>
        <v>3248.8947932819474</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545.30680686083099</v>
      </c>
      <c r="O341" s="577">
        <f t="shared" si="254"/>
        <v>1193.7581352703198</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6152.9785755060057</v>
      </c>
      <c r="N342" s="610">
        <f t="shared" si="260"/>
        <v>6819.6103393303083</v>
      </c>
      <c r="O342" s="610">
        <f t="shared" si="260"/>
        <v>7819.4027069224258</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6152.9785755060057</v>
      </c>
      <c r="N344" s="577">
        <f t="shared" si="261"/>
        <v>6819.6103393303083</v>
      </c>
      <c r="O344" s="577">
        <f t="shared" si="261"/>
        <v>7819.4027069224258</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6091.2805223332007</v>
      </c>
      <c r="N345" s="577">
        <f t="shared" ref="N345" si="266" xml:space="preserve"> M337</f>
        <v>6421.5558302535173</v>
      </c>
      <c r="O345" s="577">
        <f t="shared" ref="O345" si="267" xml:space="preserve"> N337</f>
        <v>7184.2304050194207</v>
      </c>
      <c r="P345" s="577">
        <f t="shared" ref="P345" si="268" xml:space="preserve"> O337</f>
        <v>8206.1669653688987</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61.698053172804975</v>
      </c>
      <c r="N347" s="610">
        <f t="shared" si="271"/>
        <v>398.05450907679096</v>
      </c>
      <c r="O347" s="610">
        <f t="shared" si="271"/>
        <v>635.17230190300506</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6254.3824766294847</v>
      </c>
      <c r="N352" s="618">
        <f t="shared" si="272"/>
        <v>6829.5938457204356</v>
      </c>
      <c r="O352" s="618">
        <f t="shared" si="272"/>
        <v>7837.0375261325025</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2501.7529906517939</v>
      </c>
      <c r="N353" s="618">
        <f t="shared" si="274"/>
        <v>2731.8375382881745</v>
      </c>
      <c r="O353" s="618">
        <f t="shared" si="274"/>
        <v>3134.8150104530014</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5973.9790157128464</v>
      </c>
      <c r="N354" s="618">
        <f xml:space="preserve"> N294 * N$13</f>
        <v>6292.2425692190773</v>
      </c>
      <c r="O354" s="618">
        <f xml:space="preserve"> O294 * O$13</f>
        <v>6637.9946699500906</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2389.5916062851388</v>
      </c>
      <c r="N355" s="525">
        <f t="shared" si="278"/>
        <v>2516.8970276876312</v>
      </c>
      <c r="O355" s="525">
        <f t="shared" ref="O355" si="279" xml:space="preserve"> O351 * O354</f>
        <v>2655.1978679800363</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0.17175000000000007</v>
      </c>
      <c r="N359" s="291">
        <f xml:space="preserve"> Inp!N$214</f>
        <v>0.18049999999999999</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6254.3824766294847</v>
      </c>
      <c r="N360" s="618">
        <f t="shared" si="282"/>
        <v>6829.5938457204356</v>
      </c>
      <c r="O360" s="618">
        <f t="shared" si="282"/>
        <v>7837.0375261325025</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1074.1901903611144</v>
      </c>
      <c r="N361" s="619">
        <f t="shared" si="283"/>
        <v>1232.7416891525386</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5973.9790157128464</v>
      </c>
      <c r="N362" s="274">
        <f t="shared" si="284"/>
        <v>6292.2425692190773</v>
      </c>
      <c r="O362" s="274">
        <f t="shared" si="284"/>
        <v>6637.9946699500906</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1026.0308959486817</v>
      </c>
      <c r="N363" s="311">
        <f t="shared" ref="N363" si="289" xml:space="preserve"> N359 * N362</f>
        <v>1135.7497837440435</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6091.2805223332007</v>
      </c>
      <c r="N367" s="274">
        <f t="shared" si="293"/>
        <v>6421.5558302535173</v>
      </c>
      <c r="O367" s="274">
        <f t="shared" si="293"/>
        <v>7184.2304050194207</v>
      </c>
      <c r="P367" s="274">
        <f t="shared" si="293"/>
        <v>8206.1669653688987</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61.698053172804975</v>
      </c>
      <c r="N368" s="274">
        <f t="shared" si="294"/>
        <v>398.05450907679096</v>
      </c>
      <c r="O368" s="274">
        <f t="shared" si="294"/>
        <v>635.17230190300506</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1.0884120171673821</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1.0128913443830722E-2</v>
      </c>
      <c r="N370" s="581">
        <f t="shared" si="302"/>
        <v>6.1987237921604446E-2</v>
      </c>
      <c r="O370" s="581">
        <f t="shared" si="302"/>
        <v>8.8412017167382048E-2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3052.0521926696501</v>
      </c>
      <c r="N372" s="274">
        <f t="shared" si="303"/>
        <v>3039.0188628439269</v>
      </c>
      <c r="O372" s="274">
        <f t="shared" si="303"/>
        <v>3104.3685398981738</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26.499484916974705</v>
      </c>
      <c r="N373" s="274">
        <f t="shared" si="304"/>
        <v>175.53992808325052</v>
      </c>
      <c r="O373" s="274">
        <f t="shared" si="304"/>
        <v>399.65450524359346</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3051.8565303485575</v>
      </c>
      <c r="N374" s="274">
        <f t="shared" si="305"/>
        <v>3008.885925954582</v>
      </c>
      <c r="O374" s="274">
        <f t="shared" si="305"/>
        <v>2963.8326377788721</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24.632757404444916</v>
      </c>
      <c r="N375" s="274">
        <f t="shared" si="306"/>
        <v>114.75373694768088</v>
      </c>
      <c r="O375" s="274">
        <f t="shared" si="306"/>
        <v>285.06215550307894</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2.0623898336225039</v>
      </c>
      <c r="N376" s="274">
        <f t="shared" ref="N376:Q376" si="308" xml:space="preserve"> N372 + N373 - N374 - N375</f>
        <v>90.91912802491423</v>
      </c>
      <c r="O376" s="274">
        <f t="shared" si="308"/>
        <v>255.12825185981632</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1.0141584267782229</v>
      </c>
      <c r="O377" s="267">
        <f t="shared" si="309"/>
        <v>1.0355122591393457</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3.3858066888578091E-4</v>
      </c>
      <c r="N378" s="581">
        <f t="shared" si="310"/>
        <v>1.4158426778222813E-2</v>
      </c>
      <c r="O378" s="581">
        <f t="shared" si="310"/>
        <v>3.551225913934572E-2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1.0128913443830722E-2</v>
      </c>
      <c r="N380" s="581">
        <f t="shared" si="311"/>
        <v>6.1987237921604446E-2</v>
      </c>
      <c r="O380" s="581">
        <f t="shared" si="311"/>
        <v>8.8412017167382048E-2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3.3858066888578091E-4</v>
      </c>
      <c r="N381" s="581">
        <f t="shared" ref="N381:Q381" si="313" xml:space="preserve"> N378</f>
        <v>1.4158426778222813E-2</v>
      </c>
      <c r="O381" s="581">
        <f t="shared" si="313"/>
        <v>3.551225913934572E-2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7.7023306469124586E-2</v>
      </c>
      <c r="O382" s="197">
        <f t="shared" ref="O382" si="318" xml:space="preserve"> (1 + O380) * (1 + O381) -1</f>
        <v>0.12706398677140829</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4966.3115228015204</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2586.4622922651042</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4966.3115228015204</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2579.0588665308228</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2586.4622922651042</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2579.0588665308228</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-7.4034257342814271</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2579.0588665308228</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2579.0588665308228</v>
      </c>
      <c r="N416" s="282">
        <f t="shared" si="352"/>
        <v>2459.1070639818795</v>
      </c>
      <c r="O416" s="282">
        <f t="shared" si="352"/>
        <v>2457.1335037524377</v>
      </c>
      <c r="P416" s="282">
        <f t="shared" si="352"/>
        <v>2631.3627744148325</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22.392713891908482</v>
      </c>
      <c r="N418" s="274">
        <f t="shared" si="353"/>
        <v>142.04303975804626</v>
      </c>
      <c r="O418" s="274">
        <f t="shared" si="353"/>
        <v>316.32986294592723</v>
      </c>
      <c r="P418" s="274">
        <f t="shared" si="353"/>
        <v>-2631.3627744148325</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5.47173422377214E-2</v>
      </c>
      <c r="N420" s="291">
        <f xml:space="preserve"> Inp!N$156</f>
        <v>5.5366508753347699E-2</v>
      </c>
      <c r="O420" s="291">
        <f xml:space="preserve"> Inp!O$156</f>
        <v>5.1235792038852201E-2</v>
      </c>
      <c r="P420" s="291">
        <f xml:space="preserve"> Inp!P$156</f>
        <v>5.2218042727556299E-2</v>
      </c>
      <c r="Q420" s="291">
        <f xml:space="preserve"> Inp!Q$156</f>
        <v>5.1735881622974503E-2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2579.0588665308228</v>
      </c>
      <c r="N421" s="282">
        <f t="shared" si="354"/>
        <v>2459.1070639818795</v>
      </c>
      <c r="O421" s="282">
        <f t="shared" si="354"/>
        <v>2457.1335037524377</v>
      </c>
      <c r="P421" s="282">
        <f t="shared" si="354"/>
        <v>2631.3627744148325</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22.392713891908482</v>
      </c>
      <c r="N422" s="274">
        <f t="shared" si="355"/>
        <v>142.04303975804626</v>
      </c>
      <c r="O422" s="274">
        <f t="shared" si="355"/>
        <v>316.32986294592723</v>
      </c>
      <c r="P422" s="274">
        <f t="shared" si="355"/>
        <v>-2631.3627744148325</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142.34451644085181</v>
      </c>
      <c r="N423" s="274">
        <f t="shared" si="356"/>
        <v>144.01659998748787</v>
      </c>
      <c r="O423" s="274">
        <f t="shared" si="356"/>
        <v>142.10059228353231</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2579.0588665308228</v>
      </c>
      <c r="N425" s="274">
        <f t="shared" ref="N425" si="361" xml:space="preserve"> M428</f>
        <v>2459.1070639818795</v>
      </c>
      <c r="O425" s="274">
        <f t="shared" ref="O425" si="362" xml:space="preserve"> N428</f>
        <v>2457.1335037524377</v>
      </c>
      <c r="P425" s="274">
        <f t="shared" ref="P425" si="363" xml:space="preserve"> O428</f>
        <v>2631.3627744148325</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22.392713891908482</v>
      </c>
      <c r="N426" s="274">
        <f t="shared" si="365"/>
        <v>142.04303975804626</v>
      </c>
      <c r="O426" s="274">
        <f t="shared" si="365"/>
        <v>316.32986294592723</v>
      </c>
      <c r="P426" s="274">
        <f t="shared" si="365"/>
        <v>-2631.3627744148325</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142.34451644085181</v>
      </c>
      <c r="N427" s="274">
        <f t="shared" si="366"/>
        <v>144.01659998748787</v>
      </c>
      <c r="O427" s="274">
        <f t="shared" si="366"/>
        <v>142.10059228353231</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2579.0588665308228</v>
      </c>
      <c r="M428" s="274">
        <f t="shared" si="367"/>
        <v>2459.1070639818795</v>
      </c>
      <c r="N428" s="274">
        <f t="shared" si="367"/>
        <v>2457.1335037524377</v>
      </c>
      <c r="O428" s="274">
        <f t="shared" si="367"/>
        <v>2631.3627744148325</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2579.0588665308228</v>
      </c>
      <c r="N431" s="274">
        <f t="shared" si="368"/>
        <v>2459.1070639818795</v>
      </c>
      <c r="O431" s="274">
        <f t="shared" si="368"/>
        <v>2457.1335037524377</v>
      </c>
      <c r="P431" s="274">
        <f t="shared" si="368"/>
        <v>2631.3627744148325</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22.392713891908482</v>
      </c>
      <c r="N432" s="274">
        <f t="shared" si="369"/>
        <v>142.04303975804626</v>
      </c>
      <c r="O432" s="274">
        <f t="shared" si="369"/>
        <v>316.32986294592723</v>
      </c>
      <c r="P432" s="274">
        <f t="shared" si="369"/>
        <v>-2631.3627744148325</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142.34451644085181</v>
      </c>
      <c r="N433" s="274">
        <f t="shared" si="370"/>
        <v>144.01659998748787</v>
      </c>
      <c r="O433" s="274">
        <f t="shared" si="370"/>
        <v>142.10059228353231</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2579.0588665308228</v>
      </c>
      <c r="M434" s="274">
        <f t="shared" si="371"/>
        <v>2459.1070639818795</v>
      </c>
      <c r="N434" s="274">
        <f t="shared" si="371"/>
        <v>2457.1335037524377</v>
      </c>
      <c r="O434" s="274">
        <f t="shared" si="371"/>
        <v>2631.3627744148325</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1289.5294332654114</v>
      </c>
      <c r="M435" s="274">
        <f t="shared" si="372"/>
        <v>2530.2793222023056</v>
      </c>
      <c r="N435" s="274">
        <f t="shared" si="372"/>
        <v>2529.1418037461817</v>
      </c>
      <c r="O435" s="274">
        <f t="shared" si="372"/>
        <v>2702.4130705565985</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2463.4316187912978</v>
      </c>
      <c r="N439" s="577">
        <f t="shared" si="373"/>
        <v>2265.6249404860305</v>
      </c>
      <c r="O439" s="577">
        <f t="shared" si="373"/>
        <v>2081.1995664021665</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21.388778731551774</v>
      </c>
      <c r="N440" s="577">
        <f t="shared" si="374"/>
        <v>130.86711766716709</v>
      </c>
      <c r="O440" s="577">
        <f t="shared" si="374"/>
        <v>267.93235800892421</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135.9627680905287</v>
      </c>
      <c r="N441" s="577">
        <f t="shared" si="375"/>
        <v>132.68539851506725</v>
      </c>
      <c r="O441" s="577">
        <f t="shared" si="375"/>
        <v>120.35963475095531</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2483.1557614007602</v>
      </c>
      <c r="M442" s="577">
        <f t="shared" si="376"/>
        <v>2348.8576294323207</v>
      </c>
      <c r="N442" s="577">
        <f t="shared" si="376"/>
        <v>2263.8066596381304</v>
      </c>
      <c r="O442" s="577">
        <f t="shared" si="376"/>
        <v>2228.7722896601354</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2416.8390134775855</v>
      </c>
      <c r="N443" s="577">
        <f t="shared" si="377"/>
        <v>2330.1493588956641</v>
      </c>
      <c r="O443" s="577">
        <f t="shared" si="377"/>
        <v>2288.9521070356127</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2483.1557614007561</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2483.1557614007565</v>
      </c>
      <c r="N448" s="575">
        <f xml:space="preserve"> PR19FDPublishedTables!N$422</f>
        <v>2345.6935761215755</v>
      </c>
      <c r="O448" s="575">
        <f xml:space="preserve"> PR19FDPublishedTables!O$422</f>
        <v>2214.5118870123506</v>
      </c>
      <c r="P448" s="575">
        <f xml:space="preserve"> PR19FDPublishedTables!P$422</f>
        <v>2093.527415480507</v>
      </c>
      <c r="Q448" s="575">
        <f xml:space="preserve"> PR19FDPublishedTables!Q$422</f>
        <v>1980.0978157473683</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19.882069380683422</v>
      </c>
      <c r="N449" s="577">
        <f t="shared" ref="N449" si="382" xml:space="preserve"> IF(N$12 = 1, N448 * (N$17 - 1) * N$13, 0)</f>
        <v>86.174185451346204</v>
      </c>
      <c r="O449" s="577">
        <f t="shared" ref="O449" si="383" xml:space="preserve"> IF(O$12 = 1, O448 * (O$17 - 1) * O$13, 0)</f>
        <v>194.30408556296615</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2463.2736920200732</v>
      </c>
      <c r="N451" s="577">
        <f t="shared" si="386"/>
        <v>2259.5193906702293</v>
      </c>
      <c r="O451" s="577">
        <f t="shared" si="386"/>
        <v>2020.2078014493845</v>
      </c>
      <c r="P451" s="577">
        <f t="shared" si="386"/>
        <v>2093.527415480507</v>
      </c>
      <c r="Q451" s="577">
        <f xml:space="preserve"> IF(Q$12 = 1, Q448 - Q449, 0)</f>
        <v>1980.0978157473683</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19.882069380683422</v>
      </c>
      <c r="N452" s="577">
        <f t="shared" si="387"/>
        <v>86.174185451346204</v>
      </c>
      <c r="O452" s="577">
        <f t="shared" si="387"/>
        <v>194.30408556296615</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137.46218527918282</v>
      </c>
      <c r="N453" s="575">
        <f xml:space="preserve"> PR19FDPublishedTables!N$423</f>
        <v>131.18168910922509</v>
      </c>
      <c r="O453" s="575">
        <f xml:space="preserve"> PR19FDPublishedTables!O$423</f>
        <v>120.98447153184696</v>
      </c>
      <c r="P453" s="575">
        <f xml:space="preserve"> PR19FDPublishedTables!P$423</f>
        <v>113.42959973313839</v>
      </c>
      <c r="Q453" s="575">
        <f xml:space="preserve"> PR19FDPublishedTables!Q$423</f>
        <v>105.35621559593378</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2345.6935761215736</v>
      </c>
      <c r="N455" s="575">
        <f xml:space="preserve"> PR19FDPublishedTables!N$425</f>
        <v>2214.5118870123506</v>
      </c>
      <c r="O455" s="575">
        <f xml:space="preserve"> PR19FDPublishedTables!O$425</f>
        <v>2093.5274154805038</v>
      </c>
      <c r="P455" s="575">
        <f xml:space="preserve"> PR19FDPublishedTables!P$425</f>
        <v>1980.0978157473687</v>
      </c>
      <c r="Q455" s="575">
        <f xml:space="preserve"> PR19FDPublishedTables!Q$425</f>
        <v>1874.7416001514346</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2414.4246687611649</v>
      </c>
      <c r="N456" s="575">
        <f xml:space="preserve"> PR19FDPublishedTables!N$429</f>
        <v>2280.102731566963</v>
      </c>
      <c r="O456" s="575">
        <f xml:space="preserve"> PR19FDPublishedTables!O$429</f>
        <v>2154.0196512464272</v>
      </c>
      <c r="P456" s="575">
        <f xml:space="preserve"> PR19FDPublishedTables!P$429</f>
        <v>2036.8126156139379</v>
      </c>
      <c r="Q456" s="575">
        <f xml:space="preserve"> PR19FDPublishedTables!Q$429</f>
        <v>1927.4197079494015</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362.85477916518988</v>
      </c>
      <c r="O459" s="575">
        <f xml:space="preserve"> PR19FDPublishedTables!O$460</f>
        <v>756.7219050078628</v>
      </c>
      <c r="P459" s="575">
        <f xml:space="preserve"> PR19FDPublishedTables!P$460</f>
        <v>1138.9825970133575</v>
      </c>
      <c r="Q459" s="575">
        <f xml:space="preserve"> PR19FDPublishedTables!Q$460</f>
        <v>1457.7512350234906</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13.330264170049341</v>
      </c>
      <c r="O460" s="577">
        <f t="shared" ref="O460" si="393" xml:space="preserve"> IF(O$12 = 1, O459 * (O$17 - 1) * O$13, 0)</f>
        <v>66.395741039071922</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349.52451499514052</v>
      </c>
      <c r="O462" s="577">
        <f t="shared" si="396"/>
        <v>690.32616396879087</v>
      </c>
      <c r="P462" s="577">
        <f t="shared" si="396"/>
        <v>1138.9825970133575</v>
      </c>
      <c r="Q462" s="577">
        <f xml:space="preserve"> IF(Q$12 = 1, Q459 - Q460, 0)</f>
        <v>1457.7512350234906</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13.330264170049341</v>
      </c>
      <c r="O463" s="577">
        <f t="shared" si="397"/>
        <v>66.395741039071922</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373.18411590706353</v>
      </c>
      <c r="N464" s="575">
        <f xml:space="preserve"> PR19FDPublishedTables!N$461</f>
        <v>426.07356077295179</v>
      </c>
      <c r="O464" s="575">
        <f xml:space="preserve"> PR19FDPublishedTables!O$461</f>
        <v>435.49855527773849</v>
      </c>
      <c r="P464" s="575">
        <f xml:space="preserve"> PR19FDPublishedTables!P$461</f>
        <v>391.07437613339226</v>
      </c>
      <c r="Q464" s="575">
        <f xml:space="preserve"> PR19FDPublishedTables!Q$461</f>
        <v>318.05950700763844</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10.329336741873744</v>
      </c>
      <c r="N465" s="575">
        <f xml:space="preserve"> PR19FDPublishedTables!N$462</f>
        <v>32.206434930279094</v>
      </c>
      <c r="O465" s="575">
        <f xml:space="preserve"> PR19FDPublishedTables!O$462</f>
        <v>53.237863272246912</v>
      </c>
      <c r="P465" s="575">
        <f xml:space="preserve"> PR19FDPublishedTables!P$462</f>
        <v>72.305738123253249</v>
      </c>
      <c r="Q465" s="575">
        <f xml:space="preserve"> PR19FDPublishedTables!Q$462</f>
        <v>86.025005958808606</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362.85477916518977</v>
      </c>
      <c r="N466" s="575">
        <f xml:space="preserve"> PR19FDPublishedTables!N$463</f>
        <v>756.72190500786257</v>
      </c>
      <c r="O466" s="575">
        <f xml:space="preserve"> PR19FDPublishedTables!O$463</f>
        <v>1138.9825970133545</v>
      </c>
      <c r="P466" s="575">
        <f xml:space="preserve"> PR19FDPublishedTables!P$463</f>
        <v>1457.7512350234965</v>
      </c>
      <c r="Q466" s="575">
        <f xml:space="preserve"> PR19FDPublishedTables!Q$463</f>
        <v>1689.7857360723203</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181.42738958259488</v>
      </c>
      <c r="N467" s="575">
        <f xml:space="preserve"> PR19FDPublishedTables!N$467</f>
        <v>559.7883420865262</v>
      </c>
      <c r="O467" s="575">
        <f xml:space="preserve"> PR19FDPublishedTables!O$467</f>
        <v>947.8522510106086</v>
      </c>
      <c r="P467" s="575">
        <f xml:space="preserve"> PR19FDPublishedTables!P$467</f>
        <v>1298.366916018427</v>
      </c>
      <c r="Q467" s="575">
        <f xml:space="preserve"> PR19FDPublishedTables!Q$467</f>
        <v>1573.7684855479056</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2416.8390134775855</v>
      </c>
      <c r="N471" s="577">
        <f t="shared" si="398"/>
        <v>2330.1493588956641</v>
      </c>
      <c r="O471" s="577">
        <f t="shared" si="398"/>
        <v>2288.9521070356127</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2414.4246687611649</v>
      </c>
      <c r="N472" s="575">
        <f xml:space="preserve"> PR19FDPublishedTables!N$429</f>
        <v>2280.102731566963</v>
      </c>
      <c r="O472" s="575">
        <f xml:space="preserve"> PR19FDPublishedTables!O$429</f>
        <v>2154.0196512464272</v>
      </c>
      <c r="P472" s="575">
        <f xml:space="preserve"> PR19FDPublishedTables!P$429</f>
        <v>2036.8126156139379</v>
      </c>
      <c r="Q472" s="575">
        <f xml:space="preserve"> PR19FDPublishedTables!Q$429</f>
        <v>1927.4197079494015</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181.42738958259488</v>
      </c>
      <c r="N473" s="575">
        <f xml:space="preserve"> PR19FDPublishedTables!N$467</f>
        <v>559.7883420865262</v>
      </c>
      <c r="O473" s="575">
        <f xml:space="preserve"> PR19FDPublishedTables!O$467</f>
        <v>947.8522510106086</v>
      </c>
      <c r="P473" s="575">
        <f xml:space="preserve"> PR19FDPublishedTables!P$467</f>
        <v>1298.366916018427</v>
      </c>
      <c r="Q473" s="575">
        <f xml:space="preserve"> PR19FDPublishedTables!Q$467</f>
        <v>1573.7684855479056</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5012.6910718213448</v>
      </c>
      <c r="N474" s="610">
        <f t="shared" si="399"/>
        <v>5170.0404325491536</v>
      </c>
      <c r="O474" s="610">
        <f t="shared" si="399"/>
        <v>5390.824009292648</v>
      </c>
      <c r="P474" s="610">
        <f t="shared" si="399"/>
        <v>3335.1795316323651</v>
      </c>
      <c r="Q474" s="610">
        <f t="shared" si="399"/>
        <v>3501.1881934973071</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2593.044445047869</v>
      </c>
      <c r="N483" s="525">
        <f t="shared" si="402"/>
        <v>2532.6592569962186</v>
      </c>
      <c r="O483" s="525">
        <f t="shared" si="402"/>
        <v>2532.1871583540196</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22.514143868714825</v>
      </c>
      <c r="N484" s="525">
        <f t="shared" si="403"/>
        <v>146.29156444802464</v>
      </c>
      <c r="O484" s="525">
        <f t="shared" si="403"/>
        <v>325.99222448934842</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143.11641445256038</v>
      </c>
      <c r="N485" s="525">
        <f t="shared" si="404"/>
        <v>148.32415410528068</v>
      </c>
      <c r="O485" s="525">
        <f t="shared" si="404"/>
        <v>146.44108446909772</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2587.596824130394</v>
      </c>
      <c r="M486" s="525">
        <f t="shared" si="405"/>
        <v>2472.4421744640235</v>
      </c>
      <c r="N486" s="525">
        <f t="shared" si="405"/>
        <v>2530.6266673389628</v>
      </c>
      <c r="O486" s="525">
        <f t="shared" si="405"/>
        <v>2711.73829837427</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2592.878208999864</v>
      </c>
      <c r="N488" s="645">
        <f t="shared" ref="N488" si="409" xml:space="preserve"> IF(N$11 = 1, N451 * N479 - (M492 - M486), N451 * N479)</f>
        <v>2525.8340861642259</v>
      </c>
      <c r="O488" s="645">
        <f t="shared" ref="O488" si="410" xml:space="preserve"> IF(O$11 = 1, O451 * O479 - (N492 - N486), O451 * O479)</f>
        <v>2457.9787227613815</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20.928159389678285</v>
      </c>
      <c r="N489" s="645">
        <f>IF(N$11 = 1, (N452 - PR19FDPublishedTables!N412) * N479, N452 * N479)</f>
        <v>96.330970143116915</v>
      </c>
      <c r="O489" s="645">
        <f>IF(O$11 = 1, (O452 - PR19FDPublishedTables!O412) * O479, O452 * O479)</f>
        <v>236.40900095362971</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144.69472309412785</v>
      </c>
      <c r="N490" s="525">
        <f t="shared" si="413"/>
        <v>146.6432123578256</v>
      </c>
      <c r="O490" s="525">
        <f t="shared" si="413"/>
        <v>147.20132087226798</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2587.5968241303899</v>
      </c>
      <c r="M492" s="525">
        <f t="shared" si="415"/>
        <v>2469.1116452954102</v>
      </c>
      <c r="N492" s="525">
        <f t="shared" si="415"/>
        <v>2475.5218439495175</v>
      </c>
      <c r="O492" s="525">
        <f t="shared" si="415"/>
        <v>2547.1864028427431</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390.72067164817406</v>
      </c>
      <c r="O494" s="525">
        <f t="shared" si="416"/>
        <v>839.9170726810429</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14.901414768694211</v>
      </c>
      <c r="O495" s="525">
        <f t="shared" si="417"/>
        <v>80.78343160487114</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392.819102974619</v>
      </c>
      <c r="N496" s="525">
        <f t="shared" si="418"/>
        <v>476.29205018438086</v>
      </c>
      <c r="O496" s="525">
        <f t="shared" si="418"/>
        <v>529.86934408332559</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10.872812159765392</v>
      </c>
      <c r="N497" s="525">
        <f t="shared" si="419"/>
        <v>36.002395676099617</v>
      </c>
      <c r="O497" s="525">
        <f t="shared" si="419"/>
        <v>64.774294542660243</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381.94629081485363</v>
      </c>
      <c r="N498" s="525">
        <f t="shared" si="420"/>
        <v>845.9117409251495</v>
      </c>
      <c r="O498" s="525">
        <f t="shared" si="420"/>
        <v>1385.7955538265794</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5185.922654047733</v>
      </c>
      <c r="N500" s="525">
        <f t="shared" si="421"/>
        <v>5449.2140148086182</v>
      </c>
      <c r="O500" s="525">
        <f t="shared" si="421"/>
        <v>5830.0829537964437</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43.44230325839311</v>
      </c>
      <c r="N501" s="525">
        <f t="shared" si="421"/>
        <v>257.5239493598358</v>
      </c>
      <c r="O501" s="525">
        <f t="shared" si="421"/>
        <v>643.18465704784921</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392.819102974619</v>
      </c>
      <c r="N502" s="525">
        <f t="shared" si="422"/>
        <v>476.29205018438086</v>
      </c>
      <c r="O502" s="525">
        <f t="shared" si="422"/>
        <v>529.86934408332559</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298.68394970645357</v>
      </c>
      <c r="N503" s="525">
        <f t="shared" si="423"/>
        <v>330.9697621392059</v>
      </c>
      <c r="O503" s="525">
        <f t="shared" si="423"/>
        <v>358.41669988402595</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5175.1936482607834</v>
      </c>
      <c r="M505" s="525">
        <f xml:space="preserve"> M486 + M492 + M498</f>
        <v>5323.5001105742876</v>
      </c>
      <c r="N505" s="525">
        <f t="shared" si="425"/>
        <v>5852.0602522136296</v>
      </c>
      <c r="O505" s="525">
        <f t="shared" si="425"/>
        <v>6644.7202550435923</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2530.2793222023056</v>
      </c>
      <c r="N507" s="525">
        <f t="shared" si="426"/>
        <v>2529.1418037461817</v>
      </c>
      <c r="O507" s="525">
        <f t="shared" si="426"/>
        <v>2702.4130705565985</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2527.7516542531539</v>
      </c>
      <c r="N508" s="525">
        <f t="shared" si="427"/>
        <v>2474.8212440660454</v>
      </c>
      <c r="O508" s="525">
        <f t="shared" si="427"/>
        <v>2543.1073205384214</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189.94313224091761</v>
      </c>
      <c r="N509" s="525">
        <f t="shared" si="428"/>
        <v>607.59371145710122</v>
      </c>
      <c r="O509" s="525">
        <f t="shared" si="428"/>
        <v>1119.0659272486514</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5247.9741086963768</v>
      </c>
      <c r="N510" s="528">
        <f t="shared" si="429"/>
        <v>5611.5567592693287</v>
      </c>
      <c r="O510" s="528">
        <f t="shared" si="429"/>
        <v>6364.5863183436722</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2587.596824130394</v>
      </c>
      <c r="M514" s="577">
        <f t="shared" si="430"/>
        <v>2472.4421744640235</v>
      </c>
      <c r="N514" s="577">
        <f t="shared" si="430"/>
        <v>2530.6266673389628</v>
      </c>
      <c r="O514" s="577">
        <f t="shared" si="430"/>
        <v>2711.73829837427</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2587.5968241303899</v>
      </c>
      <c r="M515" s="577">
        <f t="shared" si="431"/>
        <v>2469.1116452954102</v>
      </c>
      <c r="N515" s="577">
        <f t="shared" si="431"/>
        <v>2475.5218439495175</v>
      </c>
      <c r="O515" s="577">
        <f t="shared" si="431"/>
        <v>2547.1864028427431</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381.94629081485363</v>
      </c>
      <c r="N516" s="577">
        <f t="shared" si="432"/>
        <v>845.9117409251495</v>
      </c>
      <c r="O516" s="577">
        <f t="shared" si="432"/>
        <v>1385.7955538265794</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5175.1936482607834</v>
      </c>
      <c r="M517" s="610">
        <f t="shared" si="433"/>
        <v>5323.5001105742876</v>
      </c>
      <c r="N517" s="610">
        <f t="shared" si="433"/>
        <v>5852.0602522136296</v>
      </c>
      <c r="O517" s="610">
        <f t="shared" si="433"/>
        <v>6644.7202550435923</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2613.8063683895421</v>
      </c>
      <c r="N519" s="577">
        <f xml:space="preserve"> M514 * N$22</f>
        <v>2625.7020357799338</v>
      </c>
      <c r="O519" s="577">
        <f t="shared" ref="O519:O521" si="437" xml:space="preserve"> N514 * O$22</f>
        <v>2754.3644756959698</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2613.806368389538</v>
      </c>
      <c r="N520" s="577">
        <f t="shared" ref="N520:N521" si="441" xml:space="preserve"> M515 * N$22</f>
        <v>2622.1650563073408</v>
      </c>
      <c r="O520" s="577">
        <f t="shared" si="437"/>
        <v>2694.3877237150109</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405.62208641686829</v>
      </c>
      <c r="O521" s="577">
        <f t="shared" si="437"/>
        <v>920.70050428591378</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5227.6127367790796</v>
      </c>
      <c r="N522" s="610">
        <f t="shared" si="443"/>
        <v>5653.4891785041427</v>
      </c>
      <c r="O522" s="610">
        <f t="shared" si="443"/>
        <v>6369.4527036968948</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5227.6127367790796</v>
      </c>
      <c r="N524" s="577">
        <f t="shared" si="444"/>
        <v>5653.4891785041427</v>
      </c>
      <c r="O524" s="577">
        <f t="shared" si="444"/>
        <v>6369.4527036968948</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5175.1936482607834</v>
      </c>
      <c r="N525" s="577">
        <f t="shared" ref="N525" si="449" xml:space="preserve"> M517</f>
        <v>5323.5001105742876</v>
      </c>
      <c r="O525" s="577">
        <f t="shared" ref="O525" si="450" xml:space="preserve"> N517</f>
        <v>5852.0602522136296</v>
      </c>
      <c r="P525" s="577">
        <f t="shared" ref="P525" si="451" xml:space="preserve"> O517</f>
        <v>6644.7202550435923</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52.419088518296121</v>
      </c>
      <c r="N527" s="610">
        <f t="shared" si="454"/>
        <v>329.98906792985508</v>
      </c>
      <c r="O527" s="610">
        <f t="shared" si="454"/>
        <v>517.39245148326518</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5247.9741086963768</v>
      </c>
      <c r="N532" s="618">
        <f t="shared" si="455"/>
        <v>5611.5567592693287</v>
      </c>
      <c r="O532" s="618">
        <f t="shared" si="455"/>
        <v>6364.5863183436722</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2099.1896434785508</v>
      </c>
      <c r="N533" s="618">
        <f t="shared" si="456"/>
        <v>2244.6227037077315</v>
      </c>
      <c r="O533" s="618">
        <f t="shared" si="456"/>
        <v>2545.8345273374689</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5012.6910718213448</v>
      </c>
      <c r="N534" s="618">
        <f t="shared" si="457"/>
        <v>5170.0404325491536</v>
      </c>
      <c r="O534" s="618">
        <f t="shared" si="457"/>
        <v>5390.824009292648</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2005.0764287285381</v>
      </c>
      <c r="N535" s="525">
        <f t="shared" ref="N535" si="462" xml:space="preserve"> N531 * N534</f>
        <v>2068.0161730196614</v>
      </c>
      <c r="O535" s="525">
        <f t="shared" ref="O535" si="463" xml:space="preserve"> O531 * O534</f>
        <v>2156.3296037170594</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0.17175000000000007</v>
      </c>
      <c r="N539" s="291">
        <f xml:space="preserve"> Inp!N$214</f>
        <v>0.18049999999999999</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5247.9741086963768</v>
      </c>
      <c r="N540" s="618">
        <f t="shared" si="466"/>
        <v>5611.5567592693287</v>
      </c>
      <c r="O540" s="618">
        <f t="shared" si="466"/>
        <v>6364.5863183436722</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901.33955316860306</v>
      </c>
      <c r="N541" s="619">
        <f t="shared" si="467"/>
        <v>1012.8859950481138</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5012.6910718213448</v>
      </c>
      <c r="N542" s="274">
        <f t="shared" si="468"/>
        <v>5170.0404325491536</v>
      </c>
      <c r="O542" s="274">
        <f t="shared" si="468"/>
        <v>5390.824009292648</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860.92969158531628</v>
      </c>
      <c r="N543" s="311">
        <f t="shared" ref="N543" si="473" xml:space="preserve"> N539 * N542</f>
        <v>933.19229807512215</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5175.1936482607834</v>
      </c>
      <c r="N547" s="274">
        <f t="shared" si="477"/>
        <v>5323.5001105742876</v>
      </c>
      <c r="O547" s="274">
        <f t="shared" si="477"/>
        <v>5852.0602522136296</v>
      </c>
      <c r="P547" s="274">
        <f t="shared" si="477"/>
        <v>6644.7202550435923</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52.419088518296121</v>
      </c>
      <c r="N548" s="274">
        <f t="shared" si="478"/>
        <v>329.98906792985508</v>
      </c>
      <c r="O548" s="274">
        <f t="shared" si="478"/>
        <v>517.39245148326518</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1.0619872379216042</v>
      </c>
      <c r="O549" s="267">
        <f t="shared" ref="O549" si="483" xml:space="preserve"> IF( O547 &lt;&gt; 0, 1 + O548 / O547, 0)</f>
        <v>1.0884120171673819</v>
      </c>
      <c r="P549" s="267">
        <f t="shared" ref="P549" si="484" xml:space="preserve"> IF( P547 &lt;&gt; 0, 1 + P548 / P547, 0)</f>
        <v>1</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1.0128913443830743E-2</v>
      </c>
      <c r="N550" s="581">
        <f t="shared" si="486"/>
        <v>6.1987237921604287E-2</v>
      </c>
      <c r="O550" s="581">
        <f t="shared" si="486"/>
        <v>8.8412017167381993E-2</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2593.044445047869</v>
      </c>
      <c r="N552" s="274">
        <f t="shared" si="487"/>
        <v>2532.6592569962186</v>
      </c>
      <c r="O552" s="274">
        <f t="shared" si="487"/>
        <v>2532.1871583540196</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22.514143868714825</v>
      </c>
      <c r="N553" s="274">
        <f t="shared" si="488"/>
        <v>146.29156444802464</v>
      </c>
      <c r="O553" s="274">
        <f t="shared" si="488"/>
        <v>325.99222448934842</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2592.878208999864</v>
      </c>
      <c r="N554" s="274">
        <f t="shared" si="489"/>
        <v>2525.8340861642259</v>
      </c>
      <c r="O554" s="274">
        <f t="shared" si="489"/>
        <v>2457.9787227613815</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20.928159389678285</v>
      </c>
      <c r="N555" s="274">
        <f t="shared" si="490"/>
        <v>96.330970143116915</v>
      </c>
      <c r="O555" s="274">
        <f t="shared" si="490"/>
        <v>236.40900095362971</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1.7522205270413451</v>
      </c>
      <c r="N556" s="274">
        <f t="shared" ref="N556" si="494" xml:space="preserve"> N552 + N553 - N554 - N555</f>
        <v>56.785765136900196</v>
      </c>
      <c r="O556" s="274">
        <f t="shared" ref="O556" si="495" xml:space="preserve"> O552 + O553 - O554 - O555</f>
        <v>163.79165912835666</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1.0106669980196119</v>
      </c>
      <c r="O557" s="267">
        <f t="shared" ref="O557" si="503" xml:space="preserve"> IF( O547 &lt;&gt; 0, 1 + O556 / O547, 0)</f>
        <v>1.0279887171473328</v>
      </c>
      <c r="P557" s="267">
        <f t="shared" ref="P557" si="504" xml:space="preserve"> IF( P547 &lt;&gt; 0, 1 + P556 / P547, 0)</f>
        <v>1</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3.3858066888573537E-4</v>
      </c>
      <c r="N558" s="581">
        <f t="shared" si="506"/>
        <v>1.0666998019612002E-2</v>
      </c>
      <c r="O558" s="581">
        <f t="shared" si="506"/>
        <v>2.7988717147332857E-2</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1.0128913443830743E-2</v>
      </c>
      <c r="N560" s="581">
        <f t="shared" ref="N560:Q560" si="508" xml:space="preserve"> N550</f>
        <v>6.1987237921604287E-2</v>
      </c>
      <c r="O560" s="581">
        <f t="shared" si="508"/>
        <v>8.8412017167381993E-2</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3.3858066888573537E-4</v>
      </c>
      <c r="N561" s="581">
        <f t="shared" ref="N561:Q561" si="510" xml:space="preserve"> N558</f>
        <v>1.0666998019612002E-2</v>
      </c>
      <c r="O561" s="581">
        <f t="shared" si="510"/>
        <v>2.7988717147332857E-2</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7.3315453685367071E-2</v>
      </c>
      <c r="O562" s="197">
        <f t="shared" ref="O562" si="515" xml:space="preserve"> (1 + O560) * (1 + O561) -1</f>
        <v>0.11887527325563774</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1509.2597203682301</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786.02466600100399</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1509.2597203682301</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783.77476842567319</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786.02466600100399</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783.77476842567319</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-2.2498975753308059</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783.77476842567319</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783.77476842567319</v>
      </c>
      <c r="N596" s="282">
        <f t="shared" si="549"/>
        <v>756.57214191565606</v>
      </c>
      <c r="O596" s="282">
        <f t="shared" si="549"/>
        <v>764.30605000285686</v>
      </c>
      <c r="P596" s="282">
        <f t="shared" si="549"/>
        <v>822.12555400922338</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6.8051351494202788</v>
      </c>
      <c r="N598" s="274">
        <f t="shared" si="550"/>
        <v>43.701150067025978</v>
      </c>
      <c r="O598" s="274">
        <f t="shared" si="550"/>
        <v>98.396292947420548</v>
      </c>
      <c r="P598" s="274">
        <f t="shared" si="550"/>
        <v>-822.12555400922338</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4.3016223288310701E-2</v>
      </c>
      <c r="N600" s="291">
        <f xml:space="preserve"> Inp!N$179</f>
        <v>4.4943699034008897E-2</v>
      </c>
      <c r="O600" s="291">
        <f xml:space="preserve"> Inp!O$179</f>
        <v>4.7034518072930097E-2</v>
      </c>
      <c r="P600" s="291">
        <f xml:space="preserve"> Inp!P$179</f>
        <v>4.91689427684594E-2</v>
      </c>
      <c r="Q600" s="291">
        <f xml:space="preserve"> Inp!Q$179</f>
        <v>5.1632027572433799E-2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783.77476842567319</v>
      </c>
      <c r="N601" s="282">
        <f t="shared" si="551"/>
        <v>756.57214191565606</v>
      </c>
      <c r="O601" s="282">
        <f t="shared" si="551"/>
        <v>764.30605000285686</v>
      </c>
      <c r="P601" s="282">
        <f t="shared" si="551"/>
        <v>822.12555400922338</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6.8051351494202788</v>
      </c>
      <c r="N602" s="274">
        <f t="shared" si="552"/>
        <v>43.701150067025978</v>
      </c>
      <c r="O602" s="274">
        <f t="shared" si="552"/>
        <v>98.396292947420548</v>
      </c>
      <c r="P602" s="274">
        <f t="shared" si="552"/>
        <v>-822.12555400922338</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34.007761659437364</v>
      </c>
      <c r="N603" s="274">
        <f t="shared" si="553"/>
        <v>35.967241979825189</v>
      </c>
      <c r="O603" s="274">
        <f t="shared" si="553"/>
        <v>40.576788941053962</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783.77476842567319</v>
      </c>
      <c r="N605" s="274">
        <f t="shared" ref="N605" si="558" xml:space="preserve"> M608</f>
        <v>756.57214191565606</v>
      </c>
      <c r="O605" s="274">
        <f t="shared" ref="O605" si="559" xml:space="preserve"> N608</f>
        <v>764.30605000285686</v>
      </c>
      <c r="P605" s="274">
        <f t="shared" ref="P605" si="560" xml:space="preserve"> O608</f>
        <v>822.12555400922338</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6.8051351494202788</v>
      </c>
      <c r="N606" s="274">
        <f t="shared" si="562"/>
        <v>43.701150067025978</v>
      </c>
      <c r="O606" s="274">
        <f t="shared" si="562"/>
        <v>98.396292947420548</v>
      </c>
      <c r="P606" s="274">
        <f t="shared" si="562"/>
        <v>-822.12555400922338</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34.007761659437364</v>
      </c>
      <c r="N607" s="274">
        <f t="shared" si="563"/>
        <v>35.967241979825189</v>
      </c>
      <c r="O607" s="274">
        <f t="shared" si="563"/>
        <v>40.576788941053962</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783.77476842567319</v>
      </c>
      <c r="M608" s="274">
        <f t="shared" si="564"/>
        <v>756.57214191565606</v>
      </c>
      <c r="N608" s="274">
        <f t="shared" si="564"/>
        <v>764.30605000285686</v>
      </c>
      <c r="O608" s="274">
        <f t="shared" si="564"/>
        <v>822.12555400922338</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783.77476842567319</v>
      </c>
      <c r="N611" s="274">
        <f t="shared" si="565"/>
        <v>756.57214191565606</v>
      </c>
      <c r="O611" s="274">
        <f t="shared" si="565"/>
        <v>764.30605000285686</v>
      </c>
      <c r="P611" s="274">
        <f t="shared" si="565"/>
        <v>822.12555400922338</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6.8051351494202788</v>
      </c>
      <c r="N612" s="274">
        <f t="shared" si="566"/>
        <v>43.701150067025978</v>
      </c>
      <c r="O612" s="274">
        <f t="shared" si="566"/>
        <v>98.396292947420548</v>
      </c>
      <c r="P612" s="274">
        <f t="shared" si="566"/>
        <v>-822.12555400922338</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34.007761659437364</v>
      </c>
      <c r="N613" s="274">
        <f t="shared" si="567"/>
        <v>35.967241979825189</v>
      </c>
      <c r="O613" s="274">
        <f t="shared" si="567"/>
        <v>40.576788941053962</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783.77476842567319</v>
      </c>
      <c r="M614" s="274">
        <f t="shared" si="568"/>
        <v>756.57214191565606</v>
      </c>
      <c r="N614" s="274">
        <f t="shared" si="568"/>
        <v>764.30605000285686</v>
      </c>
      <c r="O614" s="274">
        <f t="shared" si="568"/>
        <v>822.12555400922338</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391.88738421283659</v>
      </c>
      <c r="M615" s="274">
        <f t="shared" si="569"/>
        <v>773.57602274537476</v>
      </c>
      <c r="N615" s="274">
        <f t="shared" si="569"/>
        <v>782.28967099276952</v>
      </c>
      <c r="O615" s="274">
        <f t="shared" si="569"/>
        <v>842.41394847975039</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748.63570258393543</v>
      </c>
      <c r="N619" s="577">
        <f t="shared" si="570"/>
        <v>697.04517509924801</v>
      </c>
      <c r="O619" s="577">
        <f t="shared" si="570"/>
        <v>647.36955376469541</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6.500039729523408</v>
      </c>
      <c r="N620" s="577">
        <f t="shared" si="571"/>
        <v>40.262751048933758</v>
      </c>
      <c r="O620" s="577">
        <f t="shared" si="571"/>
        <v>83.341960013575445</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32.483087704339994</v>
      </c>
      <c r="N621" s="577">
        <f t="shared" si="572"/>
        <v>33.137345528193144</v>
      </c>
      <c r="O621" s="577">
        <f t="shared" si="572"/>
        <v>34.368663900902192</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754.62986018411505</v>
      </c>
      <c r="M622" s="577">
        <f t="shared" si="573"/>
        <v>722.65265460911871</v>
      </c>
      <c r="N622" s="577">
        <f t="shared" si="573"/>
        <v>704.17058061998864</v>
      </c>
      <c r="O622" s="577">
        <f t="shared" si="573"/>
        <v>696.34284987736862</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738.89419846128874</v>
      </c>
      <c r="N623" s="577">
        <f t="shared" si="574"/>
        <v>720.73925338408526</v>
      </c>
      <c r="O623" s="577">
        <f t="shared" si="574"/>
        <v>713.52718182781973</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754.62986018411505</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754.62986018411505</v>
      </c>
      <c r="N628" s="575">
        <f xml:space="preserve"> PR19FDPublishedTables!N$597</f>
        <v>722.16853361840833</v>
      </c>
      <c r="O628" s="575">
        <f xml:space="preserve"> PR19FDPublishedTables!O$597</f>
        <v>689.7116083916311</v>
      </c>
      <c r="P628" s="575">
        <f xml:space="preserve"> PR19FDPublishedTables!P$597</f>
        <v>657.27135528162569</v>
      </c>
      <c r="Q628" s="575">
        <f xml:space="preserve"> PR19FDPublishedTables!Q$597</f>
        <v>624.95401763043583</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6.0421514711797313</v>
      </c>
      <c r="N629" s="577">
        <f t="shared" ref="N629" si="579" xml:space="preserve"> IF(N$12 = 1, N628 * (N$17 - 1) * N$13, 0)</f>
        <v>26.530441050214144</v>
      </c>
      <c r="O629" s="577">
        <f t="shared" ref="O629" si="580" xml:space="preserve"> IF(O$12 = 1, O628 * (O$17 - 1) * O$13, 0)</f>
        <v>60.516172505851664</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748.5877087129353</v>
      </c>
      <c r="N631" s="577">
        <f t="shared" si="583"/>
        <v>695.63809256819422</v>
      </c>
      <c r="O631" s="577">
        <f t="shared" si="583"/>
        <v>629.19543588577949</v>
      </c>
      <c r="P631" s="577">
        <f t="shared" si="583"/>
        <v>657.27135528162569</v>
      </c>
      <c r="Q631" s="577">
        <f xml:space="preserve"> IF(Q$12 = 1, Q628 - Q629, 0)</f>
        <v>624.95401763043583</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6.0421514711797313</v>
      </c>
      <c r="N632" s="577">
        <f t="shared" si="584"/>
        <v>26.530441050214144</v>
      </c>
      <c r="O632" s="577">
        <f t="shared" si="584"/>
        <v>60.516172505851664</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32.461326565706578</v>
      </c>
      <c r="N633" s="575">
        <f xml:space="preserve"> PR19FDPublishedTables!N$598</f>
        <v>32.456925226777344</v>
      </c>
      <c r="O633" s="575">
        <f xml:space="preserve"> PR19FDPublishedTables!O$598</f>
        <v>32.440253110005827</v>
      </c>
      <c r="P633" s="575">
        <f xml:space="preserve"> PR19FDPublishedTables!P$598</f>
        <v>32.317337651189966</v>
      </c>
      <c r="Q633" s="575">
        <f xml:space="preserve"> PR19FDPublishedTables!Q$598</f>
        <v>32.267643069798012</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722.16853361840845</v>
      </c>
      <c r="N635" s="575">
        <f xml:space="preserve"> PR19FDPublishedTables!N$600</f>
        <v>689.71160839163099</v>
      </c>
      <c r="O635" s="575">
        <f xml:space="preserve"> PR19FDPublishedTables!O$600</f>
        <v>657.27135528162523</v>
      </c>
      <c r="P635" s="575">
        <f xml:space="preserve"> PR19FDPublishedTables!P$600</f>
        <v>624.95401763043571</v>
      </c>
      <c r="Q635" s="575">
        <f xml:space="preserve"> PR19FDPublishedTables!Q$600</f>
        <v>592.68637456063777</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738.3991969012618</v>
      </c>
      <c r="N636" s="575">
        <f xml:space="preserve"> PR19FDPublishedTables!N$604</f>
        <v>705.94007100501972</v>
      </c>
      <c r="O636" s="575">
        <f xml:space="preserve"> PR19FDPublishedTables!O$604</f>
        <v>673.49148183662817</v>
      </c>
      <c r="P636" s="575">
        <f xml:space="preserve"> PR19FDPublishedTables!P$604</f>
        <v>641.1126864560307</v>
      </c>
      <c r="Q636" s="575">
        <f xml:space="preserve"> PR19FDPublishedTables!Q$604</f>
        <v>608.82019609553686</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46.28687135809102</v>
      </c>
      <c r="O639" s="575">
        <f xml:space="preserve"> PR19FDPublishedTables!O$635</f>
        <v>126.98890911200442</v>
      </c>
      <c r="P639" s="575">
        <f xml:space="preserve"> PR19FDPublishedTables!P$635</f>
        <v>203.87061685054954</v>
      </c>
      <c r="Q639" s="575">
        <f xml:space="preserve"> PR19FDPublishedTables!Q$635</f>
        <v>261.54734396215434</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1.7004494862324708</v>
      </c>
      <c r="O640" s="577">
        <f t="shared" ref="O640" si="590" xml:space="preserve"> IF(O$12 = 1, O639 * (O$17 - 1) * O$13, 0)</f>
        <v>11.142168170944222</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44.586421871858548</v>
      </c>
      <c r="O642" s="577">
        <f t="shared" si="593"/>
        <v>115.8467409410602</v>
      </c>
      <c r="P642" s="577">
        <f t="shared" si="593"/>
        <v>203.87061685054954</v>
      </c>
      <c r="Q642" s="577">
        <f xml:space="preserve"> IF(Q$12 = 1, Q639 - Q640, 0)</f>
        <v>261.54734396215434</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1.7004494862324708</v>
      </c>
      <c r="O643" s="577">
        <f t="shared" si="594"/>
        <v>11.142168170944222</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48.131163339890094</v>
      </c>
      <c r="N644" s="575">
        <f xml:space="preserve"> PR19FDPublishedTables!N$636</f>
        <v>87.15741329907911</v>
      </c>
      <c r="O644" s="575">
        <f xml:space="preserve"> PR19FDPublishedTables!O$636</f>
        <v>89.124530812717069</v>
      </c>
      <c r="P644" s="575">
        <f xml:space="preserve"> PR19FDPublishedTables!P$636</f>
        <v>75.39617624330387</v>
      </c>
      <c r="Q644" s="575">
        <f xml:space="preserve"> PR19FDPublishedTables!Q$636</f>
        <v>59.052453083433356</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1.8442919817990249</v>
      </c>
      <c r="N645" s="575">
        <f xml:space="preserve"> PR19FDPublishedTables!N$637</f>
        <v>6.4553755451657393</v>
      </c>
      <c r="O645" s="575">
        <f xml:space="preserve"> PR19FDPublishedTables!O$637</f>
        <v>12.242823074172021</v>
      </c>
      <c r="P645" s="575">
        <f xml:space="preserve"> PR19FDPublishedTables!P$637</f>
        <v>17.719449131698955</v>
      </c>
      <c r="Q645" s="575">
        <f xml:space="preserve"> PR19FDPublishedTables!Q$637</f>
        <v>22.014251939546281</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46.286871358091069</v>
      </c>
      <c r="N646" s="575">
        <f xml:space="preserve"> PR19FDPublishedTables!N$638</f>
        <v>126.98890911200439</v>
      </c>
      <c r="O646" s="575">
        <f xml:space="preserve"> PR19FDPublishedTables!O$638</f>
        <v>203.87061685054948</v>
      </c>
      <c r="P646" s="575">
        <f xml:space="preserve"> PR19FDPublishedTables!P$638</f>
        <v>261.5473439621544</v>
      </c>
      <c r="Q646" s="575">
        <f xml:space="preserve"> PR19FDPublishedTables!Q$638</f>
        <v>298.58554510604142</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23.143435679045535</v>
      </c>
      <c r="N647" s="575">
        <f xml:space="preserve"> PR19FDPublishedTables!N$642</f>
        <v>86.637890235047706</v>
      </c>
      <c r="O647" s="575">
        <f xml:space="preserve"> PR19FDPublishedTables!O$642</f>
        <v>165.42976298127695</v>
      </c>
      <c r="P647" s="575">
        <f xml:space="preserve"> PR19FDPublishedTables!P$642</f>
        <v>232.70898040635197</v>
      </c>
      <c r="Q647" s="575">
        <f xml:space="preserve"> PR19FDPublishedTables!Q$642</f>
        <v>280.06644453409785</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738.89419846128874</v>
      </c>
      <c r="N651" s="577">
        <f t="shared" si="595"/>
        <v>720.73925338408526</v>
      </c>
      <c r="O651" s="577">
        <f t="shared" si="595"/>
        <v>713.52718182781973</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738.3991969012618</v>
      </c>
      <c r="N652" s="575">
        <f xml:space="preserve"> PR19FDPublishedTables!N$604</f>
        <v>705.94007100501972</v>
      </c>
      <c r="O652" s="575">
        <f xml:space="preserve"> PR19FDPublishedTables!O$604</f>
        <v>673.49148183662817</v>
      </c>
      <c r="P652" s="575">
        <f xml:space="preserve"> PR19FDPublishedTables!P$604</f>
        <v>641.1126864560307</v>
      </c>
      <c r="Q652" s="575">
        <f xml:space="preserve"> PR19FDPublishedTables!Q$604</f>
        <v>608.82019609553686</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23.143435679045535</v>
      </c>
      <c r="N653" s="575">
        <f xml:space="preserve"> PR19FDPublishedTables!N$642</f>
        <v>86.637890235047706</v>
      </c>
      <c r="O653" s="575">
        <f xml:space="preserve"> PR19FDPublishedTables!O$642</f>
        <v>165.42976298127695</v>
      </c>
      <c r="P653" s="575">
        <f xml:space="preserve"> PR19FDPublishedTables!P$642</f>
        <v>232.70898040635197</v>
      </c>
      <c r="Q653" s="575">
        <f xml:space="preserve"> PR19FDPublishedTables!Q$642</f>
        <v>280.06644453409785</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1500.4368310415962</v>
      </c>
      <c r="N654" s="610">
        <f t="shared" si="596"/>
        <v>1513.3172146241527</v>
      </c>
      <c r="O654" s="610">
        <f t="shared" si="596"/>
        <v>1552.448426645725</v>
      </c>
      <c r="P654" s="610">
        <f t="shared" si="596"/>
        <v>873.8216668623827</v>
      </c>
      <c r="Q654" s="610">
        <f t="shared" si="596"/>
        <v>888.88664062963471</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788.02497911521891</v>
      </c>
      <c r="N663" s="525">
        <f t="shared" si="599"/>
        <v>779.20130720354132</v>
      </c>
      <c r="O663" s="525">
        <f t="shared" si="599"/>
        <v>787.65193747669969</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6.8420376618779919</v>
      </c>
      <c r="N664" s="525">
        <f t="shared" si="600"/>
        <v>45.008256809858786</v>
      </c>
      <c r="O664" s="525">
        <f t="shared" si="600"/>
        <v>101.40182820778539</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34.192177078197005</v>
      </c>
      <c r="N665" s="525">
        <f t="shared" si="601"/>
        <v>37.043026585969947</v>
      </c>
      <c r="O665" s="525">
        <f t="shared" si="601"/>
        <v>41.816215409893474</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786.36944969769615</v>
      </c>
      <c r="M666" s="525">
        <f t="shared" si="602"/>
        <v>760.67483969889975</v>
      </c>
      <c r="N666" s="525">
        <f t="shared" si="602"/>
        <v>787.16653742743017</v>
      </c>
      <c r="O666" s="525">
        <f t="shared" si="602"/>
        <v>847.23755027459151</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787.97446005893835</v>
      </c>
      <c r="N668" s="645">
        <f t="shared" ref="N668" si="606" xml:space="preserve"> IF(N$11 = 1, N631 * N659 - (M672 - M666), N631 * N659)</f>
        <v>777.62838110533789</v>
      </c>
      <c r="O668" s="645">
        <f t="shared" ref="O668" si="607" xml:space="preserve"> IF(O$11 = 1, O631 * O659 - (N672 - N666), O631 * O659)</f>
        <v>765.53956120566295</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6.3600577296185827</v>
      </c>
      <c r="N669" s="645">
        <f>IF(N$11 = 1, (N632 - PR19FDPublishedTables!N587) * N659, N632 * N659)</f>
        <v>29.657409713896833</v>
      </c>
      <c r="O669" s="645">
        <f>IF(O$11 = 1, (O632 - PR19FDPublishedTables!O587) * O659, O632 * O659)</f>
        <v>73.629784171520782</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34.169270982805173</v>
      </c>
      <c r="N670" s="525">
        <f t="shared" si="610"/>
        <v>36.282409617011616</v>
      </c>
      <c r="O670" s="525">
        <f t="shared" si="610"/>
        <v>39.469925741392025</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786.36944969769615</v>
      </c>
      <c r="M672" s="525">
        <f t="shared" si="612"/>
        <v>760.16524680575174</v>
      </c>
      <c r="N672" s="525">
        <f t="shared" si="612"/>
        <v>771.00338120222307</v>
      </c>
      <c r="O672" s="525">
        <f t="shared" si="612"/>
        <v>799.69941963579163</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49.841530286948867</v>
      </c>
      <c r="O674" s="525">
        <f t="shared" si="614"/>
        <v>140.95026468568463</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1.9008702876643166</v>
      </c>
      <c r="O675" s="525">
        <f t="shared" si="615"/>
        <v>13.556631288108692</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50.663572221838585</v>
      </c>
      <c r="N676" s="525">
        <f t="shared" si="616"/>
        <v>97.430084593085411</v>
      </c>
      <c r="O676" s="525">
        <f t="shared" si="616"/>
        <v>108.43745888743827</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1.9413289339838773</v>
      </c>
      <c r="N677" s="525">
        <f t="shared" si="617"/>
        <v>7.2162282201676833</v>
      </c>
      <c r="O677" s="525">
        <f t="shared" si="617"/>
        <v>14.895793690756555</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48.72224328785471</v>
      </c>
      <c r="N678" s="525">
        <f t="shared" si="618"/>
        <v>141.9562569475309</v>
      </c>
      <c r="O678" s="525">
        <f t="shared" si="618"/>
        <v>248.04856117047507</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1575.9994391741573</v>
      </c>
      <c r="N680" s="525">
        <f t="shared" si="619"/>
        <v>1606.6712185958281</v>
      </c>
      <c r="O680" s="525">
        <f t="shared" si="619"/>
        <v>1694.1417633680474</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13.202095391496574</v>
      </c>
      <c r="N681" s="525">
        <f t="shared" si="619"/>
        <v>76.566536811419937</v>
      </c>
      <c r="O681" s="525">
        <f t="shared" si="619"/>
        <v>188.58824366741487</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50.663572221838585</v>
      </c>
      <c r="N682" s="525">
        <f t="shared" si="620"/>
        <v>97.430084593085411</v>
      </c>
      <c r="O682" s="525">
        <f t="shared" si="620"/>
        <v>108.43745888743827</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70.302776994986061</v>
      </c>
      <c r="N683" s="525">
        <f t="shared" si="621"/>
        <v>80.541664423149243</v>
      </c>
      <c r="O683" s="525">
        <f t="shared" si="621"/>
        <v>96.181934842042068</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1572.7388993953923</v>
      </c>
      <c r="M685" s="525">
        <f xml:space="preserve"> M666 + M672 + M678</f>
        <v>1569.5623297925063</v>
      </c>
      <c r="N685" s="525">
        <f t="shared" si="623"/>
        <v>1700.1261755771841</v>
      </c>
      <c r="O685" s="525">
        <f t="shared" si="623"/>
        <v>1894.9855310808582</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773.57602274537476</v>
      </c>
      <c r="N687" s="525">
        <f t="shared" si="624"/>
        <v>782.28967099276952</v>
      </c>
      <c r="O687" s="525">
        <f t="shared" si="624"/>
        <v>842.41394847975039</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773.05778706446699</v>
      </c>
      <c r="N688" s="525">
        <f t="shared" si="625"/>
        <v>766.22665311227729</v>
      </c>
      <c r="O688" s="525">
        <f t="shared" si="625"/>
        <v>795.14646804076563</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24.229729997260776</v>
      </c>
      <c r="N689" s="525">
        <f t="shared" si="626"/>
        <v>94.036680157567389</v>
      </c>
      <c r="O689" s="525">
        <f t="shared" si="626"/>
        <v>195.31188632804685</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1570.8635398071026</v>
      </c>
      <c r="N690" s="528">
        <f t="shared" si="627"/>
        <v>1642.5530042626142</v>
      </c>
      <c r="O690" s="528">
        <f t="shared" si="627"/>
        <v>1832.8723028485629</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786.36944969769615</v>
      </c>
      <c r="M694" s="577">
        <f t="shared" si="628"/>
        <v>760.67483969889975</v>
      </c>
      <c r="N694" s="577">
        <f t="shared" si="628"/>
        <v>787.16653742743017</v>
      </c>
      <c r="O694" s="577">
        <f t="shared" si="628"/>
        <v>847.23755027459151</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786.36944969769615</v>
      </c>
      <c r="M695" s="577">
        <f t="shared" si="629"/>
        <v>760.16524680575174</v>
      </c>
      <c r="N695" s="577">
        <f t="shared" si="629"/>
        <v>771.00338120222307</v>
      </c>
      <c r="O695" s="577">
        <f t="shared" si="629"/>
        <v>799.69941963579163</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48.72224328785471</v>
      </c>
      <c r="N696" s="577">
        <f t="shared" si="630"/>
        <v>141.9562569475309</v>
      </c>
      <c r="O696" s="577">
        <f t="shared" si="630"/>
        <v>248.04856117047507</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1572.7388993953923</v>
      </c>
      <c r="M697" s="610">
        <f t="shared" si="631"/>
        <v>1569.5623297925063</v>
      </c>
      <c r="N697" s="610">
        <f t="shared" si="631"/>
        <v>1700.1261755771841</v>
      </c>
      <c r="O697" s="610">
        <f t="shared" si="631"/>
        <v>1894.9855310808582</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794.33451778855692</v>
      </c>
      <c r="N699" s="577">
        <f xml:space="preserve"> M694 * N$22</f>
        <v>807.82697196829372</v>
      </c>
      <c r="O699" s="577">
        <f t="shared" ref="O699:O701" si="635" xml:space="preserve"> N694 * O$22</f>
        <v>856.76151884805267</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794.33451778855692</v>
      </c>
      <c r="N700" s="577">
        <f t="shared" ref="N700:N701" si="639" xml:space="preserve"> M695 * N$22</f>
        <v>807.28579081923499</v>
      </c>
      <c r="O700" s="577">
        <f t="shared" si="635"/>
        <v>839.1693453771835</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51.742400574613256</v>
      </c>
      <c r="O701" s="577">
        <f t="shared" si="635"/>
        <v>154.50689597379329</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1588.6690355771138</v>
      </c>
      <c r="N702" s="610">
        <f t="shared" si="641"/>
        <v>1666.8551633621419</v>
      </c>
      <c r="O702" s="610">
        <f t="shared" si="641"/>
        <v>1850.4377601990295</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1588.6690355771138</v>
      </c>
      <c r="N704" s="577">
        <f t="shared" si="642"/>
        <v>1666.8551633621419</v>
      </c>
      <c r="O704" s="577">
        <f t="shared" si="642"/>
        <v>1850.4377601990295</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1572.7388993953923</v>
      </c>
      <c r="N705" s="577">
        <f t="shared" ref="N705" si="647" xml:space="preserve"> M697</f>
        <v>1569.5623297925063</v>
      </c>
      <c r="O705" s="577">
        <f t="shared" ref="O705" si="648" xml:space="preserve"> N697</f>
        <v>1700.1261755771841</v>
      </c>
      <c r="P705" s="577">
        <f t="shared" ref="P705" si="649" xml:space="preserve"> O697</f>
        <v>1894.9855310808582</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15.930136181721537</v>
      </c>
      <c r="N707" s="610">
        <f t="shared" si="652"/>
        <v>97.292833569635604</v>
      </c>
      <c r="O707" s="610">
        <f t="shared" si="652"/>
        <v>150.31158462184544</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1570.8635398071026</v>
      </c>
      <c r="N712" s="618">
        <f t="shared" si="653"/>
        <v>1642.5530042626142</v>
      </c>
      <c r="O712" s="618">
        <f t="shared" si="653"/>
        <v>1832.8723028485629</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628.34541592284108</v>
      </c>
      <c r="N713" s="618">
        <f t="shared" si="654"/>
        <v>657.02120170504577</v>
      </c>
      <c r="O713" s="618">
        <f t="shared" si="654"/>
        <v>733.14892113942517</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1500.4368310415962</v>
      </c>
      <c r="N714" s="618">
        <f t="shared" si="655"/>
        <v>1513.3172146241527</v>
      </c>
      <c r="O714" s="618">
        <f t="shared" si="655"/>
        <v>1552.448426645725</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600.17473241663845</v>
      </c>
      <c r="N715" s="525">
        <f t="shared" ref="N715" si="660" xml:space="preserve"> N711 * N714</f>
        <v>605.32688584966115</v>
      </c>
      <c r="O715" s="525">
        <f t="shared" ref="O715" si="661" xml:space="preserve"> O711 * O714</f>
        <v>620.97937065829001</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0.17175000000000007</v>
      </c>
      <c r="N719" s="291">
        <f xml:space="preserve"> Inp!N$214</f>
        <v>0.18049999999999999</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1570.8635398071026</v>
      </c>
      <c r="N720" s="618">
        <f t="shared" si="664"/>
        <v>1642.5530042626142</v>
      </c>
      <c r="O720" s="618">
        <f t="shared" si="664"/>
        <v>1832.8723028485629</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269.79581296186996</v>
      </c>
      <c r="N721" s="619">
        <f t="shared" si="665"/>
        <v>296.48081726940183</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1500.4368310415962</v>
      </c>
      <c r="N722" s="274">
        <f t="shared" si="666"/>
        <v>1513.3172146241527</v>
      </c>
      <c r="O722" s="274">
        <f t="shared" si="666"/>
        <v>1552.448426645725</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257.70002573139425</v>
      </c>
      <c r="N723" s="311">
        <f t="shared" ref="N723" si="671" xml:space="preserve"> N719 * N722</f>
        <v>273.15375723965957</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1572.7388993953923</v>
      </c>
      <c r="N727" s="274">
        <f t="shared" si="675"/>
        <v>1569.5623297925063</v>
      </c>
      <c r="O727" s="274">
        <f t="shared" si="675"/>
        <v>1700.1261755771841</v>
      </c>
      <c r="P727" s="274">
        <f t="shared" si="675"/>
        <v>1894.9855310808582</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15.930136181721537</v>
      </c>
      <c r="N728" s="274">
        <f t="shared" si="676"/>
        <v>97.292833569635604</v>
      </c>
      <c r="O728" s="274">
        <f t="shared" si="676"/>
        <v>150.31158462184544</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1.0884120171673819</v>
      </c>
      <c r="P729" s="267">
        <f t="shared" ref="P729" si="682" xml:space="preserve"> IF( P727 &lt;&gt; 0, 1 + P728 / P727, 0)</f>
        <v>1</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1.0128913443830731E-2</v>
      </c>
      <c r="N730" s="581">
        <f t="shared" si="684"/>
        <v>6.198723792160428E-2</v>
      </c>
      <c r="O730" s="581">
        <f t="shared" si="684"/>
        <v>8.8412017167381965E-2</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788.02497911521891</v>
      </c>
      <c r="N732" s="274">
        <f t="shared" si="685"/>
        <v>779.20130720354132</v>
      </c>
      <c r="O732" s="274">
        <f t="shared" si="685"/>
        <v>787.65193747669969</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6.8420376618779919</v>
      </c>
      <c r="N733" s="274">
        <f t="shared" si="686"/>
        <v>45.008256809858786</v>
      </c>
      <c r="O733" s="274">
        <f t="shared" si="686"/>
        <v>101.40182820778539</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787.97446005893835</v>
      </c>
      <c r="N734" s="274">
        <f t="shared" si="687"/>
        <v>777.62838110533789</v>
      </c>
      <c r="O734" s="274">
        <f t="shared" si="687"/>
        <v>765.53956120566295</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6.3600577296185827</v>
      </c>
      <c r="N735" s="274">
        <f t="shared" si="688"/>
        <v>29.657409713896833</v>
      </c>
      <c r="O735" s="274">
        <f t="shared" si="688"/>
        <v>73.629784171520782</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0.53249898853993383</v>
      </c>
      <c r="N736" s="274">
        <f t="shared" ref="N736" si="692" xml:space="preserve"> N732 + N733 - N734 - N735</f>
        <v>16.923773194165427</v>
      </c>
      <c r="O736" s="274">
        <f t="shared" ref="O736" si="693" xml:space="preserve"> O732 + O733 - O734 - O735</f>
        <v>49.884420307301298</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1.0107824792127897</v>
      </c>
      <c r="O737" s="267">
        <f t="shared" ref="O737" si="701" xml:space="preserve"> IF( O727 &lt;&gt; 0, 1 + O736 / O727, 0)</f>
        <v>1.0293415988906622</v>
      </c>
      <c r="P737" s="267">
        <f t="shared" ref="P737" si="702" xml:space="preserve"> IF( P727 &lt;&gt; 0, 1 + P736 / P727, 0)</f>
        <v>1</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3.3858066888575229E-4</v>
      </c>
      <c r="N738" s="581">
        <f t="shared" si="704"/>
        <v>1.0782479212789672E-2</v>
      </c>
      <c r="O738" s="581">
        <f t="shared" si="704"/>
        <v>2.9341598890662214E-2</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1.0128913443830731E-2</v>
      </c>
      <c r="N740" s="581">
        <f t="shared" ref="N740:Q740" si="706" xml:space="preserve"> N730</f>
        <v>6.198723792160428E-2</v>
      </c>
      <c r="O740" s="581">
        <f t="shared" si="706"/>
        <v>8.8412017167381965E-2</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3.3858066888575229E-4</v>
      </c>
      <c r="N741" s="581">
        <f t="shared" ref="N741:Q741" si="708" xml:space="preserve"> N738</f>
        <v>1.0782479212789672E-2</v>
      </c>
      <c r="O741" s="581">
        <f t="shared" si="708"/>
        <v>2.9341598890662214E-2</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7.3438093238741953E-2</v>
      </c>
      <c r="O742" s="197">
        <f t="shared" ref="O742" si="713" xml:space="preserve"> (1 + O740) * (1 + O741) -1</f>
        <v>0.12034776600288377</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1280.98337628992</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667.13801270430952</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1280.98337628992</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665.22841334678424</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667.13801270430952</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665.22841334678424</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-1.9095993575252805</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665.22841334678424</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665.22841334678424</v>
      </c>
      <c r="N776" s="282">
        <f t="shared" si="747"/>
        <v>670.91775365381613</v>
      </c>
      <c r="O776" s="282">
        <f t="shared" si="747"/>
        <v>709.61905121297605</v>
      </c>
      <c r="P776" s="282">
        <f t="shared" si="747"/>
        <v>800.9525520003873</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5.7758547996541996</v>
      </c>
      <c r="N778" s="274">
        <f t="shared" si="748"/>
        <v>38.753577895187703</v>
      </c>
      <c r="O778" s="274">
        <f t="shared" si="748"/>
        <v>91.355922204150588</v>
      </c>
      <c r="P778" s="274">
        <f t="shared" si="748"/>
        <v>-800.9525520003873</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1.2893284995231399E-4</v>
      </c>
      <c r="N780" s="291">
        <f xml:space="preserve"> Inp!N$202</f>
        <v>7.3668378168334294E-5</v>
      </c>
      <c r="O780" s="291">
        <f xml:space="preserve"> Inp!O$202</f>
        <v>2.7992655805066599E-5</v>
      </c>
      <c r="P780" s="291">
        <f xml:space="preserve"> Inp!P$202</f>
        <v>6.4455507792185896E-6</v>
      </c>
      <c r="Q780" s="291">
        <f xml:space="preserve"> Inp!Q$202</f>
        <v>1.3840090707875201E-6</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665.22841334678424</v>
      </c>
      <c r="N781" s="282">
        <f t="shared" si="749"/>
        <v>670.91775365381613</v>
      </c>
      <c r="O781" s="282">
        <f t="shared" si="749"/>
        <v>709.61905121297605</v>
      </c>
      <c r="P781" s="282">
        <f t="shared" si="749"/>
        <v>800.9525520003873</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5.7758547996541996</v>
      </c>
      <c r="N782" s="274">
        <f t="shared" si="750"/>
        <v>38.753577895187703</v>
      </c>
      <c r="O782" s="274">
        <f t="shared" si="750"/>
        <v>91.355922204150588</v>
      </c>
      <c r="P782" s="274">
        <f t="shared" si="750"/>
        <v>-800.9525520003873</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8.6514492622287012E-2</v>
      </c>
      <c r="N783" s="274">
        <f t="shared" si="751"/>
        <v>5.2280336027777367E-2</v>
      </c>
      <c r="O783" s="274">
        <f t="shared" si="751"/>
        <v>2.2421416739337997E-2</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665.22841334678424</v>
      </c>
      <c r="N785" s="274">
        <f t="shared" si="752"/>
        <v>670.91775365381613</v>
      </c>
      <c r="O785" s="274">
        <f t="shared" si="752"/>
        <v>709.61905121297605</v>
      </c>
      <c r="P785" s="274">
        <f t="shared" si="752"/>
        <v>800.9525520003873</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5.7758547996541996</v>
      </c>
      <c r="N786" s="274">
        <f t="shared" si="753"/>
        <v>38.753577895187703</v>
      </c>
      <c r="O786" s="274">
        <f t="shared" si="753"/>
        <v>91.355922204150588</v>
      </c>
      <c r="P786" s="274">
        <f t="shared" si="753"/>
        <v>-800.9525520003873</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8.6514492622287012E-2</v>
      </c>
      <c r="N787" s="274">
        <f t="shared" si="754"/>
        <v>5.2280336027777367E-2</v>
      </c>
      <c r="O787" s="274">
        <f t="shared" si="754"/>
        <v>2.2421416739337997E-2</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665.22841334678424</v>
      </c>
      <c r="M788" s="274">
        <f t="shared" si="755"/>
        <v>670.91775365381613</v>
      </c>
      <c r="N788" s="274">
        <f t="shared" si="755"/>
        <v>709.61905121297605</v>
      </c>
      <c r="O788" s="274">
        <f t="shared" si="755"/>
        <v>800.9525520003873</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665.22841334678424</v>
      </c>
      <c r="N791" s="274">
        <f t="shared" si="756"/>
        <v>670.91775365381613</v>
      </c>
      <c r="O791" s="274">
        <f t="shared" si="756"/>
        <v>709.61905121297605</v>
      </c>
      <c r="P791" s="274">
        <f t="shared" si="756"/>
        <v>800.9525520003873</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5.7758547996541996</v>
      </c>
      <c r="N792" s="274">
        <f t="shared" si="757"/>
        <v>38.753577895187703</v>
      </c>
      <c r="O792" s="274">
        <f t="shared" si="757"/>
        <v>91.355922204150588</v>
      </c>
      <c r="P792" s="274">
        <f t="shared" si="757"/>
        <v>-800.9525520003873</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8.6514492622287012E-2</v>
      </c>
      <c r="N793" s="274">
        <f t="shared" si="758"/>
        <v>5.2280336027777367E-2</v>
      </c>
      <c r="O793" s="274">
        <f t="shared" si="758"/>
        <v>2.2421416739337997E-2</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665.22841334678424</v>
      </c>
      <c r="M794" s="274">
        <f t="shared" si="759"/>
        <v>670.91775365381613</v>
      </c>
      <c r="N794" s="274">
        <f t="shared" si="759"/>
        <v>709.61905121297605</v>
      </c>
      <c r="O794" s="274">
        <f t="shared" si="759"/>
        <v>800.9525520003873</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332.61420667339212</v>
      </c>
      <c r="M795" s="274">
        <f t="shared" si="760"/>
        <v>670.96101090012735</v>
      </c>
      <c r="N795" s="274">
        <f t="shared" si="760"/>
        <v>709.6451913809899</v>
      </c>
      <c r="O795" s="274">
        <f t="shared" si="760"/>
        <v>800.96376270875703</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635.4041501042451</v>
      </c>
      <c r="N799" s="577">
        <f t="shared" si="761"/>
        <v>618.13005946623127</v>
      </c>
      <c r="O799" s="577">
        <f t="shared" si="761"/>
        <v>601.04949911747235</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5.5169052260349343</v>
      </c>
      <c r="N800" s="577">
        <f t="shared" si="762"/>
        <v>35.704453009961497</v>
      </c>
      <c r="O800" s="577">
        <f t="shared" si="762"/>
        <v>77.378744536749565</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8.2635778258177736E-2</v>
      </c>
      <c r="N801" s="577">
        <f t="shared" si="763"/>
        <v>4.8166928124604658E-2</v>
      </c>
      <c r="O801" s="577">
        <f t="shared" si="763"/>
        <v>1.8991008313048494E-2</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640.49168814495999</v>
      </c>
      <c r="M802" s="577">
        <f t="shared" si="764"/>
        <v>640.83841955202183</v>
      </c>
      <c r="N802" s="577">
        <f t="shared" si="764"/>
        <v>653.78634554806808</v>
      </c>
      <c r="O802" s="577">
        <f t="shared" si="764"/>
        <v>678.40925264590885</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640.87973744115095</v>
      </c>
      <c r="N803" s="577">
        <f t="shared" si="765"/>
        <v>653.81042901213038</v>
      </c>
      <c r="O803" s="577">
        <f t="shared" si="765"/>
        <v>678.41874815006543</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640.49168814496045</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640.49168814496056</v>
      </c>
      <c r="N808" s="575">
        <f xml:space="preserve"> PR19FDPublishedTables!N$772</f>
        <v>640.40910772623681</v>
      </c>
      <c r="O808" s="575">
        <f xml:space="preserve"> PR19FDPublishedTables!O$772</f>
        <v>640.36192982590626</v>
      </c>
      <c r="P808" s="575">
        <f xml:space="preserve"> PR19FDPublishedTables!P$772</f>
        <v>640.34400439481385</v>
      </c>
      <c r="Q808" s="575">
        <f xml:space="preserve"> PR19FDPublishedTables!Q$772</f>
        <v>640.33987702501747</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5.1282728129248305</v>
      </c>
      <c r="N809" s="577">
        <f t="shared" ref="N809" si="770" xml:space="preserve"> IF(N$12 = 1, N808 * (N$17 - 1) * N$13, 0)</f>
        <v>23.52682966595275</v>
      </c>
      <c r="O809" s="577">
        <f t="shared" ref="O809" si="771" xml:space="preserve"> IF(O$12 = 1, O808 * (O$17 - 1) * O$13, 0)</f>
        <v>56.186169030694884</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635.36341533203574</v>
      </c>
      <c r="N811" s="577">
        <f t="shared" si="774"/>
        <v>616.88227806028408</v>
      </c>
      <c r="O811" s="577">
        <f t="shared" si="774"/>
        <v>584.17576079521132</v>
      </c>
      <c r="P811" s="577">
        <f t="shared" si="774"/>
        <v>640.34400439481385</v>
      </c>
      <c r="Q811" s="577">
        <f xml:space="preserve"> IF(Q$12 = 1, Q808 - Q809, 0)</f>
        <v>640.33987702501747</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5.1282728129248305</v>
      </c>
      <c r="N812" s="577">
        <f t="shared" si="775"/>
        <v>23.52682966595275</v>
      </c>
      <c r="O812" s="577">
        <f t="shared" si="775"/>
        <v>56.186169030694884</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8.2580418723297744E-2</v>
      </c>
      <c r="N813" s="575">
        <f xml:space="preserve"> PR19FDPublishedTables!N$773</f>
        <v>4.7177900330421865E-2</v>
      </c>
      <c r="O813" s="575">
        <f xml:space="preserve"> PR19FDPublishedTables!O$773</f>
        <v>1.7925431092284283E-2</v>
      </c>
      <c r="P813" s="575">
        <f xml:space="preserve"> PR19FDPublishedTables!P$773</f>
        <v>4.1273697964946537E-3</v>
      </c>
      <c r="Q813" s="575">
        <f xml:space="preserve"> PR19FDPublishedTables!Q$773</f>
        <v>8.8623619818965717E-4</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640.40910772623727</v>
      </c>
      <c r="N815" s="575">
        <f xml:space="preserve"> PR19FDPublishedTables!N$775</f>
        <v>640.36192982590637</v>
      </c>
      <c r="O815" s="575">
        <f xml:space="preserve"> PR19FDPublishedTables!O$775</f>
        <v>640.34400439481396</v>
      </c>
      <c r="P815" s="575">
        <f xml:space="preserve"> PR19FDPublishedTables!P$775</f>
        <v>640.33987702501736</v>
      </c>
      <c r="Q815" s="575">
        <f xml:space="preserve"> PR19FDPublishedTables!Q$775</f>
        <v>640.33899078881927</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640.45039793559886</v>
      </c>
      <c r="N816" s="575">
        <f xml:space="preserve"> PR19FDPublishedTables!N$779</f>
        <v>640.38551877607165</v>
      </c>
      <c r="O816" s="575">
        <f xml:space="preserve"> PR19FDPublishedTables!O$779</f>
        <v>640.35296711036017</v>
      </c>
      <c r="P816" s="575">
        <f xml:space="preserve"> PR19FDPublishedTables!P$779</f>
        <v>640.34194070991566</v>
      </c>
      <c r="Q816" s="575">
        <f xml:space="preserve"> PR19FDPublishedTables!Q$779</f>
        <v>640.33943390691843</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21.656937443575451</v>
      </c>
      <c r="O819" s="575">
        <f xml:space="preserve"> PR19FDPublishedTables!O$810</f>
        <v>53.762091761715148</v>
      </c>
      <c r="P819" s="575">
        <f xml:space="preserve"> PR19FDPublishedTables!P$810</f>
        <v>70.969568771285878</v>
      </c>
      <c r="Q819" s="575">
        <f xml:space="preserve"> PR19FDPublishedTables!Q$810</f>
        <v>-121.09007727250017</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0.79561497826012173</v>
      </c>
      <c r="O820" s="577">
        <f t="shared" ref="O820" si="781" xml:space="preserve"> IF(O$12 = 1, O819 * (O$17 - 1) * O$13, 0)</f>
        <v>4.7171542130692927</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20.861322465315329</v>
      </c>
      <c r="O822" s="577">
        <f t="shared" si="784"/>
        <v>49.044937548645855</v>
      </c>
      <c r="P822" s="577">
        <f t="shared" si="784"/>
        <v>70.969568771285878</v>
      </c>
      <c r="Q822" s="577">
        <f xml:space="preserve"> IF(Q$12 = 1, Q819 - Q820, 0)</f>
        <v>-121.09007727250017</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0.79561497826012173</v>
      </c>
      <c r="O823" s="577">
        <f t="shared" si="785"/>
        <v>4.7171542130692927</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21.656937443575448</v>
      </c>
      <c r="N824" s="575">
        <f xml:space="preserve"> PR19FDPublishedTables!N$811</f>
        <v>32.105154318139647</v>
      </c>
      <c r="O824" s="575">
        <f xml:space="preserve"> PR19FDPublishedTables!O$811</f>
        <v>17.207477009570734</v>
      </c>
      <c r="P824" s="575">
        <f xml:space="preserve"> PR19FDPublishedTables!P$811</f>
        <v>-192.05964604378576</v>
      </c>
      <c r="Q824" s="575">
        <f xml:space="preserve"> PR19FDPublishedTables!Q$811</f>
        <v>-218.11676854392041</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21.656937443575448</v>
      </c>
      <c r="N826" s="575">
        <f xml:space="preserve"> PR19FDPublishedTables!N$813</f>
        <v>53.762091761715098</v>
      </c>
      <c r="O826" s="575">
        <f xml:space="preserve"> PR19FDPublishedTables!O$813</f>
        <v>70.969568771285878</v>
      </c>
      <c r="P826" s="575">
        <f xml:space="preserve"> PR19FDPublishedTables!P$813</f>
        <v>-121.09007727249988</v>
      </c>
      <c r="Q826" s="575">
        <f xml:space="preserve"> PR19FDPublishedTables!Q$813</f>
        <v>-339.20684581642058</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10.828468721787724</v>
      </c>
      <c r="N827" s="575">
        <f xml:space="preserve"> PR19FDPublishedTables!N$817</f>
        <v>37.709514602645271</v>
      </c>
      <c r="O827" s="575">
        <f xml:space="preserve"> PR19FDPublishedTables!O$817</f>
        <v>62.36583026650051</v>
      </c>
      <c r="P827" s="575">
        <f xml:space="preserve"> PR19FDPublishedTables!P$817</f>
        <v>-25.060254250607002</v>
      </c>
      <c r="Q827" s="575">
        <f xml:space="preserve"> PR19FDPublishedTables!Q$817</f>
        <v>-230.14846154446036</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640.87973744115095</v>
      </c>
      <c r="N831" s="577">
        <f t="shared" si="786"/>
        <v>653.81042901213038</v>
      </c>
      <c r="O831" s="577">
        <f t="shared" si="786"/>
        <v>678.41874815006543</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640.45039793559886</v>
      </c>
      <c r="N832" s="575">
        <f xml:space="preserve"> PR19FDPublishedTables!N$779</f>
        <v>640.38551877607165</v>
      </c>
      <c r="O832" s="575">
        <f xml:space="preserve"> PR19FDPublishedTables!O$779</f>
        <v>640.35296711036017</v>
      </c>
      <c r="P832" s="575">
        <f xml:space="preserve"> PR19FDPublishedTables!P$779</f>
        <v>640.34194070991566</v>
      </c>
      <c r="Q832" s="575">
        <f xml:space="preserve"> PR19FDPublishedTables!Q$779</f>
        <v>640.33943390691843</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10.828468721787724</v>
      </c>
      <c r="N833" s="575">
        <f xml:space="preserve"> PR19FDPublishedTables!N$817</f>
        <v>37.709514602645271</v>
      </c>
      <c r="O833" s="575">
        <f xml:space="preserve"> PR19FDPublishedTables!O$817</f>
        <v>62.36583026650051</v>
      </c>
      <c r="P833" s="575">
        <f xml:space="preserve"> PR19FDPublishedTables!P$817</f>
        <v>-25.060254250607002</v>
      </c>
      <c r="Q833" s="575">
        <f xml:space="preserve"> PR19FDPublishedTables!Q$817</f>
        <v>-230.14846154446036</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1292.1586040985374</v>
      </c>
      <c r="N834" s="610">
        <f t="shared" si="787"/>
        <v>1331.9054623908471</v>
      </c>
      <c r="O834" s="610">
        <f t="shared" si="787"/>
        <v>1381.137545526926</v>
      </c>
      <c r="P834" s="610">
        <f t="shared" si="787"/>
        <v>615.28168645930862</v>
      </c>
      <c r="Q834" s="610">
        <f t="shared" si="787"/>
        <v>410.19097236245807</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668.83577738463816</v>
      </c>
      <c r="N843" s="525">
        <f t="shared" si="790"/>
        <v>690.98498571389041</v>
      </c>
      <c r="O843" s="525">
        <f t="shared" si="790"/>
        <v>731.29451291951545</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5.8071757872640246</v>
      </c>
      <c r="N844" s="525">
        <f t="shared" si="791"/>
        <v>39.912702149309276</v>
      </c>
      <c r="O844" s="525">
        <f t="shared" si="791"/>
        <v>94.146407873915038</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8.6983638652698855E-2</v>
      </c>
      <c r="N845" s="525">
        <f t="shared" si="792"/>
        <v>5.3844047271867361E-2</v>
      </c>
      <c r="O845" s="525">
        <f t="shared" si="792"/>
        <v>2.3106283583187739E-2</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667.43064768152237</v>
      </c>
      <c r="M846" s="525">
        <f t="shared" si="793"/>
        <v>674.55596953324937</v>
      </c>
      <c r="N846" s="525">
        <f t="shared" si="793"/>
        <v>730.84384381592781</v>
      </c>
      <c r="O846" s="525">
        <f t="shared" si="793"/>
        <v>825.41781450984729</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668.79289936277905</v>
      </c>
      <c r="N848" s="645">
        <f t="shared" ref="N848" si="797" xml:space="preserve"> IF(N$11 = 1, N811 * N839 - (M852 - M846), N811 * N839)</f>
        <v>689.59013651709358</v>
      </c>
      <c r="O848" s="645">
        <f t="shared" ref="O848" si="798" xml:space="preserve"> IF(O$11 = 1, O811 * O839 - (N852 - N846), O811 * O839)</f>
        <v>710.76430323524198</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5.3980955788695413</v>
      </c>
      <c r="N849" s="645">
        <f>IF(N$11 = 1, (N812 - PR19FDPublishedTables!N762) * N839, N812 * N839)</f>
        <v>26.299782402848191</v>
      </c>
      <c r="O849" s="645">
        <f>IF(O$11 = 1, (O812 - PR19FDPublishedTables!O762) * O839, O812 * O839)</f>
        <v>68.361486324248631</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8.6925366390012138E-2</v>
      </c>
      <c r="N850" s="525">
        <f t="shared" si="801"/>
        <v>5.2738449273892353E-2</v>
      </c>
      <c r="O850" s="525">
        <f t="shared" si="801"/>
        <v>2.180980005598894E-2</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667.43064768152283</v>
      </c>
      <c r="M852" s="525">
        <f t="shared" si="803"/>
        <v>674.10406957525902</v>
      </c>
      <c r="N852" s="525">
        <f t="shared" si="803"/>
        <v>715.83718047066782</v>
      </c>
      <c r="O852" s="525">
        <f t="shared" si="803"/>
        <v>779.10397975943465</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23.320109392700171</v>
      </c>
      <c r="O854" s="525">
        <f t="shared" si="805"/>
        <v>59.672778645465804</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0.88938888502130997</v>
      </c>
      <c r="O855" s="525">
        <f t="shared" si="807"/>
        <v>5.73934259603889</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22.796411682970355</v>
      </c>
      <c r="N856" s="525">
        <f t="shared" si="808"/>
        <v>35.88917778407103</v>
      </c>
      <c r="O856" s="525">
        <f t="shared" si="808"/>
        <v>20.936268205471638</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22.796411682970355</v>
      </c>
      <c r="N858" s="525">
        <f t="shared" si="810"/>
        <v>60.09867606179251</v>
      </c>
      <c r="O858" s="525">
        <f t="shared" si="810"/>
        <v>86.348389446976327</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1337.6286767474171</v>
      </c>
      <c r="N860" s="525">
        <f t="shared" si="811"/>
        <v>1403.8952316236844</v>
      </c>
      <c r="O860" s="525">
        <f t="shared" si="811"/>
        <v>1501.7315948002233</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11.205271366133566</v>
      </c>
      <c r="N861" s="525">
        <f t="shared" si="811"/>
        <v>67.101873437178767</v>
      </c>
      <c r="O861" s="525">
        <f t="shared" si="811"/>
        <v>168.24723679420256</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22.796411682970355</v>
      </c>
      <c r="N862" s="525">
        <f t="shared" si="812"/>
        <v>35.88917778407103</v>
      </c>
      <c r="O862" s="525">
        <f t="shared" si="812"/>
        <v>20.936268205471638</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0.17390900504271101</v>
      </c>
      <c r="N863" s="525">
        <f t="shared" si="813"/>
        <v>0.10658249654575971</v>
      </c>
      <c r="O863" s="525">
        <f t="shared" si="813"/>
        <v>4.4916083639176679E-2</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1334.8612953630452</v>
      </c>
      <c r="M865" s="525">
        <f xml:space="preserve"> M846 + M852 + M858</f>
        <v>1371.4564507914788</v>
      </c>
      <c r="N865" s="525">
        <f t="shared" si="815"/>
        <v>1506.7797003483881</v>
      </c>
      <c r="O865" s="525">
        <f t="shared" si="815"/>
        <v>1690.8701837162585</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670.96101090012735</v>
      </c>
      <c r="N867" s="525">
        <f t="shared" si="816"/>
        <v>709.6451913809899</v>
      </c>
      <c r="O867" s="525">
        <f t="shared" si="816"/>
        <v>800.96376270875703</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670.51151928440731</v>
      </c>
      <c r="N868" s="525">
        <f t="shared" si="817"/>
        <v>695.07380712189331</v>
      </c>
      <c r="O868" s="525">
        <f t="shared" si="817"/>
        <v>756.02203417435373</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11.336729647718432</v>
      </c>
      <c r="N869" s="525">
        <f t="shared" si="818"/>
        <v>40.929869759819844</v>
      </c>
      <c r="O869" s="525">
        <f t="shared" si="818"/>
        <v>73.631175746432106</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1352.809259832253</v>
      </c>
      <c r="N870" s="528">
        <f t="shared" si="819"/>
        <v>1445.648868262703</v>
      </c>
      <c r="O870" s="528">
        <f t="shared" si="819"/>
        <v>1630.6169726295427</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667.43064768152237</v>
      </c>
      <c r="M874" s="577">
        <f t="shared" si="820"/>
        <v>674.55596953324937</v>
      </c>
      <c r="N874" s="577">
        <f t="shared" si="820"/>
        <v>730.84384381592781</v>
      </c>
      <c r="O874" s="577">
        <f t="shared" si="820"/>
        <v>825.41781450984729</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667.43064768152283</v>
      </c>
      <c r="M875" s="577">
        <f t="shared" si="821"/>
        <v>674.10406957525902</v>
      </c>
      <c r="N875" s="577">
        <f t="shared" si="821"/>
        <v>715.83718047066782</v>
      </c>
      <c r="O875" s="577">
        <f t="shared" si="821"/>
        <v>779.10397975943465</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22.796411682970355</v>
      </c>
      <c r="N876" s="577">
        <f t="shared" si="822"/>
        <v>60.09867606179251</v>
      </c>
      <c r="O876" s="577">
        <f t="shared" si="822"/>
        <v>86.348389446976327</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1334.8612953630452</v>
      </c>
      <c r="M877" s="610">
        <f t="shared" si="823"/>
        <v>1371.4564507914788</v>
      </c>
      <c r="N877" s="610">
        <f t="shared" si="823"/>
        <v>1506.7797003483881</v>
      </c>
      <c r="O877" s="610">
        <f t="shared" si="823"/>
        <v>1690.8701837162585</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674.19099494164834</v>
      </c>
      <c r="N879" s="577">
        <f xml:space="preserve"> M874 * N$22</f>
        <v>716.36983090814545</v>
      </c>
      <c r="O879" s="577">
        <f t="shared" ref="O879:Q879" si="825" xml:space="preserve"> N874 * O$22</f>
        <v>795.459222282057</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674.1909949416488</v>
      </c>
      <c r="N880" s="577">
        <f t="shared" si="824"/>
        <v>715.88991891994237</v>
      </c>
      <c r="O880" s="577">
        <f t="shared" si="824"/>
        <v>779.12578955949073</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24.20949827772148</v>
      </c>
      <c r="O881" s="577">
        <f t="shared" si="824"/>
        <v>65.412121241504636</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1348.3819898832971</v>
      </c>
      <c r="N882" s="610">
        <f t="shared" si="827"/>
        <v>1456.4692481058094</v>
      </c>
      <c r="O882" s="610">
        <f t="shared" si="827"/>
        <v>1639.9971330830524</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1348.3819898832971</v>
      </c>
      <c r="N884" s="577">
        <f t="shared" si="828"/>
        <v>1456.4692481058094</v>
      </c>
      <c r="O884" s="577">
        <f t="shared" si="828"/>
        <v>1639.9971330830524</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1334.8612953630452</v>
      </c>
      <c r="N885" s="577">
        <f t="shared" si="829"/>
        <v>1371.4564507914788</v>
      </c>
      <c r="O885" s="577">
        <f t="shared" si="829"/>
        <v>1506.7797003483881</v>
      </c>
      <c r="P885" s="577">
        <f t="shared" si="829"/>
        <v>1690.8701837162585</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13.520694520251936</v>
      </c>
      <c r="N887" s="610">
        <f t="shared" si="831"/>
        <v>85.012797314330555</v>
      </c>
      <c r="O887" s="610">
        <f t="shared" si="831"/>
        <v>133.21743273466427</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1352.809259832253</v>
      </c>
      <c r="N892" s="618">
        <f t="shared" si="832"/>
        <v>1445.648868262703</v>
      </c>
      <c r="O892" s="618">
        <f t="shared" si="832"/>
        <v>1630.6169726295427</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541.12370393290121</v>
      </c>
      <c r="N893" s="618">
        <f t="shared" si="833"/>
        <v>578.25954730508124</v>
      </c>
      <c r="O893" s="618">
        <f t="shared" si="833"/>
        <v>652.24678905181713</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1292.1586040985374</v>
      </c>
      <c r="N894" s="618">
        <f t="shared" si="834"/>
        <v>1331.9054623908471</v>
      </c>
      <c r="O894" s="618">
        <f t="shared" si="834"/>
        <v>1381.137545526926</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516.86344163941499</v>
      </c>
      <c r="N895" s="525">
        <f t="shared" ref="N895" si="838" xml:space="preserve"> N891 * N894</f>
        <v>532.76218495633884</v>
      </c>
      <c r="O895" s="525">
        <f t="shared" ref="O895" si="839" xml:space="preserve"> O891 * O894</f>
        <v>552.45501821077039</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0.17175000000000007</v>
      </c>
      <c r="N899" s="291">
        <f xml:space="preserve"> Inp!N$214</f>
        <v>0.18049999999999999</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1352.809259832253</v>
      </c>
      <c r="N900" s="618">
        <f t="shared" si="842"/>
        <v>1445.648868262703</v>
      </c>
      <c r="O900" s="618">
        <f t="shared" si="842"/>
        <v>1630.6169726295427</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232.34499037618954</v>
      </c>
      <c r="N901" s="619">
        <f t="shared" si="843"/>
        <v>260.9396207214179</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1292.1586040985374</v>
      </c>
      <c r="N902" s="274">
        <f t="shared" si="844"/>
        <v>1331.9054623908471</v>
      </c>
      <c r="O902" s="274">
        <f t="shared" si="844"/>
        <v>1381.137545526926</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221.92824025392389</v>
      </c>
      <c r="N903" s="311">
        <f t="shared" ref="N903" si="849" xml:space="preserve"> N899 * N902</f>
        <v>240.40893596154788</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1334.8612953630452</v>
      </c>
      <c r="N907" s="274">
        <f t="shared" si="853"/>
        <v>1371.4564507914788</v>
      </c>
      <c r="O907" s="274">
        <f t="shared" si="853"/>
        <v>1506.7797003483881</v>
      </c>
      <c r="P907" s="274">
        <f t="shared" si="853"/>
        <v>1690.8701837162585</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13.520694520251936</v>
      </c>
      <c r="N908" s="274">
        <f t="shared" si="854"/>
        <v>85.012797314330555</v>
      </c>
      <c r="O908" s="274">
        <f t="shared" si="854"/>
        <v>133.21743273466427</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1.0101289134438307</v>
      </c>
      <c r="N909" s="267">
        <f t="shared" ref="N909" si="858" xml:space="preserve"> IF( N907 &lt;&gt; 0, 1 + N908 / N907, 0)</f>
        <v>1.0619872379216044</v>
      </c>
      <c r="O909" s="267">
        <f t="shared" ref="O909" si="859" xml:space="preserve"> IF( O907 &lt;&gt; 0, 1 + O908 / O907, 0)</f>
        <v>1.0884120171673819</v>
      </c>
      <c r="P909" s="267">
        <f t="shared" ref="P909" si="860" xml:space="preserve"> IF( P907 &lt;&gt; 0, 1 + P908 / P907, 0)</f>
        <v>1</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1.0128913443830644E-2</v>
      </c>
      <c r="N910" s="581">
        <f t="shared" si="862"/>
        <v>6.1987237921604418E-2</v>
      </c>
      <c r="O910" s="581">
        <f t="shared" si="862"/>
        <v>8.8412017167381923E-2</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668.83577738463816</v>
      </c>
      <c r="N912" s="274">
        <f t="shared" si="863"/>
        <v>690.98498571389041</v>
      </c>
      <c r="O912" s="274">
        <f t="shared" si="863"/>
        <v>731.29451291951545</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5.8071757872640246</v>
      </c>
      <c r="N913" s="274">
        <f t="shared" si="864"/>
        <v>39.912702149309276</v>
      </c>
      <c r="O913" s="274">
        <f t="shared" si="864"/>
        <v>94.146407873915038</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668.79289936277905</v>
      </c>
      <c r="N914" s="274">
        <f t="shared" si="865"/>
        <v>689.59013651709358</v>
      </c>
      <c r="O914" s="274">
        <f t="shared" si="865"/>
        <v>710.76430323524198</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5.3980955788695413</v>
      </c>
      <c r="N915" s="274">
        <f t="shared" si="866"/>
        <v>26.299782402848191</v>
      </c>
      <c r="O915" s="274">
        <f t="shared" si="866"/>
        <v>68.361486324248631</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0.45195823025355519</v>
      </c>
      <c r="N916" s="274">
        <f t="shared" ref="N916" si="870" xml:space="preserve"> N912 + N913 - N914 - N915</f>
        <v>15.007768943257961</v>
      </c>
      <c r="O916" s="274">
        <f t="shared" ref="O916" si="871" xml:space="preserve"> O912 + O913 - O914 - O915</f>
        <v>46.315131233939837</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1.0003385806688856</v>
      </c>
      <c r="N917" s="267">
        <f t="shared" si="874"/>
        <v>1.0109429423986427</v>
      </c>
      <c r="O917" s="267">
        <f t="shared" si="874"/>
        <v>1.0307378253259127</v>
      </c>
      <c r="P917" s="267">
        <f t="shared" si="874"/>
        <v>1</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3.3858066888562761E-4</v>
      </c>
      <c r="N918" s="581">
        <f t="shared" si="875"/>
        <v>1.0942942398642592E-2</v>
      </c>
      <c r="O918" s="581">
        <f t="shared" si="875"/>
        <v>3.0737825325912703E-2</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1.0128913443830644E-2</v>
      </c>
      <c r="N920" s="581">
        <f t="shared" si="876"/>
        <v>6.1987237921604418E-2</v>
      </c>
      <c r="O920" s="581">
        <f t="shared" si="876"/>
        <v>8.8412017167381923E-2</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3.3858066888562761E-4</v>
      </c>
      <c r="N921" s="581">
        <f t="shared" ref="N921:Q921" si="878" xml:space="preserve"> N918</f>
        <v>1.0942942398642592E-2</v>
      </c>
      <c r="O921" s="581">
        <f t="shared" si="878"/>
        <v>3.0737825325912703E-2</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1.0470923567005297E-2</v>
      </c>
      <c r="N922" s="197">
        <f xml:space="preserve"> (1 + N920) * (1 + N921) -1</f>
        <v>7.3608503094274136E-2</v>
      </c>
      <c r="O922" s="197">
        <f t="shared" ref="O922" si="882" xml:space="preserve"> (1 + O920) * (1 + O921) -1</f>
        <v>0.12186743563369729</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 r="A928" s="572"/>
      <c r="B928" s="570" t="s">
        <v>969</v>
      </c>
      <c r="C928" s="574"/>
      <c r="D928" s="571"/>
      <c r="E928" s="577"/>
      <c r="F928" s="577"/>
      <c r="G928" s="577"/>
      <c r="H928" s="577"/>
      <c r="I928" s="577"/>
      <c r="J928" s="577"/>
      <c r="K928" s="577"/>
      <c r="L928" s="577"/>
      <c r="M928" s="577"/>
      <c r="N928" s="577"/>
      <c r="O928" s="577"/>
      <c r="P928" s="577"/>
      <c r="Q928" s="577"/>
    </row>
    <row r="929" spans="1:17" s="573" customFormat="1" outlineLevel="2">
      <c r="A929" s="572"/>
      <c r="B929" s="570"/>
      <c r="C929" s="574"/>
      <c r="D929" s="571"/>
      <c r="E929" s="577"/>
      <c r="F929" s="577"/>
      <c r="G929" s="577"/>
      <c r="H929" s="577"/>
      <c r="I929" s="577"/>
      <c r="J929" s="577"/>
      <c r="K929" s="577"/>
      <c r="L929" s="577"/>
      <c r="M929" s="577"/>
      <c r="N929" s="577"/>
      <c r="O929" s="577"/>
      <c r="P929" s="577"/>
      <c r="Q929" s="577"/>
    </row>
    <row r="930" spans="1:17" s="526" customFormat="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7256.884776321559</v>
      </c>
      <c r="N930" s="525">
        <f t="shared" si="885"/>
        <v>7195.0705152161545</v>
      </c>
      <c r="O930" s="525">
        <f t="shared" si="885"/>
        <v>7310.8140873540906</v>
      </c>
      <c r="P930" s="525">
        <f t="shared" si="885"/>
        <v>0</v>
      </c>
      <c r="Q930" s="525">
        <f t="shared" si="885"/>
        <v>0</v>
      </c>
    </row>
    <row r="931" spans="1:17" s="526" customFormat="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63.008001349461587</v>
      </c>
      <c r="N931" s="525">
        <f t="shared" si="885"/>
        <v>415.60194845681821</v>
      </c>
      <c r="O931" s="525">
        <f t="shared" si="885"/>
        <v>941.18972971721644</v>
      </c>
      <c r="P931" s="525">
        <f t="shared" si="885"/>
        <v>0</v>
      </c>
      <c r="Q931" s="525">
        <f t="shared" si="885"/>
        <v>0</v>
      </c>
    </row>
    <row r="932" spans="1:17" s="526" customFormat="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295.89389549941433</v>
      </c>
      <c r="N932" s="525">
        <f t="shared" si="885"/>
        <v>304.36375407440408</v>
      </c>
      <c r="O932" s="525">
        <f t="shared" si="885"/>
        <v>326.91067183493129</v>
      </c>
      <c r="P932" s="525">
        <f t="shared" si="885"/>
        <v>0</v>
      </c>
      <c r="Q932" s="525">
        <f t="shared" si="885"/>
        <v>0</v>
      </c>
    </row>
    <row r="933" spans="1:17" s="526" customFormat="1" outlineLevel="2">
      <c r="A933" s="593"/>
      <c r="B933" s="594"/>
      <c r="C933" s="595"/>
      <c r="D933" s="596"/>
      <c r="E933" s="525" t="s">
        <v>1258</v>
      </c>
      <c r="F933" s="525"/>
      <c r="G933" s="525" t="s">
        <v>255</v>
      </c>
      <c r="H933" s="525"/>
      <c r="I933" s="525"/>
      <c r="J933" s="525">
        <f t="shared" si="885"/>
        <v>0</v>
      </c>
      <c r="K933" s="525">
        <f t="shared" si="885"/>
        <v>0</v>
      </c>
      <c r="L933" s="525">
        <f t="shared" si="885"/>
        <v>7241.6390841859338</v>
      </c>
      <c r="M933" s="525">
        <f t="shared" si="885"/>
        <v>7023.998882171607</v>
      </c>
      <c r="N933" s="525">
        <f t="shared" si="885"/>
        <v>7306.3087095985684</v>
      </c>
      <c r="O933" s="525">
        <f t="shared" si="885"/>
        <v>7925.0931452363766</v>
      </c>
      <c r="P933" s="525">
        <f t="shared" si="885"/>
        <v>0</v>
      </c>
      <c r="Q933" s="525">
        <f t="shared" si="885"/>
        <v>0</v>
      </c>
    </row>
    <row r="934" spans="1:17" s="526" customFormat="1" outlineLevel="2">
      <c r="A934" s="572"/>
      <c r="B934" s="570"/>
      <c r="C934" s="574"/>
      <c r="D934" s="571"/>
      <c r="E934" s="525"/>
      <c r="F934" s="525"/>
      <c r="G934" s="525"/>
      <c r="H934" s="525"/>
      <c r="I934" s="525"/>
      <c r="J934" s="525"/>
      <c r="K934" s="525"/>
      <c r="L934" s="525"/>
      <c r="M934" s="525"/>
      <c r="N934" s="525"/>
      <c r="O934" s="525"/>
      <c r="P934" s="525"/>
      <c r="Q934" s="525"/>
    </row>
    <row r="935" spans="1:17" s="526" customFormat="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7256.419548720718</v>
      </c>
      <c r="N935" s="525">
        <f t="shared" si="886"/>
        <v>7154.8353643960636</v>
      </c>
      <c r="O935" s="525">
        <f t="shared" si="886"/>
        <v>7049.0669687014179</v>
      </c>
      <c r="P935" s="525">
        <f t="shared" si="886"/>
        <v>0</v>
      </c>
      <c r="Q935" s="525">
        <f t="shared" si="886"/>
        <v>0</v>
      </c>
    </row>
    <row r="936" spans="1:17" s="526" customFormat="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58.569470940396464</v>
      </c>
      <c r="N936" s="525">
        <f t="shared" si="886"/>
        <v>272.87312165195846</v>
      </c>
      <c r="O936" s="525">
        <f t="shared" si="886"/>
        <v>677.98100296562745</v>
      </c>
      <c r="P936" s="525">
        <f t="shared" si="886"/>
        <v>0</v>
      </c>
      <c r="Q936" s="525">
        <f t="shared" si="886"/>
        <v>0</v>
      </c>
    </row>
    <row r="937" spans="1:17" s="526" customFormat="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320.82918344249941</v>
      </c>
      <c r="N937" s="525">
        <f t="shared" si="886"/>
        <v>328.33081491860122</v>
      </c>
      <c r="O937" s="525">
        <f t="shared" si="886"/>
        <v>336.01197432878649</v>
      </c>
      <c r="P937" s="525">
        <f t="shared" si="886"/>
        <v>0</v>
      </c>
      <c r="Q937" s="525">
        <f t="shared" si="886"/>
        <v>0</v>
      </c>
    </row>
    <row r="938" spans="1:17" s="526" customFormat="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outlineLevel="2">
      <c r="A939" s="593"/>
      <c r="B939" s="594"/>
      <c r="C939" s="595"/>
      <c r="D939" s="596"/>
      <c r="E939" s="525" t="s">
        <v>1263</v>
      </c>
      <c r="F939" s="525"/>
      <c r="G939" s="525" t="s">
        <v>255</v>
      </c>
      <c r="H939" s="525"/>
      <c r="I939" s="525"/>
      <c r="J939" s="525">
        <f t="shared" si="886"/>
        <v>0</v>
      </c>
      <c r="K939" s="525">
        <f t="shared" si="886"/>
        <v>0</v>
      </c>
      <c r="L939" s="525">
        <f t="shared" si="886"/>
        <v>7241.6390841859302</v>
      </c>
      <c r="M939" s="525">
        <f t="shared" si="886"/>
        <v>6994.1598362186123</v>
      </c>
      <c r="N939" s="525">
        <f t="shared" si="886"/>
        <v>7099.3776711294195</v>
      </c>
      <c r="O939" s="525">
        <f t="shared" si="886"/>
        <v>7391.0359973382601</v>
      </c>
      <c r="P939" s="525">
        <f t="shared" si="886"/>
        <v>0</v>
      </c>
      <c r="Q939" s="525">
        <f t="shared" si="886"/>
        <v>0</v>
      </c>
    </row>
    <row r="940" spans="1:17" s="526" customFormat="1" outlineLevel="2">
      <c r="A940" s="572"/>
      <c r="B940" s="570"/>
      <c r="C940" s="574"/>
      <c r="D940" s="571"/>
      <c r="E940" s="525"/>
      <c r="F940" s="525"/>
      <c r="G940" s="525"/>
      <c r="H940" s="525"/>
      <c r="I940" s="525"/>
      <c r="J940" s="525"/>
      <c r="K940" s="525"/>
      <c r="L940" s="525"/>
      <c r="M940" s="525"/>
      <c r="N940" s="525"/>
      <c r="O940" s="525"/>
      <c r="P940" s="525"/>
      <c r="Q940" s="525"/>
    </row>
    <row r="941" spans="1:17" s="526" customFormat="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1030.3822439366932</v>
      </c>
      <c r="O941" s="525">
        <f t="shared" si="887"/>
        <v>2219.5027758016527</v>
      </c>
      <c r="P941" s="525">
        <f t="shared" si="887"/>
        <v>0</v>
      </c>
      <c r="Q941" s="525">
        <f t="shared" si="887"/>
        <v>0</v>
      </c>
    </row>
    <row r="942" spans="1:17" s="526" customFormat="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39.297007558955642</v>
      </c>
      <c r="O942" s="525">
        <f t="shared" si="887"/>
        <v>213.47232544454178</v>
      </c>
      <c r="P942" s="525">
        <f t="shared" si="887"/>
        <v>0</v>
      </c>
      <c r="Q942" s="525">
        <f t="shared" si="887"/>
        <v>0</v>
      </c>
    </row>
    <row r="943" spans="1:17" s="526" customFormat="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1032.6936184075926</v>
      </c>
      <c r="N943" s="525">
        <f t="shared" si="887"/>
        <v>1249.6415446634064</v>
      </c>
      <c r="O943" s="525">
        <f t="shared" si="887"/>
        <v>1348.0564340097119</v>
      </c>
      <c r="P943" s="525">
        <f t="shared" si="887"/>
        <v>0</v>
      </c>
      <c r="Q943" s="525">
        <f t="shared" si="887"/>
        <v>0</v>
      </c>
    </row>
    <row r="944" spans="1:17" s="526" customFormat="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25.450580733149167</v>
      </c>
      <c r="N944" s="525">
        <f t="shared" si="887"/>
        <v>83.976953137122052</v>
      </c>
      <c r="O944" s="525">
        <f t="shared" si="887"/>
        <v>152.07031574445838</v>
      </c>
      <c r="P944" s="525">
        <f t="shared" si="887"/>
        <v>0</v>
      </c>
      <c r="Q944" s="525">
        <f t="shared" si="887"/>
        <v>0</v>
      </c>
    </row>
    <row r="945" spans="1:17" s="526" customFormat="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1007.2430376744434</v>
      </c>
      <c r="N945" s="525">
        <f t="shared" si="887"/>
        <v>2235.343843021933</v>
      </c>
      <c r="O945" s="525">
        <f t="shared" si="887"/>
        <v>3628.9612195114487</v>
      </c>
      <c r="P945" s="525">
        <f t="shared" si="887"/>
        <v>0</v>
      </c>
      <c r="Q945" s="525">
        <f t="shared" si="887"/>
        <v>0</v>
      </c>
    </row>
    <row r="946" spans="1:17" s="526" customFormat="1" outlineLevel="2">
      <c r="A946" s="572"/>
      <c r="B946" s="570"/>
      <c r="C946" s="574"/>
      <c r="D946" s="571"/>
      <c r="E946" s="525"/>
      <c r="F946" s="525"/>
      <c r="G946" s="525"/>
      <c r="H946" s="525"/>
      <c r="I946" s="525"/>
      <c r="J946" s="525"/>
      <c r="K946" s="525"/>
      <c r="L946" s="525"/>
      <c r="M946" s="525"/>
      <c r="N946" s="525"/>
      <c r="O946" s="525"/>
      <c r="P946" s="525"/>
      <c r="Q946" s="525"/>
    </row>
    <row r="947" spans="1:17" s="526" customFormat="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14513.304325042278</v>
      </c>
      <c r="N947" s="525">
        <f t="shared" si="888"/>
        <v>15380.288123548911</v>
      </c>
      <c r="O947" s="525">
        <f t="shared" si="888"/>
        <v>16579.383831857162</v>
      </c>
      <c r="P947" s="525">
        <f t="shared" si="888"/>
        <v>0</v>
      </c>
      <c r="Q947" s="525">
        <f t="shared" si="888"/>
        <v>0</v>
      </c>
    </row>
    <row r="948" spans="1:17" s="526" customFormat="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121.57747228985805</v>
      </c>
      <c r="N948" s="525">
        <f t="shared" si="889"/>
        <v>727.77207766773233</v>
      </c>
      <c r="O948" s="525">
        <f t="shared" si="889"/>
        <v>1832.6430581273858</v>
      </c>
      <c r="P948" s="525">
        <f t="shared" si="889"/>
        <v>0</v>
      </c>
      <c r="Q948" s="525">
        <f t="shared" si="889"/>
        <v>0</v>
      </c>
    </row>
    <row r="949" spans="1:17" s="526" customFormat="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1032.6936184075926</v>
      </c>
      <c r="N949" s="525">
        <f t="shared" si="890"/>
        <v>1249.6415446634064</v>
      </c>
      <c r="O949" s="525">
        <f t="shared" si="890"/>
        <v>1348.0564340097119</v>
      </c>
      <c r="P949" s="525">
        <f t="shared" si="890"/>
        <v>0</v>
      </c>
      <c r="Q949" s="525">
        <f t="shared" si="890"/>
        <v>0</v>
      </c>
    </row>
    <row r="950" spans="1:17" s="526" customFormat="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642.17365967506294</v>
      </c>
      <c r="N950" s="525">
        <f t="shared" si="891"/>
        <v>716.67152213012741</v>
      </c>
      <c r="O950" s="525">
        <f t="shared" si="891"/>
        <v>814.9929619081762</v>
      </c>
      <c r="P950" s="525">
        <f t="shared" si="891"/>
        <v>0</v>
      </c>
      <c r="Q950" s="525">
        <f t="shared" si="891"/>
        <v>0</v>
      </c>
    </row>
    <row r="951" spans="1:17" s="526" customFormat="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14483.278168371864</v>
      </c>
      <c r="M952" s="525">
        <f t="shared" si="893"/>
        <v>15025.401756064663</v>
      </c>
      <c r="N952" s="525">
        <f t="shared" si="893"/>
        <v>16641.03022374992</v>
      </c>
      <c r="O952" s="525">
        <f t="shared" si="893"/>
        <v>18945.090362086084</v>
      </c>
      <c r="P952" s="525">
        <f t="shared" si="893"/>
        <v>0</v>
      </c>
      <c r="Q952" s="525">
        <f t="shared" si="893"/>
        <v>0</v>
      </c>
    </row>
    <row r="953" spans="1:17" s="526" customFormat="1" outlineLevel="2">
      <c r="A953" s="593"/>
      <c r="B953" s="594"/>
      <c r="C953" s="595"/>
      <c r="D953" s="596"/>
      <c r="E953" s="525"/>
      <c r="F953" s="525"/>
      <c r="G953" s="525"/>
      <c r="H953" s="525"/>
      <c r="I953" s="525"/>
      <c r="J953" s="525"/>
      <c r="K953" s="525"/>
      <c r="L953" s="525"/>
      <c r="M953" s="525"/>
      <c r="N953" s="525"/>
      <c r="O953" s="525"/>
      <c r="P953" s="525"/>
      <c r="Q953" s="525"/>
    </row>
    <row r="954" spans="1:17" s="526" customFormat="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7133.2639586113473</v>
      </c>
      <c r="N954" s="525">
        <f t="shared" si="894"/>
        <v>7241.8849229609414</v>
      </c>
      <c r="O954" s="525">
        <f t="shared" si="894"/>
        <v>7848.805094915645</v>
      </c>
      <c r="P954" s="525">
        <f t="shared" si="894"/>
        <v>0</v>
      </c>
      <c r="Q954" s="525">
        <f t="shared" si="894"/>
        <v>0</v>
      </c>
    </row>
    <row r="955" spans="1:17" s="526" customFormat="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7115.986249241616</v>
      </c>
      <c r="N955" s="525">
        <f t="shared" si="894"/>
        <v>7052.5989805982317</v>
      </c>
      <c r="O955" s="525">
        <f t="shared" si="894"/>
        <v>7334.9930928747135</v>
      </c>
      <c r="P955" s="525">
        <f t="shared" si="894"/>
        <v>0</v>
      </c>
      <c r="Q955" s="525">
        <f t="shared" si="894"/>
        <v>0</v>
      </c>
    </row>
    <row r="956" spans="1:17" s="526" customFormat="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500.90523747612758</v>
      </c>
      <c r="N956" s="525">
        <f t="shared" si="894"/>
        <v>1604.5201532539936</v>
      </c>
      <c r="O956" s="525">
        <f t="shared" si="894"/>
        <v>2941.1307103045019</v>
      </c>
      <c r="P956" s="525">
        <f t="shared" si="894"/>
        <v>0</v>
      </c>
      <c r="Q956" s="525">
        <f t="shared" si="894"/>
        <v>0</v>
      </c>
    </row>
    <row r="957" spans="1:17" s="585" customFormat="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14750.15544532909</v>
      </c>
      <c r="N957" s="527">
        <f t="shared" si="895"/>
        <v>15899.004056813166</v>
      </c>
      <c r="O957" s="527">
        <f t="shared" si="895"/>
        <v>18124.928898094862</v>
      </c>
      <c r="P957" s="527">
        <f t="shared" si="895"/>
        <v>0</v>
      </c>
      <c r="Q957" s="527">
        <f t="shared" si="895"/>
        <v>0</v>
      </c>
    </row>
    <row r="958" spans="1:17" s="192" customFormat="1" outlineLevel="1">
      <c r="A958" s="188"/>
      <c r="B958" s="304"/>
      <c r="C958" s="190"/>
      <c r="D958" s="191"/>
      <c r="E958" s="195"/>
    </row>
    <row r="959" spans="1:17" s="208" customFormat="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7241.6390841859338</v>
      </c>
      <c r="M961" s="274">
        <f t="shared" si="896"/>
        <v>7023.998882171607</v>
      </c>
      <c r="N961" s="274">
        <f t="shared" si="896"/>
        <v>7306.3087095985684</v>
      </c>
      <c r="O961" s="274">
        <f t="shared" si="896"/>
        <v>7925.0931452363766</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7241.6390841859302</v>
      </c>
      <c r="M962" s="274">
        <f t="shared" si="896"/>
        <v>6994.1598362186123</v>
      </c>
      <c r="N962" s="274">
        <f t="shared" si="896"/>
        <v>7099.3776711294195</v>
      </c>
      <c r="O962" s="274">
        <f t="shared" si="896"/>
        <v>7391.0359973382601</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1007.2430376744434</v>
      </c>
      <c r="N963" s="274">
        <f t="shared" si="896"/>
        <v>2235.343843021933</v>
      </c>
      <c r="O963" s="274">
        <f t="shared" si="896"/>
        <v>3628.9612195114487</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14483.278168371864</v>
      </c>
      <c r="M964" s="591">
        <f t="shared" si="896"/>
        <v>15025.401756064664</v>
      </c>
      <c r="N964" s="591">
        <f t="shared" si="896"/>
        <v>16641.03022374992</v>
      </c>
      <c r="O964" s="591">
        <f t="shared" si="896"/>
        <v>18945.090362086084</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7314.989019661115</v>
      </c>
      <c r="N966" s="274">
        <f t="shared" si="897"/>
        <v>7459.3971720418622</v>
      </c>
      <c r="O966" s="274">
        <f t="shared" si="897"/>
        <v>7952.2742006617891</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7314.9890196611113</v>
      </c>
      <c r="N967" s="274">
        <f t="shared" si="898"/>
        <v>7427.7084860480254</v>
      </c>
      <c r="O967" s="274">
        <f t="shared" si="898"/>
        <v>7727.0479716670416</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1069.6792514956487</v>
      </c>
      <c r="O968" s="274">
        <f t="shared" si="898"/>
        <v>2432.9751012461898</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14629.978039322226</v>
      </c>
      <c r="N969" s="591">
        <f t="shared" si="899"/>
        <v>15956.784909585536</v>
      </c>
      <c r="O969" s="591">
        <f t="shared" si="899"/>
        <v>18112.297273575019</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14629.978039322226</v>
      </c>
      <c r="N971" s="274">
        <f t="shared" si="902"/>
        <v>15956.784909585536</v>
      </c>
      <c r="O971" s="274">
        <f t="shared" si="902"/>
        <v>18112.297273575019</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14483.278168371864</v>
      </c>
      <c r="N972" s="274">
        <f t="shared" si="903"/>
        <v>15025.401756064664</v>
      </c>
      <c r="O972" s="274">
        <f t="shared" si="903"/>
        <v>16641.03022374992</v>
      </c>
      <c r="P972" s="274">
        <f t="shared" si="903"/>
        <v>18945.090362086084</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146.69987095036231</v>
      </c>
      <c r="N974" s="610">
        <f t="shared" si="907"/>
        <v>931.38315352087193</v>
      </c>
      <c r="O974" s="610">
        <f t="shared" si="907"/>
        <v>1471.2670498250991</v>
      </c>
      <c r="P974" s="610">
        <f t="shared" si="907"/>
        <v>0</v>
      </c>
      <c r="Q974" s="610">
        <f t="shared" si="907"/>
        <v>0</v>
      </c>
    </row>
    <row r="975" spans="1:17" s="224" customFormat="1" outlineLevel="1">
      <c r="A975" s="219"/>
      <c r="B975" s="220"/>
      <c r="C975" s="221"/>
      <c r="D975" s="222"/>
      <c r="E975" s="223"/>
    </row>
    <row r="976" spans="1:17" s="208" customFormat="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129.65042414554918</v>
      </c>
      <c r="N980" s="618">
        <f t="shared" si="908"/>
        <v>147.86063171923465</v>
      </c>
      <c r="O980" s="618">
        <f t="shared" si="908"/>
        <v>183.92631125623294</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2501.7529906517939</v>
      </c>
      <c r="N981" s="618">
        <f t="shared" si="909"/>
        <v>2731.8375382881745</v>
      </c>
      <c r="O981" s="618">
        <f t="shared" si="909"/>
        <v>3134.8150104530014</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2099.1896434785508</v>
      </c>
      <c r="N982" s="618">
        <f t="shared" si="910"/>
        <v>2244.6227037077315</v>
      </c>
      <c r="O982" s="618">
        <f t="shared" si="910"/>
        <v>2545.8345273374689</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628.34541592284108</v>
      </c>
      <c r="N983" s="618">
        <f t="shared" si="911"/>
        <v>657.02120170504577</v>
      </c>
      <c r="O983" s="618">
        <f t="shared" si="911"/>
        <v>733.14892113942517</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541.12370393290121</v>
      </c>
      <c r="N984" s="618">
        <f t="shared" si="912"/>
        <v>578.25954730508124</v>
      </c>
      <c r="O984" s="618">
        <f t="shared" si="912"/>
        <v>652.24678905181713</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5900.0621781316368</v>
      </c>
      <c r="N985" s="591">
        <f t="shared" si="914"/>
        <v>6359.6016227252685</v>
      </c>
      <c r="O985" s="591">
        <f t="shared" si="914"/>
        <v>7249.9715592379462</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123.83779151945603</v>
      </c>
      <c r="N989" s="618">
        <f t="shared" si="915"/>
        <v>136.22698248716284</v>
      </c>
      <c r="O989" s="618">
        <f t="shared" si="915"/>
        <v>155.7861461950863</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2389.5916062851388</v>
      </c>
      <c r="N990" s="618">
        <f t="shared" si="916"/>
        <v>2516.8970276876312</v>
      </c>
      <c r="O990" s="618">
        <f t="shared" si="916"/>
        <v>2655.1978679800363</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2005.0764287285381</v>
      </c>
      <c r="N991" s="618">
        <f t="shared" si="917"/>
        <v>2068.0161730196614</v>
      </c>
      <c r="O991" s="618">
        <f t="shared" si="917"/>
        <v>2156.3296037170594</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600.17473241663845</v>
      </c>
      <c r="N992" s="618">
        <f t="shared" si="918"/>
        <v>605.32688584966115</v>
      </c>
      <c r="O992" s="618">
        <f t="shared" si="918"/>
        <v>620.97937065829001</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516.86344163941499</v>
      </c>
      <c r="N993" s="618">
        <f t="shared" si="919"/>
        <v>532.76218495633884</v>
      </c>
      <c r="O993" s="618">
        <f t="shared" si="919"/>
        <v>552.45501821077039</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5635.544000589186</v>
      </c>
      <c r="N994" s="621">
        <f t="shared" si="921"/>
        <v>5859.2292540004546</v>
      </c>
      <c r="O994" s="621">
        <f t="shared" si="921"/>
        <v>6140.7480067612432</v>
      </c>
      <c r="P994" s="621">
        <f t="shared" si="921"/>
        <v>0</v>
      </c>
      <c r="Q994" s="621">
        <f t="shared" si="921"/>
        <v>0</v>
      </c>
    </row>
    <row r="995" spans="1:17" s="192" customFormat="1" outlineLevel="1">
      <c r="A995" s="188"/>
      <c r="B995" s="304"/>
      <c r="C995" s="190"/>
      <c r="D995" s="191"/>
      <c r="E995" s="195"/>
    </row>
    <row r="996" spans="1:17" s="208" customFormat="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0.17175000000000007</v>
      </c>
      <c r="N999" s="305">
        <f xml:space="preserve"> Inp!N$214</f>
        <v>0.18049999999999999</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55.668650867495202</v>
      </c>
      <c r="N1000" s="618">
        <f t="shared" si="922"/>
        <v>66.72211006330464</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1074.1901903611144</v>
      </c>
      <c r="N1001" s="618">
        <f t="shared" si="923"/>
        <v>1232.7416891525386</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901.33955316860306</v>
      </c>
      <c r="N1002" s="618">
        <f t="shared" si="924"/>
        <v>1012.8859950481138</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269.79581296186996</v>
      </c>
      <c r="N1003" s="618">
        <f t="shared" si="925"/>
        <v>296.48081726940183</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232.34499037618954</v>
      </c>
      <c r="N1004" s="618">
        <f t="shared" si="926"/>
        <v>260.9396207214179</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2533.3391977352721</v>
      </c>
      <c r="N1005" s="591">
        <f t="shared" si="927"/>
        <v>2869.7702322547766</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0.17175000000000007</v>
      </c>
      <c r="N1008" s="305">
        <f xml:space="preserve"> Inp!N$214</f>
        <v>0.18049999999999999</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53.172851733666455</v>
      </c>
      <c r="N1009" s="618">
        <f t="shared" si="928"/>
        <v>61.472425847332225</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1026.0308959486817</v>
      </c>
      <c r="N1010" s="618">
        <f t="shared" si="929"/>
        <v>1135.7497837440435</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860.92969158531628</v>
      </c>
      <c r="N1011" s="618">
        <f t="shared" si="930"/>
        <v>933.19229807512215</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257.70002573139425</v>
      </c>
      <c r="N1012" s="618">
        <f t="shared" si="931"/>
        <v>273.15375723965957</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221.92824025392389</v>
      </c>
      <c r="N1013" s="618">
        <f t="shared" si="932"/>
        <v>240.40893596154788</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2419.7617052529827</v>
      </c>
      <c r="N1014" s="621">
        <f t="shared" si="933"/>
        <v>2643.9772008677055</v>
      </c>
      <c r="O1014" s="621">
        <f t="shared" si="933"/>
        <v>0</v>
      </c>
      <c r="P1014" s="621">
        <f t="shared" si="933"/>
        <v>0</v>
      </c>
      <c r="Q1014" s="621">
        <f t="shared" si="933"/>
        <v>0</v>
      </c>
    </row>
    <row r="1015" spans="1:17" s="192" customFormat="1" outlineLevel="1">
      <c r="A1015" s="188"/>
      <c r="B1015" s="304"/>
      <c r="C1015" s="190"/>
      <c r="D1015" s="191"/>
      <c r="E1015" s="195"/>
    </row>
    <row r="1016" spans="1:17" s="240" customFormat="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14483.278168371864</v>
      </c>
      <c r="N1018" s="274">
        <f t="shared" si="934"/>
        <v>15025.401756064664</v>
      </c>
      <c r="O1018" s="274">
        <f t="shared" si="934"/>
        <v>16641.03022374992</v>
      </c>
      <c r="P1018" s="274">
        <f t="shared" si="934"/>
        <v>18945.090362086084</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146.69987095036231</v>
      </c>
      <c r="N1019" s="274">
        <f t="shared" si="935"/>
        <v>931.38315352087193</v>
      </c>
      <c r="O1019" s="274">
        <f t="shared" si="935"/>
        <v>1471.2670498250991</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1.0884120171673819</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1.012891344383076E-2</v>
      </c>
      <c r="N1021" s="581">
        <f t="shared" si="938"/>
        <v>6.1987237921604335E-2</v>
      </c>
      <c r="O1021" s="581">
        <f t="shared" si="938"/>
        <v>8.8412017167381909E-2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7256.884776321559</v>
      </c>
      <c r="N1023" s="274">
        <f t="shared" si="939"/>
        <v>7195.0705152161545</v>
      </c>
      <c r="O1023" s="274">
        <f t="shared" si="939"/>
        <v>7310.8140873540906</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63.008001349461587</v>
      </c>
      <c r="N1024" s="274">
        <f t="shared" si="940"/>
        <v>415.60194845681821</v>
      </c>
      <c r="O1024" s="274">
        <f t="shared" si="940"/>
        <v>941.18972971721644</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7256.419548720718</v>
      </c>
      <c r="N1025" s="274">
        <f t="shared" si="941"/>
        <v>7154.8353643960636</v>
      </c>
      <c r="O1025" s="274">
        <f t="shared" si="941"/>
        <v>7049.0669687014179</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58.569470940396464</v>
      </c>
      <c r="N1026" s="274">
        <f t="shared" si="944"/>
        <v>272.87312165195846</v>
      </c>
      <c r="O1026" s="274">
        <f t="shared" si="944"/>
        <v>677.98100296562745</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4.9037580099061913</v>
      </c>
      <c r="N1027" s="274">
        <f t="shared" ref="N1027" si="948" xml:space="preserve"> N1023 + N1024 - N1025 - N1026</f>
        <v>182.96397762495025</v>
      </c>
      <c r="O1027" s="274">
        <f t="shared" ref="O1027" si="949" xml:space="preserve"> O1023 + O1024 - O1025 - O1026</f>
        <v>524.95584540426159</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1.012176977401027</v>
      </c>
      <c r="O1028" s="267">
        <f t="shared" si="952"/>
        <v>1.0315458741643921</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3.3858066888578216E-4</v>
      </c>
      <c r="N1029" s="581">
        <f t="shared" si="953"/>
        <v>1.2176977401026962E-2</v>
      </c>
      <c r="O1029" s="581">
        <f t="shared" si="953"/>
        <v>3.1545874164392154E-2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1.012891344383076E-2</v>
      </c>
      <c r="N1031" s="581">
        <f t="shared" si="954"/>
        <v>6.1987237921604335E-2</v>
      </c>
      <c r="O1031" s="581">
        <f t="shared" si="954"/>
        <v>8.8412017167381909E-2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3.3858066888578216E-4</v>
      </c>
      <c r="N1032" s="581">
        <f t="shared" si="955"/>
        <v>1.2176977401026962E-2</v>
      </c>
      <c r="O1032" s="581">
        <f t="shared" si="955"/>
        <v>3.1545874164392154E-2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7.4919032517954953E-2</v>
      </c>
      <c r="O1033" s="197">
        <f t="shared" ref="O1033:Q1033" si="957" xml:space="preserve"> (1 + O1031) * (1 + O1032) -1</f>
        <v>0.12274692569995627</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Thames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14513.304325042278</v>
      </c>
      <c r="N11" s="395">
        <f xml:space="preserve"> Update!N947</f>
        <v>15380.288123548911</v>
      </c>
      <c r="O11" s="395">
        <f xml:space="preserve"> Update!O947</f>
        <v>16579.383831857162</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121.57747228985805</v>
      </c>
      <c r="N12" s="395">
        <f xml:space="preserve"> Update!N948</f>
        <v>727.77207766773233</v>
      </c>
      <c r="O12" s="395">
        <f xml:space="preserve"> Update!O948</f>
        <v>1832.6430581273858</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1032.6936184075926</v>
      </c>
      <c r="N13" s="395">
        <f xml:space="preserve"> Update!N949</f>
        <v>1249.6415446634064</v>
      </c>
      <c r="O13" s="395">
        <f xml:space="preserve"> Update!O949</f>
        <v>1348.0564340097119</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642.17365967506294</v>
      </c>
      <c r="N14" s="395">
        <f xml:space="preserve"> Update!N950</f>
        <v>716.67152213012741</v>
      </c>
      <c r="O14" s="395">
        <f xml:space="preserve"> Update!O950</f>
        <v>814.9929619081762</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14483.278168371864</v>
      </c>
      <c r="M16" s="395">
        <f xml:space="preserve"> Update!M952</f>
        <v>15025.401756064663</v>
      </c>
      <c r="N16" s="395">
        <f xml:space="preserve"> Update!N952</f>
        <v>16641.03022374992</v>
      </c>
      <c r="O16" s="395">
        <f xml:space="preserve"> Update!O952</f>
        <v>18945.090362086084</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7256.884776321559</v>
      </c>
      <c r="N21" s="395">
        <f xml:space="preserve"> Update!N930</f>
        <v>7195.0705152161545</v>
      </c>
      <c r="O21" s="395">
        <f xml:space="preserve"> Update!O930</f>
        <v>7310.8140873540906</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63.008001349461587</v>
      </c>
      <c r="N22" s="395">
        <f xml:space="preserve"> Update!N931</f>
        <v>415.60194845681821</v>
      </c>
      <c r="O22" s="395">
        <f xml:space="preserve"> Update!O931</f>
        <v>941.18972971721644</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295.89389549941433</v>
      </c>
      <c r="N23" s="395">
        <f xml:space="preserve"> Update!N932</f>
        <v>304.36375407440408</v>
      </c>
      <c r="O23" s="395">
        <f xml:space="preserve"> Update!O932</f>
        <v>326.91067183493129</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7241.6390841859338</v>
      </c>
      <c r="M24" s="395">
        <f xml:space="preserve"> Update!M933</f>
        <v>7023.998882171607</v>
      </c>
      <c r="N24" s="395">
        <f xml:space="preserve"> Update!N933</f>
        <v>7306.3087095985684</v>
      </c>
      <c r="O24" s="395">
        <f xml:space="preserve"> Update!O933</f>
        <v>7925.0931452363766</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7256.419548720718</v>
      </c>
      <c r="N28" s="293">
        <f xml:space="preserve"> Update!N935</f>
        <v>7154.8353643960636</v>
      </c>
      <c r="O28" s="293">
        <f xml:space="preserve"> Update!O935</f>
        <v>7049.0669687014179</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58.569470940396464</v>
      </c>
      <c r="N29" s="293">
        <f xml:space="preserve"> Update!N936</f>
        <v>272.87312165195846</v>
      </c>
      <c r="O29" s="293">
        <f xml:space="preserve"> Update!O936</f>
        <v>677.98100296562745</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320.82918344249941</v>
      </c>
      <c r="N30" s="293">
        <f xml:space="preserve"> Update!N937</f>
        <v>328.33081491860122</v>
      </c>
      <c r="O30" s="293">
        <f xml:space="preserve"> Update!O937</f>
        <v>336.01197432878649</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7241.6390841859302</v>
      </c>
      <c r="M32" s="293">
        <f xml:space="preserve"> Update!M939</f>
        <v>6994.1598362186123</v>
      </c>
      <c r="N32" s="293">
        <f xml:space="preserve"> Update!N939</f>
        <v>7099.3776711294195</v>
      </c>
      <c r="O32" s="293">
        <f xml:space="preserve"> Update!O939</f>
        <v>7391.0359973382601</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1030.3822439366932</v>
      </c>
      <c r="O36" s="293">
        <f xml:space="preserve"> Update!O941</f>
        <v>2219.5027758016527</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39.297007558955642</v>
      </c>
      <c r="O37" s="293">
        <f xml:space="preserve"> Update!O942</f>
        <v>213.47232544454178</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1032.6936184075926</v>
      </c>
      <c r="N38" s="293">
        <f xml:space="preserve"> Update!N943</f>
        <v>1249.6415446634064</v>
      </c>
      <c r="O38" s="293">
        <f xml:space="preserve"> Update!O943</f>
        <v>1348.0564340097119</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25.450580733149167</v>
      </c>
      <c r="N39" s="293">
        <f xml:space="preserve"> Update!N944</f>
        <v>83.976953137122052</v>
      </c>
      <c r="O39" s="293">
        <f xml:space="preserve"> Update!O944</f>
        <v>152.07031574445838</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1007.2430376744434</v>
      </c>
      <c r="N40" s="293">
        <f xml:space="preserve"> Update!N945</f>
        <v>2235.343843021933</v>
      </c>
      <c r="O40" s="293">
        <f xml:space="preserve"> Update!O945</f>
        <v>3628.9612195114487</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7133.2639586113473</v>
      </c>
      <c r="N44" s="401">
        <f xml:space="preserve"> Update!N954</f>
        <v>7241.8849229609414</v>
      </c>
      <c r="O44" s="401">
        <f xml:space="preserve"> Update!O954</f>
        <v>7848.805094915645</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7115.986249241616</v>
      </c>
      <c r="N45" s="401">
        <f xml:space="preserve"> Update!N955</f>
        <v>7052.5989805982317</v>
      </c>
      <c r="O45" s="401">
        <f xml:space="preserve"> Update!O955</f>
        <v>7334.9930928747135</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500.90523747612758</v>
      </c>
      <c r="N46" s="401">
        <f xml:space="preserve"> Update!N956</f>
        <v>1604.5201532539936</v>
      </c>
      <c r="O46" s="401">
        <f xml:space="preserve"> Update!O956</f>
        <v>2941.1307103045019</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14750.15544532909</v>
      </c>
      <c r="N47" s="401">
        <f xml:space="preserve"> Update!N957</f>
        <v>15899.004056813166</v>
      </c>
      <c r="O47" s="401">
        <f xml:space="preserve"> Update!O957</f>
        <v>18124.928898094862</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5635.544000589186</v>
      </c>
      <c r="N52" s="401">
        <f xml:space="preserve"> Update!N994</f>
        <v>5859.2292540004546</v>
      </c>
      <c r="O52" s="401">
        <f xml:space="preserve"> Update!O994</f>
        <v>6140.7480067612432</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0.17175000000000007</v>
      </c>
      <c r="N56" s="291">
        <f xml:space="preserve"> Inp!N$214</f>
        <v>0.18049999999999999</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2419.7617052529827</v>
      </c>
      <c r="N57" s="401">
        <f xml:space="preserve"> Update!N1014</f>
        <v>2643.9772008677055</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7.4919032517954953E-2</v>
      </c>
      <c r="O61" s="291">
        <f xml:space="preserve"> Update!O$1033</f>
        <v>0.12274692569995627</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309.84483205476232</v>
      </c>
      <c r="N68" s="405">
        <f xml:space="preserve"> Update!N140</f>
        <v>347.32910143930968</v>
      </c>
      <c r="O68" s="405">
        <f xml:space="preserve"> Update!O140</f>
        <v>396.2100618962308</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2.5955599524151718</v>
      </c>
      <c r="N69" s="404">
        <f xml:space="preserve"> Update!N141</f>
        <v>16.253014450495858</v>
      </c>
      <c r="O69" s="404">
        <f xml:space="preserve"> Update!O141</f>
        <v>43.16440492009351</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41.402907526735639</v>
      </c>
      <c r="N70" s="404">
        <f xml:space="preserve"> Update!N142</f>
        <v>51.275948838184583</v>
      </c>
      <c r="O70" s="404">
        <f xml:space="preserve"> Update!O142</f>
        <v>89.631339075028663</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14.516264881040559</v>
      </c>
      <c r="N71" s="404">
        <f xml:space="preserve"> Update!N143</f>
        <v>17.024374136691918</v>
      </c>
      <c r="O71" s="404">
        <f xml:space="preserve"> Update!O143</f>
        <v>20.658379014876509</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309.20380301944238</v>
      </c>
      <c r="M73" s="405">
        <f xml:space="preserve"> Update!M145</f>
        <v>339.32703465287295</v>
      </c>
      <c r="N73" s="405">
        <f xml:space="preserve"> Update!N145</f>
        <v>397.83369059129825</v>
      </c>
      <c r="O73" s="405">
        <f xml:space="preserve"> Update!O145</f>
        <v>508.34742687647645</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154.9273821041829</v>
      </c>
      <c r="N78" s="395">
        <f xml:space="preserve"> Update!N123</f>
        <v>153.20610245857731</v>
      </c>
      <c r="O78" s="395">
        <f xml:space="preserve"> Update!O123</f>
        <v>155.31193870568237</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1.3451591146300375</v>
      </c>
      <c r="N79" s="395">
        <f xml:space="preserve"> Update!N124</f>
        <v>8.8494969663750123</v>
      </c>
      <c r="O79" s="395">
        <f xml:space="preserve"> Update!O124</f>
        <v>19.994763902574135</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6.7091018980814505</v>
      </c>
      <c r="N80" s="395">
        <f xml:space="preserve"> Update!N125</f>
        <v>6.839373583179559</v>
      </c>
      <c r="O80" s="395">
        <f xml:space="preserve"> Update!O125</f>
        <v>7.1043464792671482</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154.60190150972096</v>
      </c>
      <c r="M81" s="395">
        <f xml:space="preserve"> Update!M126</f>
        <v>149.56343932073148</v>
      </c>
      <c r="N81" s="395">
        <f xml:space="preserve"> Update!N126</f>
        <v>155.21622584177274</v>
      </c>
      <c r="O81" s="395">
        <f xml:space="preserve"> Update!O126</f>
        <v>168.20235612898938</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154.91744995057942</v>
      </c>
      <c r="N85" s="293">
        <f xml:space="preserve"> Update!N128</f>
        <v>152.89683465482298</v>
      </c>
      <c r="O85" s="293">
        <f xml:space="preserve"> Update!O128</f>
        <v>150.95174372026014</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1.2504008377851343</v>
      </c>
      <c r="N86" s="293">
        <f xml:space="preserve"> Update!N129</f>
        <v>5.831222444415614</v>
      </c>
      <c r="O86" s="293">
        <f xml:space="preserve"> Update!O129</f>
        <v>14.518576013149424</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6.704607322385975</v>
      </c>
      <c r="N87" s="293">
        <f xml:space="preserve"> Update!N130</f>
        <v>6.6989384167295691</v>
      </c>
      <c r="O87" s="293">
        <f xml:space="preserve"> Update!O130</f>
        <v>6.7057246866834319</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154.60190150972139</v>
      </c>
      <c r="M89" s="293">
        <f xml:space="preserve"> Update!M132</f>
        <v>149.46324346597902</v>
      </c>
      <c r="N89" s="293">
        <f xml:space="preserve"> Update!N132</f>
        <v>152.02911868250902</v>
      </c>
      <c r="O89" s="293">
        <f xml:space="preserve"> Update!O132</f>
        <v>158.76459504672613</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41.226164325909409</v>
      </c>
      <c r="O93" s="293">
        <f xml:space="preserve"> Update!O134</f>
        <v>89.946379470288264</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1.5722950397052322</v>
      </c>
      <c r="O94" s="293">
        <f xml:space="preserve"> Update!O135</f>
        <v>8.6510650043699453</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41.402907526735639</v>
      </c>
      <c r="N95" s="293">
        <f xml:space="preserve"> Update!N136</f>
        <v>51.275948838184583</v>
      </c>
      <c r="O95" s="293">
        <f xml:space="preserve"> Update!O136</f>
        <v>89.631339075028663</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1.1025556605731346</v>
      </c>
      <c r="N96" s="293">
        <f xml:space="preserve"> Update!N137</f>
        <v>3.4860621367827913</v>
      </c>
      <c r="O96" s="293">
        <f xml:space="preserve"> Update!O137</f>
        <v>6.8483078489259288</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40.300351866162508</v>
      </c>
      <c r="N97" s="293">
        <f xml:space="preserve"> Update!N138</f>
        <v>90.588346067016431</v>
      </c>
      <c r="O97" s="293">
        <f xml:space="preserve"> Update!O138</f>
        <v>181.38047570076094</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152.09322748420902</v>
      </c>
      <c r="N101" s="401">
        <f xml:space="preserve"> Update!N147</f>
        <v>154.02888970566974</v>
      </c>
      <c r="O101" s="401">
        <f xml:space="preserve"> Update!O147</f>
        <v>166.66375040271538</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151.99133686843385</v>
      </c>
      <c r="N102" s="401">
        <f xml:space="preserve"> Update!N148</f>
        <v>150.8661625200802</v>
      </c>
      <c r="O102" s="401">
        <f xml:space="preserve"> Update!O148</f>
        <v>157.31231981889798</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20.041496011230091</v>
      </c>
      <c r="N103" s="401">
        <f xml:space="preserve"> Update!N149</f>
        <v>64.756527072336695</v>
      </c>
      <c r="O103" s="401">
        <f xml:space="preserve"> Update!O149</f>
        <v>135.83970791896897</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324.12606036387297</v>
      </c>
      <c r="N104" s="401">
        <f xml:space="preserve"> Update!N150</f>
        <v>369.65157929808663</v>
      </c>
      <c r="O104" s="401">
        <f xml:space="preserve"> Update!O150</f>
        <v>459.81577814058232</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0.17175000000000007</v>
      </c>
      <c r="N109" s="401">
        <f xml:space="preserve"> Update!N179</f>
        <v>0.18049999999999999</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0.17175000000000007</v>
      </c>
      <c r="N113" s="291">
        <f xml:space="preserve"> Inp!N$214</f>
        <v>0.18049999999999999</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53.172851733666455</v>
      </c>
      <c r="N114" s="401">
        <f xml:space="preserve"> Update!N183</f>
        <v>61.472425847332225</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7.2401402201697884E-2</v>
      </c>
      <c r="O118" s="291">
        <f xml:space="preserve"> Update!O$202</f>
        <v>0.11532285347822957</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6103.9087230182076</v>
      </c>
      <c r="N125" s="404">
        <f xml:space="preserve"> Update!N320</f>
        <v>6573.17855708147</v>
      </c>
      <c r="O125" s="404">
        <f xml:space="preserve"> Update!O320</f>
        <v>7157.2174579962175</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51.132242321419625</v>
      </c>
      <c r="N126" s="404">
        <f xml:space="preserve"> Update!N321</f>
        <v>310.32670360880195</v>
      </c>
      <c r="O126" s="404">
        <f xml:space="preserve"> Update!O321</f>
        <v>789.45851569782565</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525.01162400142903</v>
      </c>
      <c r="N127" s="404">
        <f xml:space="preserve"> Update!N322</f>
        <v>588.75428326368433</v>
      </c>
      <c r="O127" s="404">
        <f xml:space="preserve"> Update!O322</f>
        <v>599.18202375844783</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258.49675908753989</v>
      </c>
      <c r="N128" s="404">
        <f xml:space="preserve"> Update!N323</f>
        <v>288.02913893453456</v>
      </c>
      <c r="O128" s="404">
        <f xml:space="preserve"> Update!O323</f>
        <v>339.69103208359252</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6091.2805223332007</v>
      </c>
      <c r="M130" s="405">
        <f xml:space="preserve"> Update!M325</f>
        <v>6421.5558302535173</v>
      </c>
      <c r="N130" s="405">
        <f xml:space="preserve"> Update!N325</f>
        <v>7184.2304050194207</v>
      </c>
      <c r="O130" s="405">
        <f xml:space="preserve"> Update!O325</f>
        <v>8206.1669653688987</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3052.0521926696501</v>
      </c>
      <c r="N135" s="395">
        <f xml:space="preserve"> Update!N303</f>
        <v>3039.0188628439269</v>
      </c>
      <c r="O135" s="395">
        <f xml:space="preserve"> Update!O303</f>
        <v>3104.3685398981738</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26.499484916974705</v>
      </c>
      <c r="N136" s="395">
        <f xml:space="preserve"> Update!N304</f>
        <v>175.53992808325052</v>
      </c>
      <c r="O136" s="395">
        <f xml:space="preserve"> Update!O304</f>
        <v>399.65450524359346</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111.78921843192275</v>
      </c>
      <c r="N137" s="395">
        <f xml:space="preserve"> Update!N305</f>
        <v>112.10335575270204</v>
      </c>
      <c r="O137" s="395">
        <f xml:space="preserve"> Update!O305</f>
        <v>131.52591919308978</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3045.6402611665999</v>
      </c>
      <c r="M138" s="395">
        <f xml:space="preserve"> Update!M306</f>
        <v>2966.7624591547024</v>
      </c>
      <c r="N138" s="395">
        <f xml:space="preserve"> Update!N306</f>
        <v>3102.4554351744755</v>
      </c>
      <c r="O138" s="395">
        <f xml:space="preserve"> Update!O306</f>
        <v>3372.4971259486774</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3051.8565303485575</v>
      </c>
      <c r="N142" s="293">
        <f xml:space="preserve"> Update!N308</f>
        <v>3008.885925954582</v>
      </c>
      <c r="O142" s="293">
        <f xml:space="preserve"> Update!O308</f>
        <v>2963.8326377788721</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24.632757404444916</v>
      </c>
      <c r="N143" s="293">
        <f xml:space="preserve"> Update!N309</f>
        <v>114.75373694768088</v>
      </c>
      <c r="O143" s="293">
        <f xml:space="preserve"> Update!O309</f>
        <v>285.06215550307894</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135.17365667679039</v>
      </c>
      <c r="N144" s="293">
        <f xml:space="preserve"> Update!N310</f>
        <v>138.65351607776057</v>
      </c>
      <c r="O144" s="293">
        <f xml:space="preserve"> Update!O310</f>
        <v>142.6131932283871</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3045.6402611666008</v>
      </c>
      <c r="M146" s="293">
        <f xml:space="preserve"> Update!M312</f>
        <v>2941.3156310762129</v>
      </c>
      <c r="N146" s="293">
        <f xml:space="preserve"> Update!N312</f>
        <v>2984.9861468245022</v>
      </c>
      <c r="O146" s="293">
        <f xml:space="preserve"> Update!O312</f>
        <v>3106.281600053564</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525.27376828296065</v>
      </c>
      <c r="O150" s="293">
        <f xml:space="preserve"> Update!O314</f>
        <v>1089.0162803191713</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20.03303857787057</v>
      </c>
      <c r="O151" s="293">
        <f xml:space="preserve"> Update!O315</f>
        <v>104.74185495115314</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525.01162400142903</v>
      </c>
      <c r="N152" s="293">
        <f xml:space="preserve"> Update!N316</f>
        <v>588.75428326368433</v>
      </c>
      <c r="O152" s="293">
        <f xml:space="preserve"> Update!O316</f>
        <v>599.18202375844783</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11.533883978826761</v>
      </c>
      <c r="N153" s="293">
        <f xml:space="preserve"> Update!N317</f>
        <v>37.272267104071965</v>
      </c>
      <c r="O153" s="293">
        <f xml:space="preserve"> Update!O317</f>
        <v>65.551919662115637</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513.47774002260223</v>
      </c>
      <c r="N154" s="293">
        <f xml:space="preserve"> Update!N318</f>
        <v>1096.7888230204437</v>
      </c>
      <c r="O154" s="293">
        <f xml:space="preserve"> Update!O318</f>
        <v>1727.3882393666568</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3006.3543752793303</v>
      </c>
      <c r="N158" s="401">
        <f xml:space="preserve"> Update!N327</f>
        <v>3066.7793671353306</v>
      </c>
      <c r="O158" s="401">
        <f xml:space="preserve"> Update!O327</f>
        <v>3336.3505627678242</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2992.6739517711535</v>
      </c>
      <c r="N159" s="401">
        <f xml:space="preserve"> Update!N328</f>
        <v>2965.6111137779367</v>
      </c>
      <c r="O159" s="401">
        <f xml:space="preserve"> Update!O328</f>
        <v>3083.4049503022761</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255.35414957900073</v>
      </c>
      <c r="N160" s="401">
        <f xml:space="preserve"> Update!N329</f>
        <v>797.20336480716844</v>
      </c>
      <c r="O160" s="401">
        <f xml:space="preserve"> Update!O329</f>
        <v>1417.2820130624023</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6254.3824766294847</v>
      </c>
      <c r="N161" s="401">
        <f xml:space="preserve"> Update!N330</f>
        <v>6829.5938457204356</v>
      </c>
      <c r="O161" s="401">
        <f xml:space="preserve"> Update!O330</f>
        <v>7837.0375261325025</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2389.5916062851388</v>
      </c>
      <c r="N166" s="401">
        <f xml:space="preserve"> Update!N355</f>
        <v>2516.8970276876312</v>
      </c>
      <c r="O166" s="401">
        <f xml:space="preserve"> Update!O355</f>
        <v>2655.1978679800363</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0.17175000000000007</v>
      </c>
      <c r="N170" s="291">
        <f xml:space="preserve"> Inp!N$214</f>
        <v>0.18049999999999999</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1026.0308959486817</v>
      </c>
      <c r="N171" s="401">
        <f xml:space="preserve"> Update!N363</f>
        <v>1135.7497837440435</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7.7023306469124586E-2</v>
      </c>
      <c r="O175" s="291">
        <f xml:space="preserve"> Update!O$382</f>
        <v>0.12706398677140829</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5185.922654047733</v>
      </c>
      <c r="N182" s="405">
        <f xml:space="preserve"> Update!N500</f>
        <v>5449.2140148086182</v>
      </c>
      <c r="O182" s="405">
        <f xml:space="preserve"> Update!O500</f>
        <v>5830.0829537964437</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43.44230325839311</v>
      </c>
      <c r="N183" s="404">
        <f xml:space="preserve"> Update!N501</f>
        <v>257.5239493598358</v>
      </c>
      <c r="O183" s="404">
        <f xml:space="preserve"> Update!O501</f>
        <v>643.18465704784921</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392.819102974619</v>
      </c>
      <c r="N184" s="404">
        <f xml:space="preserve"> Update!N502</f>
        <v>476.29205018438086</v>
      </c>
      <c r="O184" s="404">
        <f xml:space="preserve"> Update!O502</f>
        <v>529.86934408332559</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298.68394970645357</v>
      </c>
      <c r="N185" s="404">
        <f xml:space="preserve"> Update!N503</f>
        <v>330.9697621392059</v>
      </c>
      <c r="O185" s="404">
        <f xml:space="preserve"> Update!O503</f>
        <v>358.41669988402595</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5175.1936482607834</v>
      </c>
      <c r="M187" s="405">
        <f xml:space="preserve"> Update!M505</f>
        <v>5323.5001105742876</v>
      </c>
      <c r="N187" s="405">
        <f xml:space="preserve"> Update!N505</f>
        <v>5852.0602522136296</v>
      </c>
      <c r="O187" s="405">
        <f xml:space="preserve"> Update!O505</f>
        <v>6644.7202550435923</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2593.044445047869</v>
      </c>
      <c r="N192" s="395">
        <f xml:space="preserve"> Update!N483</f>
        <v>2532.6592569962186</v>
      </c>
      <c r="O192" s="395">
        <f xml:space="preserve"> Update!O483</f>
        <v>2532.1871583540196</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22.514143868714825</v>
      </c>
      <c r="N193" s="395">
        <f xml:space="preserve"> Update!N484</f>
        <v>146.29156444802464</v>
      </c>
      <c r="O193" s="395">
        <f xml:space="preserve"> Update!O484</f>
        <v>325.99222448934842</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143.11641445256038</v>
      </c>
      <c r="N194" s="395">
        <f xml:space="preserve"> Update!N485</f>
        <v>148.32415410528068</v>
      </c>
      <c r="O194" s="395">
        <f xml:space="preserve"> Update!O485</f>
        <v>146.44108446909772</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2587.596824130394</v>
      </c>
      <c r="M195" s="395">
        <f xml:space="preserve"> Update!M486</f>
        <v>2472.4421744640235</v>
      </c>
      <c r="N195" s="395">
        <f xml:space="preserve"> Update!N486</f>
        <v>2530.6266673389628</v>
      </c>
      <c r="O195" s="395">
        <f xml:space="preserve"> Update!O486</f>
        <v>2711.73829837427</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2592.878208999864</v>
      </c>
      <c r="N199" s="293">
        <f xml:space="preserve"> Update!N488</f>
        <v>2525.8340861642259</v>
      </c>
      <c r="O199" s="293">
        <f xml:space="preserve"> Update!O488</f>
        <v>2457.9787227613815</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20.928159389678285</v>
      </c>
      <c r="N200" s="293">
        <f xml:space="preserve"> Update!N489</f>
        <v>96.330970143116915</v>
      </c>
      <c r="O200" s="293">
        <f xml:space="preserve"> Update!O489</f>
        <v>236.40900095362971</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144.69472309412785</v>
      </c>
      <c r="N201" s="293">
        <f xml:space="preserve"> Update!N490</f>
        <v>146.6432123578256</v>
      </c>
      <c r="O201" s="293">
        <f xml:space="preserve"> Update!O490</f>
        <v>147.20132087226798</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2587.5968241303899</v>
      </c>
      <c r="M203" s="293">
        <f xml:space="preserve"> Update!M492</f>
        <v>2469.1116452954102</v>
      </c>
      <c r="N203" s="293">
        <f xml:space="preserve"> Update!N492</f>
        <v>2475.5218439495175</v>
      </c>
      <c r="O203" s="293">
        <f xml:space="preserve"> Update!O492</f>
        <v>2547.1864028427431</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390.72067164817406</v>
      </c>
      <c r="O207" s="293">
        <f xml:space="preserve"> Update!O494</f>
        <v>839.9170726810429</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14.901414768694211</v>
      </c>
      <c r="O208" s="293">
        <f xml:space="preserve"> Update!O495</f>
        <v>80.78343160487114</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392.819102974619</v>
      </c>
      <c r="N209" s="293">
        <f xml:space="preserve"> Update!N496</f>
        <v>476.29205018438086</v>
      </c>
      <c r="O209" s="293">
        <f xml:space="preserve"> Update!O496</f>
        <v>529.86934408332559</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10.872812159765392</v>
      </c>
      <c r="N210" s="293">
        <f xml:space="preserve"> Update!N497</f>
        <v>36.002395676099617</v>
      </c>
      <c r="O210" s="293">
        <f xml:space="preserve"> Update!O497</f>
        <v>64.774294542660243</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381.94629081485363</v>
      </c>
      <c r="N211" s="293">
        <f xml:space="preserve"> Update!N498</f>
        <v>845.9117409251495</v>
      </c>
      <c r="O211" s="293">
        <f xml:space="preserve"> Update!O498</f>
        <v>1385.7955538265794</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2530.2793222023056</v>
      </c>
      <c r="N215" s="401">
        <f xml:space="preserve"> Update!N507</f>
        <v>2529.1418037461817</v>
      </c>
      <c r="O215" s="401">
        <f xml:space="preserve"> Update!O507</f>
        <v>2702.4130705565985</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2527.7516542531539</v>
      </c>
      <c r="N216" s="401">
        <f xml:space="preserve"> Update!N508</f>
        <v>2474.8212440660454</v>
      </c>
      <c r="O216" s="401">
        <f xml:space="preserve"> Update!O508</f>
        <v>2543.1073205384214</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189.94313224091761</v>
      </c>
      <c r="N217" s="401">
        <f xml:space="preserve"> Update!N509</f>
        <v>607.59371145710122</v>
      </c>
      <c r="O217" s="401">
        <f xml:space="preserve"> Update!O509</f>
        <v>1119.0659272486514</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5247.9741086963768</v>
      </c>
      <c r="N218" s="401">
        <f xml:space="preserve"> Update!N510</f>
        <v>5611.5567592693287</v>
      </c>
      <c r="O218" s="401">
        <f xml:space="preserve"> Update!O510</f>
        <v>6364.5863183436722</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2005.0764287285381</v>
      </c>
      <c r="N223" s="401">
        <f xml:space="preserve"> Update!N535</f>
        <v>2068.0161730196614</v>
      </c>
      <c r="O223" s="401">
        <f xml:space="preserve"> Update!O535</f>
        <v>2156.3296037170594</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0.17175000000000007</v>
      </c>
      <c r="N227" s="291">
        <f xml:space="preserve"> Inp!N$214</f>
        <v>0.18049999999999999</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860.92969158531628</v>
      </c>
      <c r="N228" s="401">
        <f xml:space="preserve"> Update!N543</f>
        <v>933.19229807512215</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7.3315453685367071E-2</v>
      </c>
      <c r="O232" s="291">
        <f xml:space="preserve"> Update!O$562</f>
        <v>0.11887527325563774</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1575.9994391741573</v>
      </c>
      <c r="N239" s="404">
        <f xml:space="preserve"> Update!N680</f>
        <v>1606.6712185958281</v>
      </c>
      <c r="O239" s="404">
        <f xml:space="preserve"> Update!O680</f>
        <v>1694.1417633680474</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13.202095391496574</v>
      </c>
      <c r="N240" s="404">
        <f xml:space="preserve"> Update!N681</f>
        <v>76.566536811419937</v>
      </c>
      <c r="O240" s="404">
        <f xml:space="preserve"> Update!O681</f>
        <v>188.58824366741487</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50.663572221838585</v>
      </c>
      <c r="N241" s="404">
        <f xml:space="preserve"> Update!N682</f>
        <v>97.430084593085411</v>
      </c>
      <c r="O241" s="404">
        <f xml:space="preserve"> Update!O682</f>
        <v>108.43745888743827</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70.302776994986061</v>
      </c>
      <c r="N242" s="404">
        <f xml:space="preserve"> Update!N683</f>
        <v>80.541664423149243</v>
      </c>
      <c r="O242" s="404">
        <f xml:space="preserve"> Update!O683</f>
        <v>96.181934842042068</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1572.7388993953923</v>
      </c>
      <c r="M244" s="404">
        <f xml:space="preserve"> Update!M685</f>
        <v>1569.5623297925063</v>
      </c>
      <c r="N244" s="404">
        <f xml:space="preserve"> Update!N685</f>
        <v>1700.1261755771841</v>
      </c>
      <c r="O244" s="404">
        <f xml:space="preserve"> Update!O685</f>
        <v>1894.9855310808582</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788.02497911521891</v>
      </c>
      <c r="N249" s="395">
        <f xml:space="preserve"> Update!N663</f>
        <v>779.20130720354132</v>
      </c>
      <c r="O249" s="395">
        <f xml:space="preserve"> Update!O663</f>
        <v>787.65193747669969</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6.8420376618779919</v>
      </c>
      <c r="N250" s="395">
        <f xml:space="preserve"> Update!N664</f>
        <v>45.008256809858786</v>
      </c>
      <c r="O250" s="395">
        <f xml:space="preserve"> Update!O664</f>
        <v>101.40182820778539</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34.192177078197005</v>
      </c>
      <c r="N251" s="395">
        <f xml:space="preserve"> Update!N665</f>
        <v>37.043026585969947</v>
      </c>
      <c r="O251" s="395">
        <f xml:space="preserve"> Update!O665</f>
        <v>41.816215409893474</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786.36944969769615</v>
      </c>
      <c r="M252" s="395">
        <f xml:space="preserve"> Update!M666</f>
        <v>760.67483969889975</v>
      </c>
      <c r="N252" s="395">
        <f xml:space="preserve"> Update!N666</f>
        <v>787.16653742743017</v>
      </c>
      <c r="O252" s="395">
        <f xml:space="preserve"> Update!O666</f>
        <v>847.23755027459151</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787.97446005893835</v>
      </c>
      <c r="N256" s="293">
        <f xml:space="preserve"> Update!N668</f>
        <v>777.62838110533789</v>
      </c>
      <c r="O256" s="293">
        <f xml:space="preserve"> Update!O668</f>
        <v>765.53956120566295</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6.3600577296185827</v>
      </c>
      <c r="N257" s="293">
        <f xml:space="preserve"> Update!N669</f>
        <v>29.657409713896833</v>
      </c>
      <c r="O257" s="293">
        <f xml:space="preserve"> Update!O669</f>
        <v>73.629784171520782</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34.169270982805173</v>
      </c>
      <c r="N258" s="293">
        <f xml:space="preserve"> Update!N670</f>
        <v>36.282409617011616</v>
      </c>
      <c r="O258" s="293">
        <f xml:space="preserve"> Update!O670</f>
        <v>39.469925741392025</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786.36944969769615</v>
      </c>
      <c r="M260" s="293">
        <f xml:space="preserve"> Update!M672</f>
        <v>760.16524680575174</v>
      </c>
      <c r="N260" s="293">
        <f xml:space="preserve"> Update!N672</f>
        <v>771.00338120222307</v>
      </c>
      <c r="O260" s="293">
        <f xml:space="preserve"> Update!O672</f>
        <v>799.69941963579163</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49.841530286948867</v>
      </c>
      <c r="O264" s="293">
        <f xml:space="preserve"> Update!O674</f>
        <v>140.95026468568463</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1.9008702876643166</v>
      </c>
      <c r="O265" s="293">
        <f xml:space="preserve"> Update!O675</f>
        <v>13.556631288108692</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50.663572221838585</v>
      </c>
      <c r="N266" s="293">
        <f xml:space="preserve"> Update!N676</f>
        <v>97.430084593085411</v>
      </c>
      <c r="O266" s="293">
        <f xml:space="preserve"> Update!O676</f>
        <v>108.43745888743827</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1.9413289339838773</v>
      </c>
      <c r="N267" s="293">
        <f xml:space="preserve"> Update!N677</f>
        <v>7.2162282201676833</v>
      </c>
      <c r="O267" s="293">
        <f xml:space="preserve"> Update!O677</f>
        <v>14.895793690756555</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48.72224328785471</v>
      </c>
      <c r="N268" s="293">
        <f xml:space="preserve"> Update!N678</f>
        <v>141.9562569475309</v>
      </c>
      <c r="O268" s="293">
        <f xml:space="preserve"> Update!O678</f>
        <v>248.04856117047507</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773.57602274537476</v>
      </c>
      <c r="N272" s="401">
        <f xml:space="preserve"> Update!N687</f>
        <v>782.28967099276952</v>
      </c>
      <c r="O272" s="401">
        <f xml:space="preserve"> Update!O687</f>
        <v>842.41394847975039</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773.05778706446699</v>
      </c>
      <c r="N273" s="401">
        <f xml:space="preserve"> Update!N688</f>
        <v>766.22665311227729</v>
      </c>
      <c r="O273" s="401">
        <f xml:space="preserve"> Update!O688</f>
        <v>795.14646804076563</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24.229729997260776</v>
      </c>
      <c r="N274" s="401">
        <f xml:space="preserve"> Update!N689</f>
        <v>94.036680157567389</v>
      </c>
      <c r="O274" s="401">
        <f xml:space="preserve"> Update!O689</f>
        <v>195.31188632804685</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1570.8635398071026</v>
      </c>
      <c r="N275" s="401">
        <f xml:space="preserve"> Update!N690</f>
        <v>1642.5530042626142</v>
      </c>
      <c r="O275" s="401">
        <f xml:space="preserve"> Update!O690</f>
        <v>1832.8723028485629</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600.17473241663845</v>
      </c>
      <c r="N280" s="401">
        <f xml:space="preserve"> Update!N715</f>
        <v>605.32688584966115</v>
      </c>
      <c r="O280" s="401">
        <f xml:space="preserve"> Update!O715</f>
        <v>620.97937065829001</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0.17175000000000007</v>
      </c>
      <c r="N284" s="291">
        <f xml:space="preserve"> Inp!N$214</f>
        <v>0.18049999999999999</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257.70002573139425</v>
      </c>
      <c r="N285" s="401">
        <f xml:space="preserve"> Update!N723</f>
        <v>273.15375723965957</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7.3438093238741953E-2</v>
      </c>
      <c r="O289" s="291">
        <f xml:space="preserve"> Update!O$742</f>
        <v>0.12034776600288377</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1337.6286767474171</v>
      </c>
      <c r="N296" s="404">
        <f xml:space="preserve"> Update!N860</f>
        <v>1403.8952316236844</v>
      </c>
      <c r="O296" s="404">
        <f xml:space="preserve"> Update!O860</f>
        <v>1501.7315948002233</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11.205271366133566</v>
      </c>
      <c r="N297" s="404">
        <f xml:space="preserve"> Update!N861</f>
        <v>67.101873437178767</v>
      </c>
      <c r="O297" s="404">
        <f xml:space="preserve"> Update!O861</f>
        <v>168.24723679420256</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22.796411682970355</v>
      </c>
      <c r="N298" s="404">
        <f xml:space="preserve"> Update!N862</f>
        <v>35.88917778407103</v>
      </c>
      <c r="O298" s="404">
        <f xml:space="preserve"> Update!O862</f>
        <v>20.936268205471638</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0.17390900504271101</v>
      </c>
      <c r="N299" s="404">
        <f xml:space="preserve"> Update!N863</f>
        <v>0.10658249654575971</v>
      </c>
      <c r="O299" s="404">
        <f xml:space="preserve"> Update!O863</f>
        <v>4.4916083639176679E-2</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1334.8612953630452</v>
      </c>
      <c r="M301" s="404">
        <f xml:space="preserve"> Update!M865</f>
        <v>1371.4564507914788</v>
      </c>
      <c r="N301" s="404">
        <f xml:space="preserve"> Update!N865</f>
        <v>1506.7797003483881</v>
      </c>
      <c r="O301" s="404">
        <f xml:space="preserve"> Update!O865</f>
        <v>1690.8701837162585</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668.83577738463816</v>
      </c>
      <c r="N306" s="395">
        <f xml:space="preserve"> Update!N843</f>
        <v>690.98498571389041</v>
      </c>
      <c r="O306" s="395">
        <f xml:space="preserve"> Update!O843</f>
        <v>731.29451291951545</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5.8071757872640246</v>
      </c>
      <c r="N307" s="395">
        <f xml:space="preserve"> Update!N844</f>
        <v>39.912702149309276</v>
      </c>
      <c r="O307" s="395">
        <f xml:space="preserve"> Update!O844</f>
        <v>94.146407873915038</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8.6983638652698855E-2</v>
      </c>
      <c r="N308" s="395">
        <f xml:space="preserve"> Update!N845</f>
        <v>5.3844047271867361E-2</v>
      </c>
      <c r="O308" s="395">
        <f xml:space="preserve"> Update!O845</f>
        <v>2.3106283583187739E-2</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667.43064768152237</v>
      </c>
      <c r="M309" s="395">
        <f xml:space="preserve"> Update!M846</f>
        <v>674.55596953324937</v>
      </c>
      <c r="N309" s="395">
        <f xml:space="preserve"> Update!N846</f>
        <v>730.84384381592781</v>
      </c>
      <c r="O309" s="395">
        <f xml:space="preserve"> Update!O846</f>
        <v>825.41781450984729</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668.79289936277905</v>
      </c>
      <c r="N313" s="293">
        <f xml:space="preserve"> Update!N848</f>
        <v>689.59013651709358</v>
      </c>
      <c r="O313" s="293">
        <f xml:space="preserve"> Update!O848</f>
        <v>710.76430323524198</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5.3980955788695413</v>
      </c>
      <c r="N314" s="293">
        <f xml:space="preserve"> Update!N849</f>
        <v>26.299782402848191</v>
      </c>
      <c r="O314" s="293">
        <f xml:space="preserve"> Update!O849</f>
        <v>68.361486324248631</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8.6925366390012138E-2</v>
      </c>
      <c r="N315" s="293">
        <f xml:space="preserve"> Update!N850</f>
        <v>5.2738449273892353E-2</v>
      </c>
      <c r="O315" s="293">
        <f xml:space="preserve"> Update!O850</f>
        <v>2.180980005598894E-2</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667.43064768152283</v>
      </c>
      <c r="M317" s="293">
        <f xml:space="preserve"> Update!M852</f>
        <v>674.10406957525902</v>
      </c>
      <c r="N317" s="293">
        <f xml:space="preserve"> Update!N852</f>
        <v>715.83718047066782</v>
      </c>
      <c r="O317" s="293">
        <f xml:space="preserve"> Update!O852</f>
        <v>779.10397975943465</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23.320109392700171</v>
      </c>
      <c r="O321" s="293">
        <f xml:space="preserve"> Update!O854</f>
        <v>59.672778645465804</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0.88938888502130997</v>
      </c>
      <c r="O322" s="293">
        <f xml:space="preserve"> Update!O855</f>
        <v>5.73934259603889</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22.796411682970355</v>
      </c>
      <c r="N323" s="293">
        <f xml:space="preserve"> Update!N856</f>
        <v>35.88917778407103</v>
      </c>
      <c r="O323" s="293">
        <f xml:space="preserve"> Update!O856</f>
        <v>20.936268205471638</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22.796411682970355</v>
      </c>
      <c r="N325" s="293">
        <f xml:space="preserve"> Update!N858</f>
        <v>60.09867606179251</v>
      </c>
      <c r="O325" s="293">
        <f xml:space="preserve"> Update!O858</f>
        <v>86.348389446976327</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670.96101090012735</v>
      </c>
      <c r="N329" s="401">
        <f xml:space="preserve"> Update!N867</f>
        <v>709.6451913809899</v>
      </c>
      <c r="O329" s="401">
        <f xml:space="preserve"> Update!O867</f>
        <v>800.96376270875703</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670.51151928440731</v>
      </c>
      <c r="N330" s="401">
        <f xml:space="preserve"> Update!N868</f>
        <v>695.07380712189331</v>
      </c>
      <c r="O330" s="401">
        <f xml:space="preserve"> Update!O868</f>
        <v>756.02203417435373</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11.336729647718432</v>
      </c>
      <c r="N331" s="401">
        <f xml:space="preserve"> Update!N869</f>
        <v>40.929869759819844</v>
      </c>
      <c r="O331" s="401">
        <f xml:space="preserve"> Update!O869</f>
        <v>73.631175746432106</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1352.809259832253</v>
      </c>
      <c r="N332" s="401">
        <f xml:space="preserve"> Update!N870</f>
        <v>1445.648868262703</v>
      </c>
      <c r="O332" s="401">
        <f xml:space="preserve"> Update!O870</f>
        <v>1630.6169726295427</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516.86344163941499</v>
      </c>
      <c r="N337" s="401">
        <f xml:space="preserve"> Update!N895</f>
        <v>532.76218495633884</v>
      </c>
      <c r="O337" s="401">
        <f xml:space="preserve"> Update!O895</f>
        <v>552.45501821077039</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0.17175000000000007</v>
      </c>
      <c r="N341" s="291">
        <f xml:space="preserve"> Inp!N$214</f>
        <v>0.18049999999999999</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221.92824025392389</v>
      </c>
      <c r="N342" s="401">
        <f xml:space="preserve"> Update!N903</f>
        <v>240.40893596154788</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1.0470923567005297E-2</v>
      </c>
      <c r="N346" s="291">
        <f xml:space="preserve"> Update!N$922</f>
        <v>7.3608503094274136E-2</v>
      </c>
      <c r="O346" s="291">
        <f xml:space="preserve"> Update!O$922</f>
        <v>0.12186743563369729</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Thames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14513.304325042278</v>
      </c>
      <c r="N11" s="626">
        <f xml:space="preserve"> Update!N947</f>
        <v>15380.288123548911</v>
      </c>
      <c r="O11" s="626">
        <f xml:space="preserve"> Update!O947</f>
        <v>16579.383831857162</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121.57747228985805</v>
      </c>
      <c r="N12" s="626">
        <f xml:space="preserve"> Update!N948</f>
        <v>727.77207766773233</v>
      </c>
      <c r="O12" s="626">
        <f xml:space="preserve"> Update!O948</f>
        <v>1832.6430581273858</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1032.6936184075926</v>
      </c>
      <c r="N13" s="626">
        <f xml:space="preserve"> Update!N949</f>
        <v>1249.6415446634064</v>
      </c>
      <c r="O13" s="626">
        <f xml:space="preserve"> Update!O949</f>
        <v>1348.0564340097119</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642.17365967506294</v>
      </c>
      <c r="N14" s="626">
        <f xml:space="preserve"> Update!N950</f>
        <v>716.67152213012741</v>
      </c>
      <c r="O14" s="626">
        <f xml:space="preserve"> Update!O950</f>
        <v>814.9929619081762</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15025.401756064663</v>
      </c>
      <c r="N16" s="626">
        <f xml:space="preserve"> Update!N952</f>
        <v>16641.03022374992</v>
      </c>
      <c r="O16" s="626">
        <f xml:space="preserve"> Update!O952</f>
        <v>18945.090362086084</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7256.884776321559</v>
      </c>
      <c r="N21" s="480">
        <f xml:space="preserve"> Update!N930</f>
        <v>7195.0705152161545</v>
      </c>
      <c r="O21" s="480">
        <f xml:space="preserve"> Update!O930</f>
        <v>7310.8140873540906</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63.008001349461587</v>
      </c>
      <c r="N22" s="629">
        <f xml:space="preserve"> Update!N931</f>
        <v>415.60194845681821</v>
      </c>
      <c r="O22" s="629">
        <f xml:space="preserve"> Update!O931</f>
        <v>941.18972971721644</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295.89389549941433</v>
      </c>
      <c r="N23" s="480">
        <f xml:space="preserve"> Update!N932</f>
        <v>304.36375407440408</v>
      </c>
      <c r="O23" s="480">
        <f xml:space="preserve"> Update!O932</f>
        <v>326.91067183493129</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7023.998882171607</v>
      </c>
      <c r="N24" s="480">
        <f xml:space="preserve"> Update!N933</f>
        <v>7306.3087095985684</v>
      </c>
      <c r="O24" s="480">
        <f xml:space="preserve"> Update!O933</f>
        <v>7925.0931452363766</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7256.419548720718</v>
      </c>
      <c r="N28" s="480">
        <f xml:space="preserve"> Update!N935</f>
        <v>7154.8353643960636</v>
      </c>
      <c r="O28" s="480">
        <f xml:space="preserve"> Update!O935</f>
        <v>7049.0669687014179</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58.569470940396464</v>
      </c>
      <c r="N29" s="629">
        <f xml:space="preserve"> Update!N936</f>
        <v>272.87312165195846</v>
      </c>
      <c r="O29" s="629">
        <f xml:space="preserve"> Update!O936</f>
        <v>677.98100296562745</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320.82918344249941</v>
      </c>
      <c r="N30" s="480">
        <f xml:space="preserve"> Update!N937</f>
        <v>328.33081491860122</v>
      </c>
      <c r="O30" s="480">
        <f xml:space="preserve"> Update!O937</f>
        <v>336.01197432878649</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6994.1598362186123</v>
      </c>
      <c r="N32" s="480">
        <f xml:space="preserve"> Update!N939</f>
        <v>7099.3776711294195</v>
      </c>
      <c r="O32" s="480">
        <f xml:space="preserve"> Update!O939</f>
        <v>7391.0359973382601</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1030.3822439366932</v>
      </c>
      <c r="O36" s="480">
        <f xml:space="preserve"> Update!O941</f>
        <v>2219.5027758016527</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39.297007558955642</v>
      </c>
      <c r="O37" s="629">
        <f xml:space="preserve"> Update!O942</f>
        <v>213.47232544454178</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1032.6936184075926</v>
      </c>
      <c r="N38" s="480">
        <f xml:space="preserve"> Update!N943</f>
        <v>1249.6415446634064</v>
      </c>
      <c r="O38" s="480">
        <f xml:space="preserve"> Update!O943</f>
        <v>1348.0564340097119</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25.450580733149167</v>
      </c>
      <c r="N39" s="480">
        <f xml:space="preserve"> Update!N944</f>
        <v>83.976953137122052</v>
      </c>
      <c r="O39" s="480">
        <f xml:space="preserve"> Update!O944</f>
        <v>152.07031574445838</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1007.2430376744434</v>
      </c>
      <c r="N40" s="480">
        <f xml:space="preserve"> Update!N945</f>
        <v>2235.343843021933</v>
      </c>
      <c r="O40" s="480">
        <f xml:space="preserve"> Update!O945</f>
        <v>3628.9612195114487</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7133.2639586113473</v>
      </c>
      <c r="N44" s="480">
        <f xml:space="preserve"> Update!N954</f>
        <v>7241.8849229609414</v>
      </c>
      <c r="O44" s="480">
        <f xml:space="preserve"> Update!O954</f>
        <v>7848.805094915645</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7115.986249241616</v>
      </c>
      <c r="N45" s="480">
        <f xml:space="preserve"> Update!N955</f>
        <v>7052.5989805982317</v>
      </c>
      <c r="O45" s="480">
        <f xml:space="preserve"> Update!O955</f>
        <v>7334.9930928747135</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500.90523747612758</v>
      </c>
      <c r="N46" s="480">
        <f xml:space="preserve"> Update!N956</f>
        <v>1604.5201532539936</v>
      </c>
      <c r="O46" s="480">
        <f xml:space="preserve"> Update!O956</f>
        <v>2941.1307103045019</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14750.15544532909</v>
      </c>
      <c r="N47" s="480">
        <f xml:space="preserve"> Update!N957</f>
        <v>15899.004056813166</v>
      </c>
      <c r="O47" s="480">
        <f xml:space="preserve"> Update!O957</f>
        <v>18124.928898094862</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5635.544000589186</v>
      </c>
      <c r="N52" s="480">
        <f xml:space="preserve"> Update!N994</f>
        <v>5859.2292540004546</v>
      </c>
      <c r="O52" s="480">
        <f xml:space="preserve"> Update!O994</f>
        <v>6140.7480067612432</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0.17175000000000007</v>
      </c>
      <c r="N56" s="493">
        <f xml:space="preserve"> Inp!N$214</f>
        <v>0.18049999999999999</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2419.7617052529827</v>
      </c>
      <c r="N57" s="480">
        <f xml:space="preserve"> Update!N1014</f>
        <v>2643.9772008677055</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7.4919032517954953E-2</v>
      </c>
      <c r="O61" s="493">
        <f xml:space="preserve"> Update!O$1033</f>
        <v>0.12274692569995627</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309.84483205476232</v>
      </c>
      <c r="N68" s="488">
        <f xml:space="preserve"> Update!N140</f>
        <v>347.32910143930968</v>
      </c>
      <c r="O68" s="488">
        <f xml:space="preserve"> Update!O140</f>
        <v>396.2100618962308</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2.5955599524151718</v>
      </c>
      <c r="N69" s="626">
        <f xml:space="preserve"> Update!N141</f>
        <v>16.253014450495858</v>
      </c>
      <c r="O69" s="626">
        <f xml:space="preserve"> Update!O141</f>
        <v>43.16440492009351</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41.402907526735639</v>
      </c>
      <c r="N70" s="626">
        <f xml:space="preserve"> Update!N142</f>
        <v>51.275948838184583</v>
      </c>
      <c r="O70" s="626">
        <f xml:space="preserve"> Update!O142</f>
        <v>89.631339075028663</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14.516264881040559</v>
      </c>
      <c r="N71" s="626">
        <f xml:space="preserve"> Update!N143</f>
        <v>17.024374136691918</v>
      </c>
      <c r="O71" s="626">
        <f xml:space="preserve"> Update!O143</f>
        <v>20.658379014876509</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339.32703465287295</v>
      </c>
      <c r="N73" s="488">
        <f xml:space="preserve"> Update!N145</f>
        <v>397.83369059129825</v>
      </c>
      <c r="O73" s="488">
        <f xml:space="preserve"> Update!O145</f>
        <v>508.34742687647645</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154.9273821041829</v>
      </c>
      <c r="N78" s="480">
        <f xml:space="preserve"> Update!N123</f>
        <v>153.20610245857731</v>
      </c>
      <c r="O78" s="480">
        <f xml:space="preserve"> Update!O123</f>
        <v>155.31193870568237</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1.3451591146300375</v>
      </c>
      <c r="N79" s="629">
        <f xml:space="preserve"> Update!N124</f>
        <v>8.8494969663750123</v>
      </c>
      <c r="O79" s="629">
        <f xml:space="preserve"> Update!O124</f>
        <v>19.994763902574135</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6.7091018980814505</v>
      </c>
      <c r="N80" s="480">
        <f xml:space="preserve"> Update!N125</f>
        <v>6.839373583179559</v>
      </c>
      <c r="O80" s="480">
        <f xml:space="preserve"> Update!O125</f>
        <v>7.1043464792671482</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149.56343932073148</v>
      </c>
      <c r="N81" s="480">
        <f xml:space="preserve"> Update!N126</f>
        <v>155.21622584177274</v>
      </c>
      <c r="O81" s="480">
        <f xml:space="preserve"> Update!O126</f>
        <v>168.20235612898938</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154.91744995057942</v>
      </c>
      <c r="N85" s="480">
        <f xml:space="preserve"> Update!N128</f>
        <v>152.89683465482298</v>
      </c>
      <c r="O85" s="480">
        <f xml:space="preserve"> Update!O128</f>
        <v>150.95174372026014</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1.2504008377851343</v>
      </c>
      <c r="N86" s="629">
        <f xml:space="preserve"> Update!N129</f>
        <v>5.831222444415614</v>
      </c>
      <c r="O86" s="629">
        <f xml:space="preserve"> Update!O129</f>
        <v>14.518576013149424</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6.704607322385975</v>
      </c>
      <c r="N87" s="480">
        <f xml:space="preserve"> Update!N130</f>
        <v>6.6989384167295691</v>
      </c>
      <c r="O87" s="480">
        <f xml:space="preserve"> Update!O130</f>
        <v>6.7057246866834319</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149.46324346597902</v>
      </c>
      <c r="N89" s="480">
        <f xml:space="preserve"> Update!N132</f>
        <v>152.02911868250902</v>
      </c>
      <c r="O89" s="480">
        <f xml:space="preserve"> Update!O132</f>
        <v>158.76459504672613</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41.226164325909409</v>
      </c>
      <c r="O93" s="480">
        <f xml:space="preserve"> Update!O134</f>
        <v>89.946379470288264</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1.5722950397052322</v>
      </c>
      <c r="O94" s="629">
        <f xml:space="preserve"> Update!O135</f>
        <v>8.6510650043699453</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41.402907526735639</v>
      </c>
      <c r="N95" s="480">
        <f xml:space="preserve"> Update!N136</f>
        <v>51.275948838184583</v>
      </c>
      <c r="O95" s="480">
        <f xml:space="preserve"> Update!O136</f>
        <v>89.631339075028663</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1.1025556605731346</v>
      </c>
      <c r="N96" s="480">
        <f xml:space="preserve"> Update!N137</f>
        <v>3.4860621367827913</v>
      </c>
      <c r="O96" s="480">
        <f xml:space="preserve"> Update!O137</f>
        <v>6.8483078489259288</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40.300351866162508</v>
      </c>
      <c r="N97" s="480">
        <f xml:space="preserve"> Update!N138</f>
        <v>90.588346067016431</v>
      </c>
      <c r="O97" s="480">
        <f xml:space="preserve"> Update!O138</f>
        <v>181.38047570076094</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152.09322748420902</v>
      </c>
      <c r="N101" s="480">
        <f xml:space="preserve"> Update!N147</f>
        <v>154.02888970566974</v>
      </c>
      <c r="O101" s="480">
        <f xml:space="preserve"> Update!O147</f>
        <v>166.66375040271538</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151.99133686843385</v>
      </c>
      <c r="N102" s="480">
        <f xml:space="preserve"> Update!N148</f>
        <v>150.8661625200802</v>
      </c>
      <c r="O102" s="480">
        <f xml:space="preserve"> Update!O148</f>
        <v>157.31231981889798</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20.041496011230091</v>
      </c>
      <c r="N103" s="480">
        <f xml:space="preserve"> Update!N149</f>
        <v>64.756527072336695</v>
      </c>
      <c r="O103" s="480">
        <f xml:space="preserve"> Update!O149</f>
        <v>135.83970791896897</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324.12606036387297</v>
      </c>
      <c r="N104" s="480">
        <f xml:space="preserve"> Update!N150</f>
        <v>369.65157929808663</v>
      </c>
      <c r="O104" s="480">
        <f xml:space="preserve"> Update!O150</f>
        <v>459.81577814058232</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123.83779151945603</v>
      </c>
      <c r="N109" s="480">
        <f xml:space="preserve"> Update!N175</f>
        <v>136.22698248716284</v>
      </c>
      <c r="O109" s="480">
        <f xml:space="preserve"> Update!O175</f>
        <v>155.7861461950863</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0.17175000000000007</v>
      </c>
      <c r="N113" s="493">
        <f xml:space="preserve"> Inp!N$214</f>
        <v>0.18049999999999999</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53.172851733666455</v>
      </c>
      <c r="N114" s="480">
        <f xml:space="preserve"> Update!N183</f>
        <v>61.472425847332225</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7.2401402201697884E-2</v>
      </c>
      <c r="O118" s="493">
        <f xml:space="preserve"> Update!O$202</f>
        <v>0.11532285347822957</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6103.9087230182076</v>
      </c>
      <c r="N125" s="626">
        <f xml:space="preserve"> Update!N320</f>
        <v>6573.17855708147</v>
      </c>
      <c r="O125" s="626">
        <f xml:space="preserve"> Update!O320</f>
        <v>7157.2174579962175</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51.132242321419625</v>
      </c>
      <c r="N126" s="626">
        <f xml:space="preserve"> Update!N321</f>
        <v>310.32670360880195</v>
      </c>
      <c r="O126" s="626">
        <f xml:space="preserve"> Update!O321</f>
        <v>789.45851569782565</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525.01162400142903</v>
      </c>
      <c r="N127" s="626">
        <f xml:space="preserve"> Update!N322</f>
        <v>588.75428326368433</v>
      </c>
      <c r="O127" s="626">
        <f xml:space="preserve"> Update!O322</f>
        <v>599.18202375844783</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258.49675908753989</v>
      </c>
      <c r="N128" s="626">
        <f xml:space="preserve"> Update!N323</f>
        <v>288.02913893453456</v>
      </c>
      <c r="O128" s="626">
        <f xml:space="preserve"> Update!O323</f>
        <v>339.69103208359252</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6421.5558302535173</v>
      </c>
      <c r="N130" s="488">
        <f xml:space="preserve"> Update!N325</f>
        <v>7184.2304050194207</v>
      </c>
      <c r="O130" s="488">
        <f xml:space="preserve"> Update!O325</f>
        <v>8206.1669653688987</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3052.0521926696501</v>
      </c>
      <c r="N135" s="480">
        <f xml:space="preserve"> Update!N303</f>
        <v>3039.0188628439269</v>
      </c>
      <c r="O135" s="480">
        <f xml:space="preserve"> Update!O303</f>
        <v>3104.3685398981738</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26.499484916974705</v>
      </c>
      <c r="N136" s="629">
        <f xml:space="preserve"> Update!N304</f>
        <v>175.53992808325052</v>
      </c>
      <c r="O136" s="629">
        <f xml:space="preserve"> Update!O304</f>
        <v>399.65450524359346</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111.78921843192275</v>
      </c>
      <c r="N137" s="480">
        <f xml:space="preserve"> Update!N305</f>
        <v>112.10335575270204</v>
      </c>
      <c r="O137" s="480">
        <f xml:space="preserve"> Update!O305</f>
        <v>131.52591919308978</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2966.7624591547024</v>
      </c>
      <c r="N138" s="480">
        <f xml:space="preserve"> Update!N306</f>
        <v>3102.4554351744755</v>
      </c>
      <c r="O138" s="480">
        <f xml:space="preserve"> Update!O306</f>
        <v>3372.4971259486774</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3051.8565303485575</v>
      </c>
      <c r="N142" s="629">
        <f xml:space="preserve"> Update!N308</f>
        <v>3008.885925954582</v>
      </c>
      <c r="O142" s="629">
        <f xml:space="preserve"> Update!O308</f>
        <v>2963.8326377788721</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24.632757404444916</v>
      </c>
      <c r="N143" s="629">
        <f xml:space="preserve"> Update!N309</f>
        <v>114.75373694768088</v>
      </c>
      <c r="O143" s="629">
        <f xml:space="preserve"> Update!O309</f>
        <v>285.06215550307894</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135.17365667679039</v>
      </c>
      <c r="N144" s="629">
        <f xml:space="preserve"> Update!N310</f>
        <v>138.65351607776057</v>
      </c>
      <c r="O144" s="629">
        <f xml:space="preserve"> Update!O310</f>
        <v>142.6131932283871</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2941.3156310762129</v>
      </c>
      <c r="N146" s="480">
        <f xml:space="preserve"> Update!N312</f>
        <v>2984.9861468245022</v>
      </c>
      <c r="O146" s="480">
        <f xml:space="preserve"> Update!O312</f>
        <v>3106.281600053564</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525.27376828296065</v>
      </c>
      <c r="O150" s="480">
        <f xml:space="preserve"> Update!O314</f>
        <v>1089.0162803191713</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20.03303857787057</v>
      </c>
      <c r="O151" s="629">
        <f xml:space="preserve"> Update!O315</f>
        <v>104.74185495115314</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525.01162400142903</v>
      </c>
      <c r="N152" s="480">
        <f xml:space="preserve"> Update!N316</f>
        <v>588.75428326368433</v>
      </c>
      <c r="O152" s="480">
        <f xml:space="preserve"> Update!O316</f>
        <v>599.18202375844783</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11.533883978826761</v>
      </c>
      <c r="N153" s="480">
        <f xml:space="preserve"> Update!N317</f>
        <v>37.272267104071965</v>
      </c>
      <c r="O153" s="480">
        <f xml:space="preserve"> Update!O317</f>
        <v>65.551919662115637</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513.47774002260223</v>
      </c>
      <c r="N154" s="480">
        <f xml:space="preserve"> Update!N318</f>
        <v>1096.7888230204437</v>
      </c>
      <c r="O154" s="480">
        <f xml:space="preserve"> Update!O318</f>
        <v>1727.3882393666568</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3006.3543752793303</v>
      </c>
      <c r="N158" s="480">
        <f xml:space="preserve"> Update!N327</f>
        <v>3066.7793671353306</v>
      </c>
      <c r="O158" s="480">
        <f xml:space="preserve"> Update!O327</f>
        <v>3336.3505627678242</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2992.6739517711535</v>
      </c>
      <c r="N159" s="480">
        <f xml:space="preserve"> Update!N328</f>
        <v>2965.6111137779367</v>
      </c>
      <c r="O159" s="480">
        <f xml:space="preserve"> Update!O328</f>
        <v>3083.4049503022761</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255.35414957900073</v>
      </c>
      <c r="N160" s="480">
        <f xml:space="preserve"> Update!N329</f>
        <v>797.20336480716844</v>
      </c>
      <c r="O160" s="480">
        <f xml:space="preserve"> Update!O329</f>
        <v>1417.2820130624023</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6254.3824766294847</v>
      </c>
      <c r="N161" s="480">
        <f xml:space="preserve"> Update!N330</f>
        <v>6829.5938457204356</v>
      </c>
      <c r="O161" s="480">
        <f xml:space="preserve"> Update!O330</f>
        <v>7837.0375261325025</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2389.5916062851388</v>
      </c>
      <c r="N166" s="480">
        <f xml:space="preserve"> Update!N355</f>
        <v>2516.8970276876312</v>
      </c>
      <c r="O166" s="480">
        <f xml:space="preserve"> Update!O355</f>
        <v>2655.1978679800363</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0.17175000000000007</v>
      </c>
      <c r="N170" s="493">
        <f xml:space="preserve"> Inp!N$214</f>
        <v>0.18049999999999999</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1026.0308959486817</v>
      </c>
      <c r="N171" s="480">
        <f xml:space="preserve"> Update!N363</f>
        <v>1135.7497837440435</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7.7023306469124586E-2</v>
      </c>
      <c r="O175" s="493">
        <f xml:space="preserve"> Update!O$382</f>
        <v>0.12706398677140829</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5185.922654047733</v>
      </c>
      <c r="N182" s="488">
        <f xml:space="preserve"> Update!N500</f>
        <v>5449.2140148086182</v>
      </c>
      <c r="O182" s="488">
        <f xml:space="preserve"> Update!O500</f>
        <v>5830.0829537964437</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43.44230325839311</v>
      </c>
      <c r="N183" s="626">
        <f xml:space="preserve"> Update!N501</f>
        <v>257.5239493598358</v>
      </c>
      <c r="O183" s="626">
        <f xml:space="preserve"> Update!O501</f>
        <v>643.18465704784921</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392.819102974619</v>
      </c>
      <c r="N184" s="626">
        <f xml:space="preserve"> Update!N502</f>
        <v>476.29205018438086</v>
      </c>
      <c r="O184" s="626">
        <f xml:space="preserve"> Update!O502</f>
        <v>529.86934408332559</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298.68394970645357</v>
      </c>
      <c r="N185" s="626">
        <f xml:space="preserve"> Update!N503</f>
        <v>330.9697621392059</v>
      </c>
      <c r="O185" s="626">
        <f xml:space="preserve"> Update!O503</f>
        <v>358.41669988402595</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5323.5001105742876</v>
      </c>
      <c r="N187" s="488">
        <f xml:space="preserve"> Update!N505</f>
        <v>5852.0602522136296</v>
      </c>
      <c r="O187" s="488">
        <f xml:space="preserve"> Update!O505</f>
        <v>6644.7202550435923</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2593.044445047869</v>
      </c>
      <c r="N192" s="480">
        <f xml:space="preserve"> Update!N483</f>
        <v>2532.6592569962186</v>
      </c>
      <c r="O192" s="480">
        <f xml:space="preserve"> Update!O483</f>
        <v>2532.1871583540196</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22.514143868714825</v>
      </c>
      <c r="N193" s="629">
        <f xml:space="preserve"> Update!N484</f>
        <v>146.29156444802464</v>
      </c>
      <c r="O193" s="629">
        <f xml:space="preserve"> Update!O484</f>
        <v>325.99222448934842</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143.11641445256038</v>
      </c>
      <c r="N194" s="480">
        <f xml:space="preserve"> Update!N485</f>
        <v>148.32415410528068</v>
      </c>
      <c r="O194" s="480">
        <f xml:space="preserve"> Update!O485</f>
        <v>146.44108446909772</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2472.4421744640235</v>
      </c>
      <c r="N195" s="480">
        <f xml:space="preserve"> Update!N486</f>
        <v>2530.6266673389628</v>
      </c>
      <c r="O195" s="480">
        <f xml:space="preserve"> Update!O486</f>
        <v>2711.73829837427</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2592.878208999864</v>
      </c>
      <c r="N199" s="480">
        <f xml:space="preserve"> Update!N488</f>
        <v>2525.8340861642259</v>
      </c>
      <c r="O199" s="480">
        <f xml:space="preserve"> Update!O488</f>
        <v>2457.9787227613815</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20.928159389678285</v>
      </c>
      <c r="N200" s="629">
        <f xml:space="preserve"> Update!N489</f>
        <v>96.330970143116915</v>
      </c>
      <c r="O200" s="629">
        <f xml:space="preserve"> Update!O489</f>
        <v>236.40900095362971</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144.69472309412785</v>
      </c>
      <c r="N201" s="480">
        <f xml:space="preserve"> Update!N490</f>
        <v>146.6432123578256</v>
      </c>
      <c r="O201" s="480">
        <f xml:space="preserve"> Update!O490</f>
        <v>147.20132087226798</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2469.1116452954102</v>
      </c>
      <c r="N203" s="480">
        <f xml:space="preserve"> Update!N492</f>
        <v>2475.5218439495175</v>
      </c>
      <c r="O203" s="480">
        <f xml:space="preserve"> Update!O492</f>
        <v>2547.1864028427431</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390.72067164817406</v>
      </c>
      <c r="O207" s="480">
        <f xml:space="preserve"> Update!O494</f>
        <v>839.9170726810429</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14.901414768694211</v>
      </c>
      <c r="O208" s="629">
        <f xml:space="preserve"> Update!O495</f>
        <v>80.78343160487114</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392.819102974619</v>
      </c>
      <c r="N209" s="480">
        <f xml:space="preserve"> Update!N496</f>
        <v>476.29205018438086</v>
      </c>
      <c r="O209" s="480">
        <f xml:space="preserve"> Update!O496</f>
        <v>529.86934408332559</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10.872812159765392</v>
      </c>
      <c r="N210" s="480">
        <f xml:space="preserve"> Update!N497</f>
        <v>36.002395676099617</v>
      </c>
      <c r="O210" s="480">
        <f xml:space="preserve"> Update!O497</f>
        <v>64.774294542660243</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381.94629081485363</v>
      </c>
      <c r="N211" s="480">
        <f xml:space="preserve"> Update!N498</f>
        <v>845.9117409251495</v>
      </c>
      <c r="O211" s="480">
        <f xml:space="preserve"> Update!O498</f>
        <v>1385.7955538265794</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2530.2793222023056</v>
      </c>
      <c r="N215" s="480">
        <f xml:space="preserve"> Update!N507</f>
        <v>2529.1418037461817</v>
      </c>
      <c r="O215" s="480">
        <f xml:space="preserve"> Update!O507</f>
        <v>2702.4130705565985</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2527.7516542531539</v>
      </c>
      <c r="N216" s="480">
        <f xml:space="preserve"> Update!N508</f>
        <v>2474.8212440660454</v>
      </c>
      <c r="O216" s="480">
        <f xml:space="preserve"> Update!O508</f>
        <v>2543.1073205384214</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189.94313224091761</v>
      </c>
      <c r="N217" s="480">
        <f xml:space="preserve"> Update!N509</f>
        <v>607.59371145710122</v>
      </c>
      <c r="O217" s="480">
        <f xml:space="preserve"> Update!O509</f>
        <v>1119.0659272486514</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5247.9741086963768</v>
      </c>
      <c r="N218" s="480">
        <f xml:space="preserve"> Update!N510</f>
        <v>5611.5567592693287</v>
      </c>
      <c r="O218" s="480">
        <f xml:space="preserve"> Update!O510</f>
        <v>6364.5863183436722</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2005.0764287285381</v>
      </c>
      <c r="N223" s="480">
        <f xml:space="preserve"> Update!N535</f>
        <v>2068.0161730196614</v>
      </c>
      <c r="O223" s="480">
        <f xml:space="preserve"> Update!O535</f>
        <v>2156.3296037170594</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0.17175000000000007</v>
      </c>
      <c r="N227" s="493">
        <f xml:space="preserve"> Inp!N$214</f>
        <v>0.18049999999999999</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860.92969158531628</v>
      </c>
      <c r="N228" s="480">
        <f xml:space="preserve"> Update!N543</f>
        <v>933.19229807512215</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7.3315453685367071E-2</v>
      </c>
      <c r="O232" s="493">
        <f xml:space="preserve"> Update!O$562</f>
        <v>0.11887527325563774</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1575.9994391741573</v>
      </c>
      <c r="N239" s="626">
        <f xml:space="preserve"> Update!N680</f>
        <v>1606.6712185958281</v>
      </c>
      <c r="O239" s="626">
        <f xml:space="preserve"> Update!O680</f>
        <v>1694.1417633680474</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13.202095391496574</v>
      </c>
      <c r="N240" s="626">
        <f xml:space="preserve"> Update!N681</f>
        <v>76.566536811419937</v>
      </c>
      <c r="O240" s="626">
        <f xml:space="preserve"> Update!O681</f>
        <v>188.58824366741487</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50.663572221838585</v>
      </c>
      <c r="N241" s="626">
        <f xml:space="preserve"> Update!N682</f>
        <v>97.430084593085411</v>
      </c>
      <c r="O241" s="626">
        <f xml:space="preserve"> Update!O682</f>
        <v>108.43745888743827</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70.302776994986061</v>
      </c>
      <c r="N242" s="626">
        <f xml:space="preserve"> Update!N683</f>
        <v>80.541664423149243</v>
      </c>
      <c r="O242" s="626">
        <f xml:space="preserve"> Update!O683</f>
        <v>96.181934842042068</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1569.5623297925063</v>
      </c>
      <c r="N244" s="626">
        <f xml:space="preserve"> Update!N685</f>
        <v>1700.1261755771841</v>
      </c>
      <c r="O244" s="626">
        <f xml:space="preserve"> Update!O685</f>
        <v>1894.9855310808582</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788.02497911521891</v>
      </c>
      <c r="N249" s="480">
        <f xml:space="preserve"> Update!N663</f>
        <v>779.20130720354132</v>
      </c>
      <c r="O249" s="480">
        <f xml:space="preserve"> Update!O663</f>
        <v>787.65193747669969</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6.8420376618779919</v>
      </c>
      <c r="N250" s="629">
        <f xml:space="preserve"> Update!N664</f>
        <v>45.008256809858786</v>
      </c>
      <c r="O250" s="629">
        <f xml:space="preserve"> Update!O664</f>
        <v>101.40182820778539</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34.192177078197005</v>
      </c>
      <c r="N251" s="480">
        <f xml:space="preserve"> Update!N665</f>
        <v>37.043026585969947</v>
      </c>
      <c r="O251" s="480">
        <f xml:space="preserve"> Update!O665</f>
        <v>41.816215409893474</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760.67483969889975</v>
      </c>
      <c r="N252" s="480">
        <f xml:space="preserve"> Update!N666</f>
        <v>787.16653742743017</v>
      </c>
      <c r="O252" s="480">
        <f xml:space="preserve"> Update!O666</f>
        <v>847.23755027459151</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787.97446005893835</v>
      </c>
      <c r="N256" s="480">
        <f xml:space="preserve"> Update!N668</f>
        <v>777.62838110533789</v>
      </c>
      <c r="O256" s="480">
        <f xml:space="preserve"> Update!O668</f>
        <v>765.53956120566295</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6.3600577296185827</v>
      </c>
      <c r="N257" s="629">
        <f xml:space="preserve"> Update!N669</f>
        <v>29.657409713896833</v>
      </c>
      <c r="O257" s="629">
        <f xml:space="preserve"> Update!O669</f>
        <v>73.629784171520782</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34.169270982805173</v>
      </c>
      <c r="N258" s="480">
        <f xml:space="preserve"> Update!N670</f>
        <v>36.282409617011616</v>
      </c>
      <c r="O258" s="480">
        <f xml:space="preserve"> Update!O670</f>
        <v>39.469925741392025</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760.16524680575174</v>
      </c>
      <c r="N260" s="480">
        <f xml:space="preserve"> Update!N672</f>
        <v>771.00338120222307</v>
      </c>
      <c r="O260" s="480">
        <f xml:space="preserve"> Update!O672</f>
        <v>799.69941963579163</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49.841530286948867</v>
      </c>
      <c r="O264" s="480">
        <f xml:space="preserve"> Update!O674</f>
        <v>140.95026468568463</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1.9008702876643166</v>
      </c>
      <c r="O265" s="629">
        <f xml:space="preserve"> Update!O675</f>
        <v>13.556631288108692</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50.663572221838585</v>
      </c>
      <c r="N266" s="480">
        <f xml:space="preserve"> Update!N676</f>
        <v>97.430084593085411</v>
      </c>
      <c r="O266" s="480">
        <f xml:space="preserve"> Update!O676</f>
        <v>108.43745888743827</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1.9413289339838773</v>
      </c>
      <c r="N267" s="480">
        <f xml:space="preserve"> Update!N677</f>
        <v>7.2162282201676833</v>
      </c>
      <c r="O267" s="480">
        <f xml:space="preserve"> Update!O677</f>
        <v>14.895793690756555</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48.72224328785471</v>
      </c>
      <c r="N268" s="480">
        <f xml:space="preserve"> Update!N678</f>
        <v>141.9562569475309</v>
      </c>
      <c r="O268" s="480">
        <f xml:space="preserve"> Update!O678</f>
        <v>248.04856117047507</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773.57602274537476</v>
      </c>
      <c r="N272" s="480">
        <f xml:space="preserve"> Update!N687</f>
        <v>782.28967099276952</v>
      </c>
      <c r="O272" s="480">
        <f xml:space="preserve"> Update!O687</f>
        <v>842.41394847975039</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773.05778706446699</v>
      </c>
      <c r="N273" s="480">
        <f xml:space="preserve"> Update!N688</f>
        <v>766.22665311227729</v>
      </c>
      <c r="O273" s="480">
        <f xml:space="preserve"> Update!O688</f>
        <v>795.14646804076563</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24.229729997260776</v>
      </c>
      <c r="N274" s="480">
        <f xml:space="preserve"> Update!N689</f>
        <v>94.036680157567389</v>
      </c>
      <c r="O274" s="480">
        <f xml:space="preserve"> Update!O689</f>
        <v>195.31188632804685</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1570.8635398071026</v>
      </c>
      <c r="N275" s="480">
        <f xml:space="preserve"> Update!N690</f>
        <v>1642.5530042626142</v>
      </c>
      <c r="O275" s="480">
        <f xml:space="preserve"> Update!O690</f>
        <v>1832.8723028485629</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600.17473241663845</v>
      </c>
      <c r="N280" s="480">
        <f xml:space="preserve"> Update!N715</f>
        <v>605.32688584966115</v>
      </c>
      <c r="O280" s="480">
        <f xml:space="preserve"> Update!O715</f>
        <v>620.97937065829001</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0.17175000000000007</v>
      </c>
      <c r="N284" s="493">
        <f xml:space="preserve"> Inp!N$214</f>
        <v>0.18049999999999999</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257.70002573139425</v>
      </c>
      <c r="N285" s="480">
        <f xml:space="preserve"> Update!N723</f>
        <v>273.15375723965957</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7.3438093238741953E-2</v>
      </c>
      <c r="O289" s="493">
        <f xml:space="preserve"> Update!O$742</f>
        <v>0.12034776600288377</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1337.6286767474171</v>
      </c>
      <c r="N296" s="626">
        <f xml:space="preserve"> Update!N860</f>
        <v>1403.8952316236844</v>
      </c>
      <c r="O296" s="626">
        <f xml:space="preserve"> Update!O860</f>
        <v>1501.7315948002233</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11.205271366133566</v>
      </c>
      <c r="N297" s="626">
        <f xml:space="preserve"> Update!N861</f>
        <v>67.101873437178767</v>
      </c>
      <c r="O297" s="626">
        <f xml:space="preserve"> Update!O861</f>
        <v>168.24723679420256</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22.796411682970355</v>
      </c>
      <c r="N298" s="626">
        <f xml:space="preserve"> Update!N862</f>
        <v>35.88917778407103</v>
      </c>
      <c r="O298" s="626">
        <f xml:space="preserve"> Update!O862</f>
        <v>20.936268205471638</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0.17390900504271101</v>
      </c>
      <c r="N299" s="626">
        <f xml:space="preserve"> Update!N863</f>
        <v>0.10658249654575971</v>
      </c>
      <c r="O299" s="626">
        <f xml:space="preserve"> Update!O863</f>
        <v>4.4916083639176679E-2</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1371.4564507914788</v>
      </c>
      <c r="N301" s="626">
        <f xml:space="preserve"> Update!N865</f>
        <v>1506.7797003483881</v>
      </c>
      <c r="O301" s="626">
        <f xml:space="preserve"> Update!O865</f>
        <v>1690.8701837162585</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668.83577738463816</v>
      </c>
      <c r="N306" s="480">
        <f xml:space="preserve"> Update!N843</f>
        <v>690.98498571389041</v>
      </c>
      <c r="O306" s="480">
        <f xml:space="preserve"> Update!O843</f>
        <v>731.29451291951545</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5.8071757872640246</v>
      </c>
      <c r="N307" s="629">
        <f xml:space="preserve"> Update!N844</f>
        <v>39.912702149309276</v>
      </c>
      <c r="O307" s="629">
        <f xml:space="preserve"> Update!O844</f>
        <v>94.146407873915038</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8.6983638652698855E-2</v>
      </c>
      <c r="N308" s="480">
        <f xml:space="preserve"> Update!N845</f>
        <v>5.3844047271867361E-2</v>
      </c>
      <c r="O308" s="480">
        <f xml:space="preserve"> Update!O845</f>
        <v>2.3106283583187739E-2</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674.55596953324937</v>
      </c>
      <c r="N309" s="480">
        <f xml:space="preserve"> Update!N846</f>
        <v>730.84384381592781</v>
      </c>
      <c r="O309" s="480">
        <f xml:space="preserve"> Update!O846</f>
        <v>825.41781450984729</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668.79289936277905</v>
      </c>
      <c r="N313" s="480">
        <f xml:space="preserve"> Update!N848</f>
        <v>689.59013651709358</v>
      </c>
      <c r="O313" s="480">
        <f xml:space="preserve"> Update!O848</f>
        <v>710.76430323524198</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5.3980955788695413</v>
      </c>
      <c r="N314" s="629">
        <f xml:space="preserve"> Update!N849</f>
        <v>26.299782402848191</v>
      </c>
      <c r="O314" s="629">
        <f xml:space="preserve"> Update!O849</f>
        <v>68.361486324248631</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8.6925366390012138E-2</v>
      </c>
      <c r="N315" s="480">
        <f xml:space="preserve"> Update!N850</f>
        <v>5.2738449273892353E-2</v>
      </c>
      <c r="O315" s="480">
        <f xml:space="preserve"> Update!O850</f>
        <v>2.180980005598894E-2</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674.10406957525902</v>
      </c>
      <c r="N317" s="480">
        <f xml:space="preserve"> Update!N852</f>
        <v>715.83718047066782</v>
      </c>
      <c r="O317" s="480">
        <f xml:space="preserve"> Update!O852</f>
        <v>779.10397975943465</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23.320109392700171</v>
      </c>
      <c r="O321" s="480">
        <f xml:space="preserve"> Update!O854</f>
        <v>59.672778645465804</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0.88938888502130997</v>
      </c>
      <c r="O322" s="629">
        <f xml:space="preserve"> Update!O855</f>
        <v>5.73934259603889</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22.796411682970355</v>
      </c>
      <c r="N323" s="480">
        <f xml:space="preserve"> Update!N856</f>
        <v>35.88917778407103</v>
      </c>
      <c r="O323" s="480">
        <f xml:space="preserve"> Update!O856</f>
        <v>20.936268205471638</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22.796411682970355</v>
      </c>
      <c r="N325" s="480">
        <f xml:space="preserve"> Update!N858</f>
        <v>60.09867606179251</v>
      </c>
      <c r="O325" s="480">
        <f xml:space="preserve"> Update!O858</f>
        <v>86.348389446976327</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670.96101090012735</v>
      </c>
      <c r="N329" s="480">
        <f xml:space="preserve"> Update!N867</f>
        <v>709.6451913809899</v>
      </c>
      <c r="O329" s="480">
        <f xml:space="preserve"> Update!O867</f>
        <v>800.96376270875703</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670.51151928440731</v>
      </c>
      <c r="N330" s="480">
        <f xml:space="preserve"> Update!N868</f>
        <v>695.07380712189331</v>
      </c>
      <c r="O330" s="480">
        <f xml:space="preserve"> Update!O868</f>
        <v>756.02203417435373</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11.336729647718432</v>
      </c>
      <c r="N331" s="480">
        <f xml:space="preserve"> Update!N869</f>
        <v>40.929869759819844</v>
      </c>
      <c r="O331" s="480">
        <f xml:space="preserve"> Update!O869</f>
        <v>73.631175746432106</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1352.809259832253</v>
      </c>
      <c r="N332" s="480">
        <f xml:space="preserve"> Update!N870</f>
        <v>1445.648868262703</v>
      </c>
      <c r="O332" s="480">
        <f xml:space="preserve"> Update!O870</f>
        <v>1630.6169726295427</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516.86344163941499</v>
      </c>
      <c r="N337" s="480">
        <f xml:space="preserve"> Update!N895</f>
        <v>532.76218495633884</v>
      </c>
      <c r="O337" s="480">
        <f xml:space="preserve"> Update!O895</f>
        <v>552.45501821077039</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0.17175000000000007</v>
      </c>
      <c r="N341" s="493">
        <f xml:space="preserve"> Inp!N$214</f>
        <v>0.18049999999999999</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221.92824025392389</v>
      </c>
      <c r="N342" s="480">
        <f xml:space="preserve"> Update!N903</f>
        <v>240.40893596154788</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1.0470923567005297E-2</v>
      </c>
      <c r="N346" s="493">
        <f xml:space="preserve"> Update!N$922</f>
        <v>7.3608503094274136E-2</v>
      </c>
      <c r="O346" s="493">
        <f xml:space="preserve"> Update!O$922</f>
        <v>0.12186743563369729</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4"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Thames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14513.304325042278</v>
      </c>
      <c r="N10" s="626">
        <f xml:space="preserve"> Update!N947</f>
        <v>15380.288123548911</v>
      </c>
      <c r="O10" s="626">
        <f xml:space="preserve"> Update!O947</f>
        <v>16579.383831857162</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121.57747228985805</v>
      </c>
      <c r="N11" s="626">
        <f xml:space="preserve"> Update!N948</f>
        <v>727.77207766773233</v>
      </c>
      <c r="O11" s="626">
        <f xml:space="preserve"> Update!O948</f>
        <v>1832.6430581273858</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1032.6936184075926</v>
      </c>
      <c r="N12" s="626">
        <f xml:space="preserve"> Update!N949</f>
        <v>1249.6415446634064</v>
      </c>
      <c r="O12" s="626">
        <f xml:space="preserve"> Update!O949</f>
        <v>1348.0564340097119</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642.17365967506294</v>
      </c>
      <c r="N13" s="626">
        <f xml:space="preserve"> Update!N950</f>
        <v>716.67152213012741</v>
      </c>
      <c r="O13" s="626">
        <f xml:space="preserve"> Update!O950</f>
        <v>814.9929619081762</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15025.401756064663</v>
      </c>
      <c r="N15" s="626">
        <f xml:space="preserve"> Update!N952</f>
        <v>16641.03022374992</v>
      </c>
      <c r="O15" s="626">
        <f xml:space="preserve"> Update!O952</f>
        <v>18945.090362086084</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309.84483205476232</v>
      </c>
      <c r="N19" s="488">
        <f xml:space="preserve"> Update!N140</f>
        <v>347.32910143930968</v>
      </c>
      <c r="O19" s="488">
        <f xml:space="preserve"> Update!O140</f>
        <v>396.2100618962308</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2.5955599524151718</v>
      </c>
      <c r="N20" s="626">
        <f xml:space="preserve"> Update!N141</f>
        <v>16.253014450495858</v>
      </c>
      <c r="O20" s="626">
        <f xml:space="preserve"> Update!O141</f>
        <v>43.16440492009351</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41.402907526735639</v>
      </c>
      <c r="N21" s="626">
        <f xml:space="preserve"> Update!N142</f>
        <v>51.275948838184583</v>
      </c>
      <c r="O21" s="626">
        <f xml:space="preserve"> Update!O142</f>
        <v>89.631339075028663</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14.516264881040559</v>
      </c>
      <c r="N22" s="626">
        <f xml:space="preserve"> Update!N143</f>
        <v>17.024374136691918</v>
      </c>
      <c r="O22" s="626">
        <f xml:space="preserve"> Update!O143</f>
        <v>20.658379014876509</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339.32703465287295</v>
      </c>
      <c r="N24" s="488">
        <f xml:space="preserve"> Update!N145</f>
        <v>397.83369059129825</v>
      </c>
      <c r="O24" s="488">
        <f xml:space="preserve"> Update!O145</f>
        <v>508.34742687647645</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6103.9087230182076</v>
      </c>
      <c r="N28" s="626">
        <f xml:space="preserve"> Update!N320</f>
        <v>6573.17855708147</v>
      </c>
      <c r="O28" s="626">
        <f xml:space="preserve"> Update!O320</f>
        <v>7157.2174579962175</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51.132242321419625</v>
      </c>
      <c r="N29" s="626">
        <f xml:space="preserve"> Update!N321</f>
        <v>310.32670360880195</v>
      </c>
      <c r="O29" s="626">
        <f xml:space="preserve"> Update!O321</f>
        <v>789.45851569782565</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525.01162400142903</v>
      </c>
      <c r="N30" s="626">
        <f xml:space="preserve"> Update!N322</f>
        <v>588.75428326368433</v>
      </c>
      <c r="O30" s="626">
        <f xml:space="preserve"> Update!O322</f>
        <v>599.18202375844783</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258.49675908753989</v>
      </c>
      <c r="N31" s="626">
        <f xml:space="preserve"> Update!N323</f>
        <v>288.02913893453456</v>
      </c>
      <c r="O31" s="626">
        <f xml:space="preserve"> Update!O323</f>
        <v>339.69103208359252</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6421.5558302535173</v>
      </c>
      <c r="N33" s="626">
        <f xml:space="preserve"> Update!N325</f>
        <v>7184.2304050194207</v>
      </c>
      <c r="O33" s="626">
        <f xml:space="preserve"> Update!O325</f>
        <v>8206.1669653688987</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5185.922654047733</v>
      </c>
      <c r="N37" s="626">
        <f xml:space="preserve"> Update!N500</f>
        <v>5449.2140148086182</v>
      </c>
      <c r="O37" s="626">
        <f xml:space="preserve"> Update!O500</f>
        <v>5830.0829537964437</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43.44230325839311</v>
      </c>
      <c r="N38" s="626">
        <f xml:space="preserve"> Update!N501</f>
        <v>257.5239493598358</v>
      </c>
      <c r="O38" s="626">
        <f xml:space="preserve"> Update!O501</f>
        <v>643.18465704784921</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392.819102974619</v>
      </c>
      <c r="N39" s="626">
        <f xml:space="preserve"> Update!N502</f>
        <v>476.29205018438086</v>
      </c>
      <c r="O39" s="626">
        <f xml:space="preserve"> Update!O502</f>
        <v>529.86934408332559</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298.68394970645357</v>
      </c>
      <c r="N40" s="626">
        <f xml:space="preserve"> Update!N503</f>
        <v>330.9697621392059</v>
      </c>
      <c r="O40" s="626">
        <f xml:space="preserve"> Update!O503</f>
        <v>358.41669988402595</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5323.5001105742876</v>
      </c>
      <c r="N42" s="488">
        <f xml:space="preserve"> Update!N505</f>
        <v>5852.0602522136296</v>
      </c>
      <c r="O42" s="488">
        <f xml:space="preserve"> Update!O505</f>
        <v>6644.7202550435923</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1575.9994391741573</v>
      </c>
      <c r="N46" s="626">
        <f xml:space="preserve"> Update!N680</f>
        <v>1606.6712185958281</v>
      </c>
      <c r="O46" s="626">
        <f xml:space="preserve"> Update!O680</f>
        <v>1694.1417633680474</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13.202095391496574</v>
      </c>
      <c r="N47" s="626">
        <f xml:space="preserve"> Update!N681</f>
        <v>76.566536811419937</v>
      </c>
      <c r="O47" s="626">
        <f xml:space="preserve"> Update!O681</f>
        <v>188.58824366741487</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50.663572221838585</v>
      </c>
      <c r="N48" s="626">
        <f xml:space="preserve"> Update!N682</f>
        <v>97.430084593085411</v>
      </c>
      <c r="O48" s="626">
        <f xml:space="preserve"> Update!O682</f>
        <v>108.43745888743827</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70.302776994986061</v>
      </c>
      <c r="N49" s="626">
        <f xml:space="preserve"> Update!N683</f>
        <v>80.541664423149243</v>
      </c>
      <c r="O49" s="626">
        <f xml:space="preserve"> Update!O683</f>
        <v>96.181934842042068</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1569.5623297925063</v>
      </c>
      <c r="N51" s="488">
        <f xml:space="preserve"> Update!N685</f>
        <v>1700.1261755771841</v>
      </c>
      <c r="O51" s="488">
        <f xml:space="preserve"> Update!O685</f>
        <v>1894.9855310808582</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1337.6286767474171</v>
      </c>
      <c r="N55" s="626">
        <f xml:space="preserve"> Update!N860</f>
        <v>1403.8952316236844</v>
      </c>
      <c r="O55" s="626">
        <f xml:space="preserve"> Update!O860</f>
        <v>1501.7315948002233</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11.205271366133566</v>
      </c>
      <c r="N56" s="626">
        <f xml:space="preserve"> Update!N861</f>
        <v>67.101873437178767</v>
      </c>
      <c r="O56" s="626">
        <f xml:space="preserve"> Update!O861</f>
        <v>168.24723679420256</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22.796411682970355</v>
      </c>
      <c r="N57" s="626">
        <f xml:space="preserve"> Update!N862</f>
        <v>35.88917778407103</v>
      </c>
      <c r="O57" s="626">
        <f xml:space="preserve"> Update!O862</f>
        <v>20.936268205471638</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0.17390900504271101</v>
      </c>
      <c r="N58" s="626">
        <f xml:space="preserve"> Update!N863</f>
        <v>0.10658249654575971</v>
      </c>
      <c r="O58" s="626">
        <f xml:space="preserve"> Update!O863</f>
        <v>4.4916083639176679E-2</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1371.4564507914788</v>
      </c>
      <c r="N60" s="488">
        <f xml:space="preserve"> Update!N865</f>
        <v>1506.7797003483881</v>
      </c>
      <c r="O60" s="488">
        <f xml:space="preserve"> Update!O865</f>
        <v>1690.8701837162585</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7133.2639586113473</v>
      </c>
      <c r="N65" s="480">
        <f xml:space="preserve"> Update!N954</f>
        <v>7241.8849229609414</v>
      </c>
      <c r="O65" s="480">
        <f xml:space="preserve"> Update!O954</f>
        <v>7848.805094915645</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7115.986249241616</v>
      </c>
      <c r="N66" s="480">
        <f xml:space="preserve"> Update!N955</f>
        <v>7052.5989805982317</v>
      </c>
      <c r="O66" s="480">
        <f xml:space="preserve"> Update!O955</f>
        <v>7334.9930928747135</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500.90523747612758</v>
      </c>
      <c r="N67" s="480">
        <f xml:space="preserve"> Update!N956</f>
        <v>1604.5201532539936</v>
      </c>
      <c r="O67" s="480">
        <f xml:space="preserve"> Update!O956</f>
        <v>2941.1307103045019</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14750.15544532909</v>
      </c>
      <c r="N68" s="480">
        <f xml:space="preserve"> Update!N957</f>
        <v>15899.004056813166</v>
      </c>
      <c r="O68" s="480">
        <f xml:space="preserve"> Update!O957</f>
        <v>18124.928898094862</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5635.544000589186</v>
      </c>
      <c r="N74" s="480">
        <f xml:space="preserve"> Update!N994</f>
        <v>5859.2292540004546</v>
      </c>
      <c r="O74" s="480">
        <f xml:space="preserve"> Update!O994</f>
        <v>6140.7480067612432</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0.17175000000000007</v>
      </c>
      <c r="N79" s="493">
        <f xml:space="preserve"> Inp!N$214</f>
        <v>0.18049999999999999</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2419.7617052529827</v>
      </c>
      <c r="N80" s="480">
        <f xml:space="preserve"> Update!N1014</f>
        <v>2643.9772008677055</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7.4919032517954953E-2</v>
      </c>
      <c r="O85" s="493">
        <f xml:space="preserve"> Update!O$1033</f>
        <v>0.12274692569995627</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202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Thames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148.3618308993689</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149.0054845481292</v>
      </c>
      <c r="N29" s="181">
        <f xml:space="preserve"> PR19FDPublishedTables!N$28</f>
        <v>143.94291725751674</v>
      </c>
      <c r="O29" s="181">
        <f xml:space="preserve"> PR19FDPublishedTables!O$28</f>
        <v>139.3202482760251</v>
      </c>
      <c r="P29" s="181">
        <f xml:space="preserve"> PR19FDPublishedTables!P$28</f>
        <v>135.11443479236917</v>
      </c>
      <c r="Q29" s="181">
        <f xml:space="preserve"> PR19FDPublishedTables!Q$28</f>
        <v>131.15694698713375</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6.3971121952040635</v>
      </c>
      <c r="N30" s="181">
        <f xml:space="preserve"> PR19FDPublishedTables!N$29</f>
        <v>6.0749482848494409</v>
      </c>
      <c r="O30" s="181">
        <f xml:space="preserve"> PR19FDPublishedTables!O$29</f>
        <v>5.6459867227220943</v>
      </c>
      <c r="P30" s="181">
        <f xml:space="preserve"> PR19FDPublishedTables!P$29</f>
        <v>5.3554785192453158</v>
      </c>
      <c r="Q30" s="181">
        <f xml:space="preserve"> PR19FDPublishedTables!Q$29</f>
        <v>5.1031141603597439</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142.60837235292513</v>
      </c>
      <c r="N31" s="181">
        <f xml:space="preserve"> PR19FDPublishedTables!N$30</f>
        <v>137.86796897266731</v>
      </c>
      <c r="O31" s="181">
        <f xml:space="preserve"> PR19FDPublishedTables!O$30</f>
        <v>133.67426155330301</v>
      </c>
      <c r="P31" s="181">
        <f xml:space="preserve"> PR19FDPublishedTables!P$30</f>
        <v>129.75895627312386</v>
      </c>
      <c r="Q31" s="181">
        <f xml:space="preserve"> PR19FDPublishedTables!Q$30</f>
        <v>126.05383282677401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145.80692845052715</v>
      </c>
      <c r="N32" s="181">
        <f xml:space="preserve"> PR19FDPublishedTables!N$34</f>
        <v>140.90544311509203</v>
      </c>
      <c r="O32" s="181">
        <f xml:space="preserve"> PR19FDPublishedTables!O$34</f>
        <v>136.49725491466404</v>
      </c>
      <c r="P32" s="181">
        <f xml:space="preserve"> PR19FDPublishedTables!P$34</f>
        <v>132.43669553274651</v>
      </c>
      <c r="Q32" s="181">
        <f xml:space="preserve"> PR19FDPublishedTables!Q$34</f>
        <v>128.60538990695389</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148.3618308993689</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148.3618308993689</v>
      </c>
      <c r="N35" s="181">
        <f xml:space="preserve"> PR19FDPublishedTables!N$72</f>
        <v>141.9923520803346</v>
      </c>
      <c r="O35" s="181">
        <f xml:space="preserve"> PR19FDPublishedTables!O$72</f>
        <v>135.99972519624211</v>
      </c>
      <c r="P35" s="181">
        <f xml:space="preserve"> PR19FDPublishedTables!P$72</f>
        <v>130.48830347360357</v>
      </c>
      <c r="Q35" s="181">
        <f xml:space="preserve"> PR19FDPublishedTables!Q$72</f>
        <v>125.31618912964419</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6.3694788190336515</v>
      </c>
      <c r="N36" s="181">
        <f xml:space="preserve"> PR19FDPublishedTables!N$73</f>
        <v>5.9926268840929886</v>
      </c>
      <c r="O36" s="181">
        <f xml:space="preserve"> PR19FDPublishedTables!O$73</f>
        <v>5.5114217226382092</v>
      </c>
      <c r="P36" s="181">
        <f xml:space="preserve"> PR19FDPublishedTables!P$73</f>
        <v>5.1721143439599055</v>
      </c>
      <c r="Q36" s="181">
        <f xml:space="preserve"> PR19FDPublishedTables!Q$73</f>
        <v>4.8758592965154728</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141.99235208033525</v>
      </c>
      <c r="N38" s="181">
        <f xml:space="preserve"> PR19FDPublishedTables!N$75</f>
        <v>135.9997251962416</v>
      </c>
      <c r="O38" s="181">
        <f xml:space="preserve"> PR19FDPublishedTables!O$75</f>
        <v>130.48830347360391</v>
      </c>
      <c r="P38" s="181">
        <f xml:space="preserve"> PR19FDPublishedTables!P$75</f>
        <v>125.31618912964366</v>
      </c>
      <c r="Q38" s="181">
        <f xml:space="preserve"> PR19FDPublishedTables!Q$75</f>
        <v>120.44032983312871</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145.17709148985207</v>
      </c>
      <c r="N39" s="181">
        <f xml:space="preserve"> PR19FDPublishedTables!N$79</f>
        <v>138.9960386382881</v>
      </c>
      <c r="O39" s="181">
        <f xml:space="preserve"> PR19FDPublishedTables!O$79</f>
        <v>133.24401433492301</v>
      </c>
      <c r="P39" s="181">
        <f xml:space="preserve"> PR19FDPublishedTables!P$79</f>
        <v>127.90224630162362</v>
      </c>
      <c r="Q39" s="181">
        <f xml:space="preserve"> PR19FDPublishedTables!Q$79</f>
        <v>122.87825948138645</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38.285946554104193</v>
      </c>
      <c r="O42" s="181">
        <f xml:space="preserve"> PR19FDPublishedTables!O$110</f>
        <v>81.037042626187926</v>
      </c>
      <c r="P42" s="181">
        <f xml:space="preserve"> PR19FDPublishedTables!P$110</f>
        <v>149.07625059895625</v>
      </c>
      <c r="Q42" s="181">
        <f xml:space="preserve"> PR19FDPublishedTables!Q$110</f>
        <v>218.47930927087853</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39.333391182722259</v>
      </c>
      <c r="N43" s="181">
        <f xml:space="preserve"> PR19FDPublishedTables!N$111</f>
        <v>45.869600584430351</v>
      </c>
      <c r="O43" s="181">
        <f xml:space="preserve"> PR19FDPublishedTables!O$111</f>
        <v>73.667818511587043</v>
      </c>
      <c r="P43" s="181">
        <f xml:space="preserve"> PR19FDPublishedTables!P$111</f>
        <v>77.973582017120535</v>
      </c>
      <c r="Q43" s="181">
        <f xml:space="preserve"> PR19FDPublishedTables!Q$111</f>
        <v>30.040976943138332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1.0474446286180201</v>
      </c>
      <c r="N44" s="181">
        <f xml:space="preserve"> PR19FDPublishedTables!N$112</f>
        <v>3.1185045123466084</v>
      </c>
      <c r="O44" s="181">
        <f xml:space="preserve"> PR19FDPublishedTables!O$112</f>
        <v>5.6286105388188528</v>
      </c>
      <c r="P44" s="181">
        <f xml:space="preserve"> PR19FDPublishedTables!P$112</f>
        <v>8.5705233451986231</v>
      </c>
      <c r="Q44" s="181">
        <f xml:space="preserve"> PR19FDPublishedTables!Q$112</f>
        <v>10.352768029008036</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38.285946554104243</v>
      </c>
      <c r="N45" s="181">
        <f xml:space="preserve"> PR19FDPublishedTables!N$113</f>
        <v>81.03704262618794</v>
      </c>
      <c r="O45" s="181">
        <f xml:space="preserve"> PR19FDPublishedTables!O$113</f>
        <v>149.07625059895611</v>
      </c>
      <c r="P45" s="181">
        <f xml:space="preserve"> PR19FDPublishedTables!P$113</f>
        <v>218.47930927087816</v>
      </c>
      <c r="Q45" s="181">
        <f xml:space="preserve"> PR19FDPublishedTables!Q$113</f>
        <v>238.16751818500882</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19.142973277052121</v>
      </c>
      <c r="N46" s="181">
        <f xml:space="preserve"> PR19FDPublishedTables!N$117</f>
        <v>59.661494590146063</v>
      </c>
      <c r="O46" s="181">
        <f xml:space="preserve"> PR19FDPublishedTables!O$117</f>
        <v>115.05664661257202</v>
      </c>
      <c r="P46" s="181">
        <f xml:space="preserve"> PR19FDPublishedTables!P$117</f>
        <v>183.77777993491719</v>
      </c>
      <c r="Q46" s="181">
        <f xml:space="preserve"> PR19FDPublishedTables!Q$117</f>
        <v>228.32341372794366</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145.80692845052715</v>
      </c>
      <c r="N48" s="196">
        <f t="shared" si="4"/>
        <v>140.90544311509203</v>
      </c>
      <c r="O48" s="196">
        <f t="shared" si="4"/>
        <v>136.49725491466404</v>
      </c>
      <c r="P48" s="196">
        <f t="shared" si="4"/>
        <v>132.43669553274651</v>
      </c>
      <c r="Q48" s="196">
        <f t="shared" si="4"/>
        <v>128.60538990695389</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145.17709148985207</v>
      </c>
      <c r="N49" s="196">
        <f t="shared" si="5"/>
        <v>138.9960386382881</v>
      </c>
      <c r="O49" s="196">
        <f t="shared" si="5"/>
        <v>133.24401433492301</v>
      </c>
      <c r="P49" s="196">
        <f t="shared" si="5"/>
        <v>127.90224630162362</v>
      </c>
      <c r="Q49" s="196">
        <f t="shared" si="5"/>
        <v>122.87825948138645</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19.142973277052121</v>
      </c>
      <c r="N50" s="196">
        <f t="shared" si="6"/>
        <v>59.661494590146063</v>
      </c>
      <c r="O50" s="196">
        <f t="shared" si="6"/>
        <v>115.05664661257202</v>
      </c>
      <c r="P50" s="196">
        <f t="shared" si="6"/>
        <v>183.77777993491719</v>
      </c>
      <c r="Q50" s="196">
        <f t="shared" si="6"/>
        <v>228.32341372794366</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310.12699321743133</v>
      </c>
      <c r="N51" s="320">
        <f t="shared" si="7"/>
        <v>339.5629763435262</v>
      </c>
      <c r="O51" s="320">
        <f xml:space="preserve"> SUM(O48:O50)</f>
        <v>384.79791586215907</v>
      </c>
      <c r="P51" s="320">
        <f t="shared" si="7"/>
        <v>444.11672176928732</v>
      </c>
      <c r="Q51" s="320">
        <f t="shared" si="7"/>
        <v>479.80706311628398</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156.84537010967321</v>
      </c>
      <c r="N60" s="196">
        <f t="shared" si="10"/>
        <v>160.90852256997314</v>
      </c>
      <c r="O60" s="196">
        <f t="shared" si="10"/>
        <v>169.51038683575868</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6.7336946215949389</v>
      </c>
      <c r="N61" s="196">
        <f t="shared" si="11"/>
        <v>6.7909624997757234</v>
      </c>
      <c r="O61" s="196">
        <f t="shared" si="11"/>
        <v>6.8694493821317284</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154.60190150972139</v>
      </c>
      <c r="M62" s="196">
        <f t="shared" si="12"/>
        <v>150.11167548807828</v>
      </c>
      <c r="N62" s="196">
        <f t="shared" si="12"/>
        <v>154.11756007019744</v>
      </c>
      <c r="O62" s="196">
        <f t="shared" si="12"/>
        <v>162.64093745362695</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156.167850788365</v>
      </c>
      <c r="N64" s="196">
        <f t="shared" si="13"/>
        <v>158.72805709923858</v>
      </c>
      <c r="O64" s="196">
        <f t="shared" si="13"/>
        <v>165.47031973340955</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6.704607322385975</v>
      </c>
      <c r="N65" s="196">
        <f t="shared" si="14"/>
        <v>6.6989384167295691</v>
      </c>
      <c r="O65" s="196">
        <f t="shared" si="14"/>
        <v>6.7057246866834319</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154.60190150972139</v>
      </c>
      <c r="M67" s="196">
        <f t="shared" si="16"/>
        <v>149.46324346597902</v>
      </c>
      <c r="N67" s="196">
        <f t="shared" si="16"/>
        <v>152.02911868250902</v>
      </c>
      <c r="O67" s="196">
        <f t="shared" si="16"/>
        <v>158.76459504672613</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42.79845936561464</v>
      </c>
      <c r="O69" s="196">
        <f t="shared" si="17"/>
        <v>98.597444474658204</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41.402907526735639</v>
      </c>
      <c r="N70" s="196">
        <f t="shared" si="18"/>
        <v>51.275948838184583</v>
      </c>
      <c r="O70" s="196">
        <f t="shared" si="18"/>
        <v>89.631339075028663</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1.1025556605731346</v>
      </c>
      <c r="N71" s="196">
        <f t="shared" si="19"/>
        <v>3.4860621367827913</v>
      </c>
      <c r="O71" s="196">
        <f t="shared" si="19"/>
        <v>6.8483078489259288</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40.300351866162508</v>
      </c>
      <c r="N72" s="196">
        <f t="shared" si="20"/>
        <v>90.588346067016431</v>
      </c>
      <c r="O72" s="196">
        <f t="shared" si="20"/>
        <v>181.38047570076094</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152.65073678256456</v>
      </c>
      <c r="N74" s="196">
        <f t="shared" si="21"/>
        <v>152.9386282459827</v>
      </c>
      <c r="O74" s="196">
        <f t="shared" si="21"/>
        <v>161.15320396729686</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151.99133686843385</v>
      </c>
      <c r="N75" s="196">
        <f t="shared" si="22"/>
        <v>150.8661625200802</v>
      </c>
      <c r="O75" s="196">
        <f t="shared" si="22"/>
        <v>157.31231981889798</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20.041496011230091</v>
      </c>
      <c r="N76" s="196">
        <f t="shared" si="23"/>
        <v>64.756527072336695</v>
      </c>
      <c r="O76" s="196">
        <f t="shared" si="23"/>
        <v>135.83970791896897</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324.68356966222854</v>
      </c>
      <c r="N77" s="243">
        <f t="shared" si="24"/>
        <v>368.56131783839953</v>
      </c>
      <c r="O77" s="243">
        <f t="shared" si="24"/>
        <v>454.30523170516381</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154.60190150972139</v>
      </c>
      <c r="M81" s="318">
        <f t="shared" si="25"/>
        <v>150.11167548807828</v>
      </c>
      <c r="N81" s="318">
        <f t="shared" si="25"/>
        <v>154.11756007019744</v>
      </c>
      <c r="O81" s="318">
        <f t="shared" si="25"/>
        <v>162.64093745362695</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154.60190150972139</v>
      </c>
      <c r="M82" s="318">
        <f t="shared" si="26"/>
        <v>149.46324346597902</v>
      </c>
      <c r="N82" s="318">
        <f t="shared" si="26"/>
        <v>152.02911868250902</v>
      </c>
      <c r="O82" s="318">
        <f t="shared" si="26"/>
        <v>158.76459504672613</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40.300351866162508</v>
      </c>
      <c r="N83" s="318">
        <f t="shared" si="27"/>
        <v>90.588346067016431</v>
      </c>
      <c r="O83" s="318">
        <f t="shared" si="27"/>
        <v>181.38047570076094</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309.20380301944277</v>
      </c>
      <c r="M84" s="319">
        <f t="shared" si="28"/>
        <v>339.87527082021978</v>
      </c>
      <c r="N84" s="319">
        <f t="shared" si="28"/>
        <v>396.73502481972287</v>
      </c>
      <c r="O84" s="319">
        <f t="shared" si="28"/>
        <v>502.78600820111399</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156.167850788365</v>
      </c>
      <c r="N86" s="318">
        <f xml:space="preserve"> M81 * N$21</f>
        <v>159.41668363136847</v>
      </c>
      <c r="O86" s="318">
        <f t="shared" ref="O86:Q86" si="30" xml:space="preserve"> N81 * O$21</f>
        <v>167.74340443691875</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156.167850788365</v>
      </c>
      <c r="N87" s="318">
        <f t="shared" si="29"/>
        <v>158.72805709923935</v>
      </c>
      <c r="O87" s="318">
        <f t="shared" si="29"/>
        <v>165.47031973340896</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42.798459365614697</v>
      </c>
      <c r="O88" s="318">
        <f t="shared" si="29"/>
        <v>98.597444474658218</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312.33570157673</v>
      </c>
      <c r="N89" s="319">
        <f t="shared" ref="N89" si="36" xml:space="preserve"> SUM(N86:N88)</f>
        <v>360.94320009622254</v>
      </c>
      <c r="O89" s="319">
        <f t="shared" ref="O89" si="37" xml:space="preserve"> SUM(O86:O88)</f>
        <v>431.81116864498597</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312.33570157673</v>
      </c>
      <c r="N91" s="196">
        <f t="shared" si="40"/>
        <v>360.94320009622254</v>
      </c>
      <c r="O91" s="196">
        <f t="shared" si="40"/>
        <v>431.81116864498597</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309.20380301944277</v>
      </c>
      <c r="N92" s="196">
        <f t="shared" si="41"/>
        <v>339.87527082021978</v>
      </c>
      <c r="O92" s="196">
        <f t="shared" si="41"/>
        <v>396.73502481972287</v>
      </c>
      <c r="P92" s="196">
        <f t="shared" si="41"/>
        <v>502.78600820111399</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3.1318985572872293</v>
      </c>
      <c r="N94" s="320">
        <f t="shared" si="43"/>
        <v>21.067929276002758</v>
      </c>
      <c r="O94" s="320">
        <f t="shared" si="43"/>
        <v>35.076143825263102</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324.68356966222854</v>
      </c>
      <c r="N99" s="195">
        <f t="shared" si="44"/>
        <v>368.56131783839953</v>
      </c>
      <c r="O99" s="195">
        <f t="shared" si="44"/>
        <v>454.30523170516381</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129.87342786489143</v>
      </c>
      <c r="N100" s="195">
        <f t="shared" si="45"/>
        <v>147.42452713535982</v>
      </c>
      <c r="O100" s="195">
        <f t="shared" si="45"/>
        <v>181.72209268206552</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310.12699321743133</v>
      </c>
      <c r="N101" s="196">
        <f t="shared" si="46"/>
        <v>339.5629763435262</v>
      </c>
      <c r="O101" s="196">
        <f t="shared" si="46"/>
        <v>384.79791586215907</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124.05079728697254</v>
      </c>
      <c r="N102" s="196">
        <f xml:space="preserve"> N98 * N101</f>
        <v>135.82519053741049</v>
      </c>
      <c r="O102" s="196">
        <f t="shared" si="47"/>
        <v>153.91916634486364</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0.17175000000000007</v>
      </c>
      <c r="N106" s="291">
        <f xml:space="preserve"> Inp!N$214</f>
        <v>0.18049999999999999</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324.68356966222854</v>
      </c>
      <c r="N107" s="195">
        <f t="shared" si="48"/>
        <v>368.56131783839953</v>
      </c>
      <c r="O107" s="195">
        <f t="shared" si="48"/>
        <v>454.30523170516381</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55.764403089487772</v>
      </c>
      <c r="N108" s="195">
        <f t="shared" si="49"/>
        <v>66.525317869831113</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310.12699321743133</v>
      </c>
      <c r="N109" s="196">
        <f t="shared" si="50"/>
        <v>339.5629763435262</v>
      </c>
      <c r="O109" s="196">
        <f t="shared" si="50"/>
        <v>384.79791586215907</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53.264311085093851</v>
      </c>
      <c r="N110" s="196">
        <f t="shared" si="51"/>
        <v>61.291117230006478</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2922.7115643147258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2935.3914695925268</v>
      </c>
      <c r="N118" s="181">
        <f xml:space="preserve"> PR19FDPublishedTables!N$203</f>
        <v>2855.2729538736803</v>
      </c>
      <c r="O118" s="181">
        <f xml:space="preserve"> PR19FDPublishedTables!O$203</f>
        <v>2784.7272999308193</v>
      </c>
      <c r="P118" s="181">
        <f xml:space="preserve"> PR19FDPublishedTables!P$203</f>
        <v>2709.07645706225</v>
      </c>
      <c r="Q118" s="181">
        <f xml:space="preserve"> PR19FDPublishedTables!Q$203</f>
        <v>2614.9386957539687</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106.59074543608912</v>
      </c>
      <c r="N119" s="181">
        <f xml:space="preserve"> PR19FDPublishedTables!N$204</f>
        <v>99.57375196328222</v>
      </c>
      <c r="O119" s="181">
        <f xml:space="preserve"> PR19FDPublishedTables!O$204</f>
        <v>104.52665781787816</v>
      </c>
      <c r="P119" s="181">
        <f xml:space="preserve"> PR19FDPublishedTables!P$204</f>
        <v>122.01016988705027</v>
      </c>
      <c r="Q119" s="181">
        <f xml:space="preserve"> PR19FDPublishedTables!Q$204</f>
        <v>117.96580872961147</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2828.8007241564378</v>
      </c>
      <c r="N120" s="181">
        <f xml:space="preserve"> PR19FDPublishedTables!N$205</f>
        <v>2755.6992019103982</v>
      </c>
      <c r="O120" s="181">
        <f xml:space="preserve"> PR19FDPublishedTables!O$205</f>
        <v>2680.2006421129413</v>
      </c>
      <c r="P120" s="181">
        <f xml:space="preserve"> PR19FDPublishedTables!P$205</f>
        <v>2587.0662871751997</v>
      </c>
      <c r="Q120" s="181">
        <f xml:space="preserve"> PR19FDPublishedTables!Q$205</f>
        <v>2496.9728870243571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2882.0960968744821</v>
      </c>
      <c r="N121" s="181">
        <f xml:space="preserve"> PR19FDPublishedTables!N$209</f>
        <v>2805.4860778920392</v>
      </c>
      <c r="O121" s="181">
        <f xml:space="preserve"> PR19FDPublishedTables!O$209</f>
        <v>2732.4639710218803</v>
      </c>
      <c r="P121" s="181">
        <f xml:space="preserve"> PR19FDPublishedTables!P$209</f>
        <v>2648.0713721187249</v>
      </c>
      <c r="Q121" s="181">
        <f xml:space="preserve"> PR19FDPublishedTables!Q$209</f>
        <v>2555.9557913891631</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2922.7115643147258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2922.7115643147258</v>
      </c>
      <c r="N124" s="181">
        <f xml:space="preserve"> PR19FDPublishedTables!N$247</f>
        <v>2794.2945367850998</v>
      </c>
      <c r="O124" s="181">
        <f xml:space="preserve"> PR19FDPublishedTables!O$247</f>
        <v>2670.2601396414352</v>
      </c>
      <c r="P124" s="181">
        <f xml:space="preserve"> PR19FDPublishedTables!P$247</f>
        <v>2553.0466410534859</v>
      </c>
      <c r="Q124" s="181">
        <f xml:space="preserve"> PR19FDPublishedTables!Q$247</f>
        <v>2441.2360055699614</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128.41702752962172</v>
      </c>
      <c r="N125" s="181">
        <f xml:space="preserve"> PR19FDPublishedTables!N$248</f>
        <v>124.03439714366763</v>
      </c>
      <c r="O125" s="181">
        <f xml:space="preserve"> PR19FDPublishedTables!O$248</f>
        <v>117.21349858794748</v>
      </c>
      <c r="P125" s="181">
        <f xml:space="preserve"> PR19FDPublishedTables!P$248</f>
        <v>111.810635483529</v>
      </c>
      <c r="Q125" s="181">
        <f xml:space="preserve"> PR19FDPublishedTables!Q$248</f>
        <v>106.15594457717511</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2794.2945367851039</v>
      </c>
      <c r="N127" s="181">
        <f xml:space="preserve"> PR19FDPublishedTables!N$250</f>
        <v>2670.260139641432</v>
      </c>
      <c r="O127" s="181">
        <f xml:space="preserve"> PR19FDPublishedTables!O$250</f>
        <v>2553.0466410534877</v>
      </c>
      <c r="P127" s="181">
        <f xml:space="preserve"> PR19FDPublishedTables!P$250</f>
        <v>2441.2360055699569</v>
      </c>
      <c r="Q127" s="181">
        <f xml:space="preserve"> PR19FDPublishedTables!Q$250</f>
        <v>2335.0800609927865</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2858.5030505499149</v>
      </c>
      <c r="N128" s="181">
        <f xml:space="preserve"> PR19FDPublishedTables!N$254</f>
        <v>2732.2773382132659</v>
      </c>
      <c r="O128" s="181">
        <f xml:space="preserve"> PR19FDPublishedTables!O$254</f>
        <v>2611.6533903474615</v>
      </c>
      <c r="P128" s="181">
        <f xml:space="preserve"> PR19FDPublishedTables!P$254</f>
        <v>2497.1413233117214</v>
      </c>
      <c r="Q128" s="181">
        <f xml:space="preserve"> PR19FDPublishedTables!Q$254</f>
        <v>2388.1580332813737</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487.81165426334445</v>
      </c>
      <c r="O131" s="181">
        <f xml:space="preserve"> PR19FDPublishedTables!O$285</f>
        <v>981.14742637294148</v>
      </c>
      <c r="P131" s="181">
        <f xml:space="preserve"> PR19FDPublishedTables!P$285</f>
        <v>1419.7369427917556</v>
      </c>
      <c r="Q131" s="181">
        <f xml:space="preserve"> PR19FDPublishedTables!Q$285</f>
        <v>1820.8558189101964</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498.76901927695758</v>
      </c>
      <c r="N132" s="181">
        <f xml:space="preserve"> PR19FDPublishedTables!N$286</f>
        <v>526.67818787522424</v>
      </c>
      <c r="O132" s="181">
        <f xml:space="preserve"> PR19FDPublishedTables!O$286</f>
        <v>492.46650822313012</v>
      </c>
      <c r="P132" s="181">
        <f xml:space="preserve"> PR19FDPublishedTables!P$286</f>
        <v>473.6683815562626</v>
      </c>
      <c r="Q132" s="181">
        <f xml:space="preserve"> PR19FDPublishedTables!Q$286</f>
        <v>418.80901811724948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10.957365013613449</v>
      </c>
      <c r="N133" s="181">
        <f xml:space="preserve"> PR19FDPublishedTables!N$287</f>
        <v>33.342415765631181</v>
      </c>
      <c r="O133" s="181">
        <f xml:space="preserve"> PR19FDPublishedTables!O$287</f>
        <v>53.876991804312439</v>
      </c>
      <c r="P133" s="181">
        <f xml:space="preserve"> PR19FDPublishedTables!P$287</f>
        <v>72.549505437820073</v>
      </c>
      <c r="Q133" s="181">
        <f xml:space="preserve"> PR19FDPublishedTables!Q$287</f>
        <v>88.284869779633595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487.81165426334411</v>
      </c>
      <c r="N134" s="181">
        <f xml:space="preserve"> PR19FDPublishedTables!N$288</f>
        <v>981.14742637293762</v>
      </c>
      <c r="O134" s="181">
        <f xml:space="preserve"> PR19FDPublishedTables!O$288</f>
        <v>1419.7369427917592</v>
      </c>
      <c r="P134" s="181">
        <f xml:space="preserve"> PR19FDPublishedTables!P$288</f>
        <v>1820.8558189101982</v>
      </c>
      <c r="Q134" s="181">
        <f xml:space="preserve"> PR19FDPublishedTables!Q$288</f>
        <v>2151.3799672478126</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243.90582713167205</v>
      </c>
      <c r="N135" s="181">
        <f xml:space="preserve"> PR19FDPublishedTables!N$292</f>
        <v>734.47954031814106</v>
      </c>
      <c r="O135" s="181">
        <f xml:space="preserve"> PR19FDPublishedTables!O$292</f>
        <v>1200.4421845823504</v>
      </c>
      <c r="P135" s="181">
        <f xml:space="preserve"> PR19FDPublishedTables!P$292</f>
        <v>1620.2963808509769</v>
      </c>
      <c r="Q135" s="181">
        <f xml:space="preserve"> PR19FDPublishedTables!Q$292</f>
        <v>1986.1178930790045</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2882.0960968744821</v>
      </c>
      <c r="N137" s="196">
        <f t="shared" si="52"/>
        <v>2805.4860778920392</v>
      </c>
      <c r="O137" s="196">
        <f t="shared" si="52"/>
        <v>2732.4639710218803</v>
      </c>
      <c r="P137" s="196">
        <f t="shared" si="52"/>
        <v>2648.0713721187249</v>
      </c>
      <c r="Q137" s="196">
        <f t="shared" si="52"/>
        <v>2555.9557913891631</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2858.5030505499149</v>
      </c>
      <c r="N138" s="196">
        <f t="shared" si="53"/>
        <v>2732.2773382132659</v>
      </c>
      <c r="O138" s="196">
        <f t="shared" si="53"/>
        <v>2611.6533903474615</v>
      </c>
      <c r="P138" s="196">
        <f t="shared" si="53"/>
        <v>2497.1413233117214</v>
      </c>
      <c r="Q138" s="196">
        <f t="shared" si="53"/>
        <v>2388.1580332813737</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243.90582713167205</v>
      </c>
      <c r="N139" s="196">
        <f t="shared" si="54"/>
        <v>734.47954031814106</v>
      </c>
      <c r="O139" s="196">
        <f t="shared" si="54"/>
        <v>1200.4421845823504</v>
      </c>
      <c r="P139" s="196">
        <f t="shared" si="54"/>
        <v>1620.2963808509769</v>
      </c>
      <c r="Q139" s="196">
        <f t="shared" si="54"/>
        <v>1986.1178930790045</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5984.5049745560682</v>
      </c>
      <c r="N140" s="320">
        <f t="shared" si="55"/>
        <v>6272.2429564234462</v>
      </c>
      <c r="O140" s="320">
        <f xml:space="preserve"> SUM(O137:O139)</f>
        <v>6544.5595459516917</v>
      </c>
      <c r="P140" s="320">
        <f t="shared" si="55"/>
        <v>6765.5090762814225</v>
      </c>
      <c r="Q140" s="320">
        <f t="shared" si="55"/>
        <v>6930.2317177495415</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3089.8363430126365</v>
      </c>
      <c r="N149" s="196">
        <f t="shared" si="58"/>
        <v>3191.8052051138698</v>
      </c>
      <c r="O149" s="196">
        <f t="shared" si="58"/>
        <v>3388.1665277264792</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112.19899031830141</v>
      </c>
      <c r="N150" s="196">
        <f t="shared" si="59"/>
        <v>111.3098554651116</v>
      </c>
      <c r="O150" s="196">
        <f t="shared" si="59"/>
        <v>127.17716498935184</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3045.6402611666008</v>
      </c>
      <c r="M151" s="196">
        <f t="shared" si="60"/>
        <v>2977.6373526943353</v>
      </c>
      <c r="N151" s="196">
        <f t="shared" si="60"/>
        <v>3080.4953496487583</v>
      </c>
      <c r="O151" s="196">
        <f t="shared" si="60"/>
        <v>3260.9893627371275</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3076.4892877530033</v>
      </c>
      <c r="N153" s="196">
        <f t="shared" si="61"/>
        <v>3123.6396629022629</v>
      </c>
      <c r="O153" s="196">
        <f t="shared" si="61"/>
        <v>3248.894793281951</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135.17365667679039</v>
      </c>
      <c r="N154" s="196">
        <f t="shared" si="62"/>
        <v>138.65351607776057</v>
      </c>
      <c r="O154" s="196">
        <f t="shared" si="62"/>
        <v>142.6131932283871</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3045.6402611666008</v>
      </c>
      <c r="M156" s="196">
        <f t="shared" si="64"/>
        <v>2941.3156310762129</v>
      </c>
      <c r="N156" s="196">
        <f t="shared" si="64"/>
        <v>2984.9861468245022</v>
      </c>
      <c r="O156" s="196">
        <f t="shared" si="64"/>
        <v>3106.281600053564</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545.30680686083133</v>
      </c>
      <c r="O158" s="196">
        <f t="shared" si="65"/>
        <v>1193.7581352703246</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525.01162400142903</v>
      </c>
      <c r="N159" s="196">
        <f t="shared" si="66"/>
        <v>588.75428326368433</v>
      </c>
      <c r="O159" s="196">
        <f t="shared" si="66"/>
        <v>599.18202375844783</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11.533883978826761</v>
      </c>
      <c r="N160" s="196">
        <f t="shared" si="67"/>
        <v>37.272267104071965</v>
      </c>
      <c r="O160" s="196">
        <f t="shared" si="67"/>
        <v>65.551919662115637</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513.47774002260223</v>
      </c>
      <c r="N161" s="196">
        <f t="shared" si="68"/>
        <v>1096.7888230204437</v>
      </c>
      <c r="O161" s="196">
        <f t="shared" si="68"/>
        <v>1727.3882393666568</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3017.3743960001284</v>
      </c>
      <c r="N163" s="196">
        <f t="shared" si="69"/>
        <v>3045.0718072370501</v>
      </c>
      <c r="O163" s="196">
        <f t="shared" si="69"/>
        <v>3226.0379443577531</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2992.6739517711535</v>
      </c>
      <c r="N164" s="196">
        <f t="shared" si="70"/>
        <v>2965.6111137779367</v>
      </c>
      <c r="O164" s="196">
        <f t="shared" si="70"/>
        <v>3083.4049503022761</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255.35414957900073</v>
      </c>
      <c r="N165" s="196">
        <f t="shared" si="71"/>
        <v>797.20336480716844</v>
      </c>
      <c r="O165" s="196">
        <f t="shared" si="71"/>
        <v>1417.2820130624023</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6265.4024973502828</v>
      </c>
      <c r="N166" s="243">
        <f t="shared" si="72"/>
        <v>6807.8862858221546</v>
      </c>
      <c r="O166" s="243">
        <f t="shared" si="72"/>
        <v>7726.7249077224315</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3045.6402611666008</v>
      </c>
      <c r="M170" s="318">
        <f t="shared" si="73"/>
        <v>2977.6373526943353</v>
      </c>
      <c r="N170" s="318">
        <f t="shared" si="73"/>
        <v>3080.4953496487583</v>
      </c>
      <c r="O170" s="318">
        <f t="shared" si="73"/>
        <v>3260.9893627371275</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3045.6402611666008</v>
      </c>
      <c r="M171" s="318">
        <f t="shared" si="74"/>
        <v>2941.3156310762129</v>
      </c>
      <c r="N171" s="318">
        <f t="shared" si="74"/>
        <v>2984.9861468245022</v>
      </c>
      <c r="O171" s="318">
        <f t="shared" si="74"/>
        <v>3106.281600053564</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513.47774002260223</v>
      </c>
      <c r="N172" s="318">
        <f t="shared" si="75"/>
        <v>1096.7888230204437</v>
      </c>
      <c r="O172" s="318">
        <f t="shared" si="75"/>
        <v>1727.3882393666568</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6091.2805223332016</v>
      </c>
      <c r="M173" s="319">
        <f t="shared" si="76"/>
        <v>6432.4307237931507</v>
      </c>
      <c r="N173" s="319">
        <f t="shared" si="76"/>
        <v>7162.2703194937039</v>
      </c>
      <c r="O173" s="319">
        <f t="shared" si="76"/>
        <v>8094.6592021573488</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3076.4892877530033</v>
      </c>
      <c r="N175" s="318">
        <f xml:space="preserve"> M170 * N$21</f>
        <v>3162.2128677200553</v>
      </c>
      <c r="O175" s="318">
        <f t="shared" ref="O175:Q175" si="78" xml:space="preserve"> N170 * O$21</f>
        <v>3352.8481573859444</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3076.4892877530033</v>
      </c>
      <c r="N176" s="318">
        <f t="shared" si="77"/>
        <v>3123.6396629022684</v>
      </c>
      <c r="O176" s="318">
        <f t="shared" si="77"/>
        <v>3248.8947932819474</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545.30680686083099</v>
      </c>
      <c r="O177" s="318">
        <f t="shared" si="77"/>
        <v>1193.7581352703198</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6152.9785755060066</v>
      </c>
      <c r="N178" s="319">
        <f t="shared" si="79"/>
        <v>6831.1593374831546</v>
      </c>
      <c r="O178" s="319">
        <f t="shared" si="79"/>
        <v>7795.5010859382119</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6152.9785755060066</v>
      </c>
      <c r="N180" s="196">
        <f t="shared" si="80"/>
        <v>6831.1593374831546</v>
      </c>
      <c r="O180" s="196">
        <f t="shared" si="80"/>
        <v>7795.5010859382119</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6091.2805223332016</v>
      </c>
      <c r="N181" s="196">
        <f t="shared" si="81"/>
        <v>6432.4307237931507</v>
      </c>
      <c r="O181" s="196">
        <f t="shared" si="81"/>
        <v>7162.2703194937039</v>
      </c>
      <c r="P181" s="196">
        <f t="shared" si="81"/>
        <v>8094.6592021573488</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61.698053172804975</v>
      </c>
      <c r="N183" s="320">
        <f t="shared" si="83"/>
        <v>398.72861369000384</v>
      </c>
      <c r="O183" s="320">
        <f t="shared" si="83"/>
        <v>633.23076644450794</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6265.4024973502828</v>
      </c>
      <c r="N188" s="195">
        <f t="shared" si="84"/>
        <v>6807.8862858221546</v>
      </c>
      <c r="O188" s="195">
        <f t="shared" si="84"/>
        <v>7726.7249077224315</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2506.1609989401131</v>
      </c>
      <c r="N189" s="195">
        <f t="shared" si="85"/>
        <v>2723.1545143288622</v>
      </c>
      <c r="O189" s="195">
        <f t="shared" si="85"/>
        <v>3090.6899630889729</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5984.5049745560682</v>
      </c>
      <c r="N190" s="196">
        <f t="shared" si="86"/>
        <v>6272.2429564234462</v>
      </c>
      <c r="O190" s="196">
        <f t="shared" si="86"/>
        <v>6544.5595459516917</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2393.8019898224275</v>
      </c>
      <c r="N191" s="196">
        <f xml:space="preserve"> N187 * N190</f>
        <v>2508.8971825693789</v>
      </c>
      <c r="O191" s="196">
        <f t="shared" si="87"/>
        <v>2617.823818380677</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0.17175000000000007</v>
      </c>
      <c r="N195" s="291">
        <f xml:space="preserve"> Inp!N$214</f>
        <v>0.18049999999999999</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6265.4024973502828</v>
      </c>
      <c r="N196" s="195">
        <f t="shared" si="88"/>
        <v>6807.8862858221546</v>
      </c>
      <c r="O196" s="195">
        <f t="shared" si="88"/>
        <v>7726.7249077224315</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1076.0828789199115</v>
      </c>
      <c r="N197" s="195">
        <f t="shared" si="89"/>
        <v>1228.823474590899</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5984.5049745560682</v>
      </c>
      <c r="N198" s="196">
        <f t="shared" si="90"/>
        <v>6272.2429564234462</v>
      </c>
      <c r="O198" s="196">
        <f t="shared" si="90"/>
        <v>6544.5595459516917</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1027.8387293800051</v>
      </c>
      <c r="N199" s="196">
        <f t="shared" si="91"/>
        <v>1132.139853634432</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2483.1557614007561</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2493.9286957638396</v>
      </c>
      <c r="N207" s="181">
        <f xml:space="preserve"> PR19FDPublishedTables!N$378</f>
        <v>2379.5289875601215</v>
      </c>
      <c r="O207" s="181">
        <f xml:space="preserve"> PR19FDPublishedTables!O$378</f>
        <v>2271.4605620355842</v>
      </c>
      <c r="P207" s="181">
        <f xml:space="preserve"> PR19FDPublishedTables!P$378</f>
        <v>2178.2987820258827</v>
      </c>
      <c r="Q207" s="181">
        <f xml:space="preserve"> PR19FDPublishedTables!Q$378</f>
        <v>2086.7952558408938</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136.46114996258427</v>
      </c>
      <c r="N208" s="181">
        <f xml:space="preserve"> PR19FDPublishedTables!N$379</f>
        <v>131.7462125185919</v>
      </c>
      <c r="O208" s="181">
        <f xml:space="preserve"> PR19FDPublishedTables!O$379</f>
        <v>116.38008098090967</v>
      </c>
      <c r="P208" s="181">
        <f xml:space="preserve"> PR19FDPublishedTables!P$379</f>
        <v>113.74649887321112</v>
      </c>
      <c r="Q208" s="181">
        <f xml:space="preserve"> PR19FDPublishedTables!Q$379</f>
        <v>107.96219232756945</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2357.4675458012553</v>
      </c>
      <c r="N209" s="181">
        <f xml:space="preserve"> PR19FDPublishedTables!N$380</f>
        <v>2247.7827750415295</v>
      </c>
      <c r="O209" s="181">
        <f xml:space="preserve"> PR19FDPublishedTables!O$380</f>
        <v>2155.0804810546747</v>
      </c>
      <c r="P209" s="181">
        <f xml:space="preserve"> PR19FDPublishedTables!P$380</f>
        <v>2064.5522831526714</v>
      </c>
      <c r="Q209" s="181">
        <f xml:space="preserve"> PR19FDPublishedTables!Q$380</f>
        <v>1978.8330635133243</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2425.6981207825474</v>
      </c>
      <c r="N210" s="181">
        <f xml:space="preserve"> PR19FDPublishedTables!N$384</f>
        <v>2313.6558813008255</v>
      </c>
      <c r="O210" s="181">
        <f xml:space="preserve"> PR19FDPublishedTables!O$384</f>
        <v>2213.2705215451297</v>
      </c>
      <c r="P210" s="181">
        <f xml:space="preserve"> PR19FDPublishedTables!P$384</f>
        <v>2121.4255325892773</v>
      </c>
      <c r="Q210" s="181">
        <f xml:space="preserve"> PR19FDPublishedTables!Q$384</f>
        <v>2032.814159677109</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2483.1557614007561</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2483.1557614007565</v>
      </c>
      <c r="N213" s="181">
        <f xml:space="preserve"> PR19FDPublishedTables!N$422</f>
        <v>2345.6935761215755</v>
      </c>
      <c r="O213" s="181">
        <f xml:space="preserve"> PR19FDPublishedTables!O$422</f>
        <v>2214.5118870123506</v>
      </c>
      <c r="P213" s="181">
        <f xml:space="preserve"> PR19FDPublishedTables!P$422</f>
        <v>2093.527415480507</v>
      </c>
      <c r="Q213" s="181">
        <f xml:space="preserve"> PR19FDPublishedTables!Q$422</f>
        <v>1980.0978157473683</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137.46218527918282</v>
      </c>
      <c r="N214" s="181">
        <f xml:space="preserve"> PR19FDPublishedTables!N$423</f>
        <v>131.18168910922509</v>
      </c>
      <c r="O214" s="181">
        <f xml:space="preserve"> PR19FDPublishedTables!O$423</f>
        <v>120.98447153184696</v>
      </c>
      <c r="P214" s="181">
        <f xml:space="preserve"> PR19FDPublishedTables!P$423</f>
        <v>113.42959973313839</v>
      </c>
      <c r="Q214" s="181">
        <f xml:space="preserve"> PR19FDPublishedTables!Q$423</f>
        <v>105.35621559593378</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2345.6935761215736</v>
      </c>
      <c r="N216" s="181">
        <f xml:space="preserve"> PR19FDPublishedTables!N$425</f>
        <v>2214.5118870123506</v>
      </c>
      <c r="O216" s="181">
        <f xml:space="preserve"> PR19FDPublishedTables!O$425</f>
        <v>2093.5274154805038</v>
      </c>
      <c r="P216" s="181">
        <f xml:space="preserve"> PR19FDPublishedTables!P$425</f>
        <v>1980.0978157473687</v>
      </c>
      <c r="Q216" s="181">
        <f xml:space="preserve"> PR19FDPublishedTables!Q$425</f>
        <v>1874.7416001514346</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2414.4246687611649</v>
      </c>
      <c r="N217" s="181">
        <f xml:space="preserve"> PR19FDPublishedTables!N$429</f>
        <v>2280.102731566963</v>
      </c>
      <c r="O217" s="181">
        <f xml:space="preserve"> PR19FDPublishedTables!O$429</f>
        <v>2154.0196512464272</v>
      </c>
      <c r="P217" s="181">
        <f xml:space="preserve"> PR19FDPublishedTables!P$429</f>
        <v>2036.8126156139379</v>
      </c>
      <c r="Q217" s="181">
        <f xml:space="preserve"> PR19FDPublishedTables!Q$429</f>
        <v>1927.4197079494015</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362.85477916518988</v>
      </c>
      <c r="O220" s="181">
        <f xml:space="preserve"> PR19FDPublishedTables!O$460</f>
        <v>756.7219050078628</v>
      </c>
      <c r="P220" s="181">
        <f xml:space="preserve"> PR19FDPublishedTables!P$460</f>
        <v>1138.9825970133575</v>
      </c>
      <c r="Q220" s="181">
        <f xml:space="preserve"> PR19FDPublishedTables!Q$460</f>
        <v>1457.7512350234906</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373.18411590706353</v>
      </c>
      <c r="N221" s="181">
        <f xml:space="preserve"> PR19FDPublishedTables!N$461</f>
        <v>426.07356077295179</v>
      </c>
      <c r="O221" s="181">
        <f xml:space="preserve"> PR19FDPublishedTables!O$461</f>
        <v>435.49855527773849</v>
      </c>
      <c r="P221" s="181">
        <f xml:space="preserve"> PR19FDPublishedTables!P$461</f>
        <v>391.07437613339226</v>
      </c>
      <c r="Q221" s="181">
        <f xml:space="preserve"> PR19FDPublishedTables!Q$461</f>
        <v>318.05950700763844</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10.329336741873744</v>
      </c>
      <c r="N222" s="181">
        <f xml:space="preserve"> PR19FDPublishedTables!N$462</f>
        <v>32.206434930279094</v>
      </c>
      <c r="O222" s="181">
        <f xml:space="preserve"> PR19FDPublishedTables!O$462</f>
        <v>53.237863272246912</v>
      </c>
      <c r="P222" s="181">
        <f xml:space="preserve"> PR19FDPublishedTables!P$462</f>
        <v>72.305738123253249</v>
      </c>
      <c r="Q222" s="181">
        <f xml:space="preserve"> PR19FDPublishedTables!Q$462</f>
        <v>86.025005958808606</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362.85477916518977</v>
      </c>
      <c r="N223" s="181">
        <f xml:space="preserve"> PR19FDPublishedTables!N$463</f>
        <v>756.72190500786257</v>
      </c>
      <c r="O223" s="181">
        <f xml:space="preserve"> PR19FDPublishedTables!O$463</f>
        <v>1138.9825970133545</v>
      </c>
      <c r="P223" s="181">
        <f xml:space="preserve"> PR19FDPublishedTables!P$463</f>
        <v>1457.7512350234965</v>
      </c>
      <c r="Q223" s="181">
        <f xml:space="preserve"> PR19FDPublishedTables!Q$463</f>
        <v>1689.7857360723203</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181.42738958259488</v>
      </c>
      <c r="N224" s="181">
        <f xml:space="preserve"> PR19FDPublishedTables!N$467</f>
        <v>559.7883420865262</v>
      </c>
      <c r="O224" s="181">
        <f xml:space="preserve"> PR19FDPublishedTables!O$467</f>
        <v>947.8522510106086</v>
      </c>
      <c r="P224" s="181">
        <f xml:space="preserve"> PR19FDPublishedTables!P$467</f>
        <v>1298.366916018427</v>
      </c>
      <c r="Q224" s="181">
        <f xml:space="preserve"> PR19FDPublishedTables!Q$467</f>
        <v>1573.7684855479056</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2425.6981207825474</v>
      </c>
      <c r="N226" s="196">
        <f t="shared" si="92"/>
        <v>2313.6558813008255</v>
      </c>
      <c r="O226" s="196">
        <f t="shared" si="92"/>
        <v>2213.2705215451297</v>
      </c>
      <c r="P226" s="196">
        <f t="shared" si="92"/>
        <v>2121.4255325892773</v>
      </c>
      <c r="Q226" s="196">
        <f t="shared" si="92"/>
        <v>2032.814159677109</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2414.4246687611649</v>
      </c>
      <c r="N227" s="196">
        <f t="shared" si="93"/>
        <v>2280.102731566963</v>
      </c>
      <c r="O227" s="196">
        <f t="shared" si="93"/>
        <v>2154.0196512464272</v>
      </c>
      <c r="P227" s="196">
        <f t="shared" si="93"/>
        <v>2036.8126156139379</v>
      </c>
      <c r="Q227" s="196">
        <f t="shared" si="93"/>
        <v>1927.4197079494015</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181.42738958259488</v>
      </c>
      <c r="N228" s="196">
        <f t="shared" si="94"/>
        <v>559.7883420865262</v>
      </c>
      <c r="O228" s="196">
        <f t="shared" si="94"/>
        <v>947.8522510106086</v>
      </c>
      <c r="P228" s="196">
        <f t="shared" si="94"/>
        <v>1298.366916018427</v>
      </c>
      <c r="Q228" s="196">
        <f t="shared" si="94"/>
        <v>1573.7684855479056</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5021.5501791263068</v>
      </c>
      <c r="N229" s="320">
        <f t="shared" si="95"/>
        <v>5153.546954954315</v>
      </c>
      <c r="O229" s="320">
        <f xml:space="preserve"> SUM(O226:O228)</f>
        <v>5315.1424238021655</v>
      </c>
      <c r="P229" s="320">
        <f t="shared" ref="P229:Q229" si="96" xml:space="preserve"> SUM(P226:P228)</f>
        <v>5456.6050642216424</v>
      </c>
      <c r="Q229" s="320">
        <f t="shared" si="96"/>
        <v>5534.0023531744164</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2625.1461179462012</v>
      </c>
      <c r="N238" s="196">
        <f t="shared" si="99"/>
        <v>2659.9884252431234</v>
      </c>
      <c r="O238" s="196">
        <f t="shared" si="99"/>
        <v>2763.6769480196267</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143.64101855968812</v>
      </c>
      <c r="N239" s="196">
        <f t="shared" si="100"/>
        <v>147.2742724300268</v>
      </c>
      <c r="O239" s="196">
        <f t="shared" si="100"/>
        <v>141.59917737130351</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2587.5968241303899</v>
      </c>
      <c r="M240" s="196">
        <f t="shared" si="101"/>
        <v>2481.5050993865129</v>
      </c>
      <c r="N240" s="196">
        <f t="shared" si="101"/>
        <v>2512.7141528130965</v>
      </c>
      <c r="O240" s="196">
        <f t="shared" si="101"/>
        <v>2622.0777706483232</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2613.8063683895384</v>
      </c>
      <c r="N242" s="196">
        <f t="shared" si="102"/>
        <v>2622.1650563073426</v>
      </c>
      <c r="O242" s="196">
        <f t="shared" si="102"/>
        <v>2694.3877237150109</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144.69472309412785</v>
      </c>
      <c r="N243" s="196">
        <f t="shared" si="103"/>
        <v>146.6432123578256</v>
      </c>
      <c r="O243" s="196">
        <f t="shared" si="103"/>
        <v>147.20132087226798</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2587.5968241303899</v>
      </c>
      <c r="M245" s="196">
        <f t="shared" si="105"/>
        <v>2469.1116452954102</v>
      </c>
      <c r="N245" s="196">
        <f t="shared" si="105"/>
        <v>2475.5218439495175</v>
      </c>
      <c r="O245" s="196">
        <f t="shared" si="105"/>
        <v>2547.1864028427431</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405.62208641686829</v>
      </c>
      <c r="O247" s="196">
        <f t="shared" si="106"/>
        <v>920.70050428591401</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392.819102974619</v>
      </c>
      <c r="N248" s="196">
        <f t="shared" si="107"/>
        <v>476.29205018438086</v>
      </c>
      <c r="O248" s="196">
        <f t="shared" si="107"/>
        <v>529.86934408332559</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10.872812159765392</v>
      </c>
      <c r="N249" s="196">
        <f t="shared" si="108"/>
        <v>36.002395676099617</v>
      </c>
      <c r="O249" s="196">
        <f t="shared" si="108"/>
        <v>64.774294542660243</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381.94629081485363</v>
      </c>
      <c r="N250" s="196">
        <f t="shared" si="109"/>
        <v>845.9117409251495</v>
      </c>
      <c r="O250" s="196">
        <f t="shared" si="109"/>
        <v>1385.7955538265794</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2539.5542535907489</v>
      </c>
      <c r="N252" s="196">
        <f t="shared" si="110"/>
        <v>2511.2397995184242</v>
      </c>
      <c r="O252" s="196">
        <f t="shared" si="110"/>
        <v>2613.0608708311079</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2527.7516542531539</v>
      </c>
      <c r="N253" s="196">
        <f t="shared" si="111"/>
        <v>2474.8212440660454</v>
      </c>
      <c r="O253" s="196">
        <f t="shared" si="111"/>
        <v>2543.1073205384214</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189.94313224091761</v>
      </c>
      <c r="N254" s="196">
        <f t="shared" si="112"/>
        <v>607.59371145710122</v>
      </c>
      <c r="O254" s="196">
        <f t="shared" si="112"/>
        <v>1119.0659272486514</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5257.2490400848201</v>
      </c>
      <c r="N255" s="243">
        <f t="shared" si="113"/>
        <v>5593.6547550415717</v>
      </c>
      <c r="O255" s="243">
        <f t="shared" si="113"/>
        <v>6275.2341186181802</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2587.5968241303899</v>
      </c>
      <c r="M259" s="318">
        <f t="shared" si="114"/>
        <v>2481.5050993865129</v>
      </c>
      <c r="N259" s="318">
        <f t="shared" si="114"/>
        <v>2512.7141528130965</v>
      </c>
      <c r="O259" s="318">
        <f t="shared" si="114"/>
        <v>2622.0777706483232</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2587.5968241303899</v>
      </c>
      <c r="M260" s="318">
        <f t="shared" si="115"/>
        <v>2469.1116452954102</v>
      </c>
      <c r="N260" s="318">
        <f t="shared" si="115"/>
        <v>2475.5218439495175</v>
      </c>
      <c r="O260" s="318">
        <f t="shared" si="115"/>
        <v>2547.1864028427431</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381.94629081485363</v>
      </c>
      <c r="N261" s="318">
        <f t="shared" si="116"/>
        <v>845.9117409251495</v>
      </c>
      <c r="O261" s="318">
        <f t="shared" si="116"/>
        <v>1385.7955538265794</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5175.1936482607798</v>
      </c>
      <c r="M262" s="319">
        <f t="shared" si="117"/>
        <v>5332.563035496777</v>
      </c>
      <c r="N262" s="319">
        <f t="shared" si="117"/>
        <v>5834.1477376877638</v>
      </c>
      <c r="O262" s="319">
        <f t="shared" si="117"/>
        <v>6555.0597273176463</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2613.806368389538</v>
      </c>
      <c r="N264" s="318">
        <f xml:space="preserve"> M259 * N$21</f>
        <v>2635.3267463858592</v>
      </c>
      <c r="O264" s="318">
        <f t="shared" ref="O264:O266" si="121" xml:space="preserve"> N259 * O$21</f>
        <v>2734.8682796283315</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2613.806368389538</v>
      </c>
      <c r="N265" s="318">
        <f t="shared" ref="N265:N266" si="125" xml:space="preserve"> M260 * N$21</f>
        <v>2622.1650563073408</v>
      </c>
      <c r="O265" s="318">
        <f t="shared" si="121"/>
        <v>2694.3877237150109</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405.62208641686829</v>
      </c>
      <c r="O266" s="318">
        <f t="shared" si="121"/>
        <v>920.70050428591378</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5227.6127367790759</v>
      </c>
      <c r="N267" s="319">
        <f t="shared" si="126"/>
        <v>5663.1138891100682</v>
      </c>
      <c r="O267" s="319">
        <f t="shared" si="126"/>
        <v>6349.9565076292556</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5227.6127367790759</v>
      </c>
      <c r="N269" s="196">
        <f t="shared" si="127"/>
        <v>5663.1138891100682</v>
      </c>
      <c r="O269" s="196">
        <f t="shared" si="127"/>
        <v>6349.9565076292556</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5175.1936482607798</v>
      </c>
      <c r="N270" s="196">
        <f t="shared" ref="N270" si="132" xml:space="preserve"> M262</f>
        <v>5332.563035496777</v>
      </c>
      <c r="O270" s="196">
        <f t="shared" ref="O270" si="133" xml:space="preserve"> N262</f>
        <v>5834.1477376877638</v>
      </c>
      <c r="P270" s="196">
        <f t="shared" ref="P270" si="134" xml:space="preserve"> O262</f>
        <v>6555.0597273176463</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52.419088518296121</v>
      </c>
      <c r="N272" s="320">
        <f t="shared" si="137"/>
        <v>330.55085361329111</v>
      </c>
      <c r="O272" s="320">
        <f t="shared" si="137"/>
        <v>515.80876994149185</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5257.2490400848201</v>
      </c>
      <c r="N277" s="195">
        <f t="shared" si="138"/>
        <v>5593.6547550415717</v>
      </c>
      <c r="O277" s="195">
        <f t="shared" si="138"/>
        <v>6275.2341186181802</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2102.8996160339279</v>
      </c>
      <c r="N278" s="195">
        <f t="shared" si="139"/>
        <v>2237.4619020166288</v>
      </c>
      <c r="O278" s="195">
        <f t="shared" si="139"/>
        <v>2510.0936474472724</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5021.5501791263068</v>
      </c>
      <c r="N279" s="196">
        <f t="shared" si="140"/>
        <v>5153.546954954315</v>
      </c>
      <c r="O279" s="196">
        <f t="shared" si="140"/>
        <v>5315.1424238021655</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2008.6200716505227</v>
      </c>
      <c r="N280" s="196">
        <f xml:space="preserve"> N276 * N279</f>
        <v>2061.4187819817262</v>
      </c>
      <c r="O280" s="196">
        <f t="shared" ref="O280" si="145" xml:space="preserve"> O276 * O279</f>
        <v>2126.0569695208665</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0.17175000000000007</v>
      </c>
      <c r="N284" s="291">
        <f xml:space="preserve"> Inp!N$214</f>
        <v>0.18049999999999999</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5257.2490400848201</v>
      </c>
      <c r="N285" s="195">
        <f t="shared" si="148"/>
        <v>5593.6547550415717</v>
      </c>
      <c r="O285" s="195">
        <f t="shared" si="148"/>
        <v>6275.2341186181802</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902.93252263456816</v>
      </c>
      <c r="N286" s="195">
        <f t="shared" si="149"/>
        <v>1009.6546832850037</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5021.5501791263068</v>
      </c>
      <c r="N287" s="196">
        <f t="shared" ref="N287:Q287" si="151" xml:space="preserve"> N229 * N$13</f>
        <v>5153.546954954315</v>
      </c>
      <c r="O287" s="196">
        <f t="shared" si="151"/>
        <v>5315.1424238021655</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862.45124326494351</v>
      </c>
      <c r="N288" s="196">
        <f t="shared" ref="N288" si="155" xml:space="preserve"> N284 * N287</f>
        <v>930.21522536925386</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754.62986018411505</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757.90374983636968</v>
      </c>
      <c r="N296" s="181">
        <f xml:space="preserve"> PR19FDPublishedTables!N$553</f>
        <v>732.08904534382646</v>
      </c>
      <c r="O296" s="181">
        <f xml:space="preserve"> PR19FDPublishedTables!O$553</f>
        <v>706.55137266876079</v>
      </c>
      <c r="P296" s="181">
        <f xml:space="preserve"> PR19FDPublishedTables!P$553</f>
        <v>680.57324150939007</v>
      </c>
      <c r="Q296" s="181">
        <f xml:space="preserve"> PR19FDPublishedTables!Q$553</f>
        <v>654.0819787853095</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32.602156934009209</v>
      </c>
      <c r="N297" s="181">
        <f xml:space="preserve"> PR19FDPublishedTables!N$554</f>
        <v>32.902789720027933</v>
      </c>
      <c r="O297" s="181">
        <f xml:space="preserve"> PR19FDPublishedTables!O$554</f>
        <v>33.232303307242383</v>
      </c>
      <c r="P297" s="181">
        <f xml:space="preserve"> PR19FDPublishedTables!P$554</f>
        <v>33.463066761520089</v>
      </c>
      <c r="Q297" s="181">
        <f xml:space="preserve"> PR19FDPublishedTables!Q$554</f>
        <v>33.77157876327518</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725.30159290236043</v>
      </c>
      <c r="N298" s="181">
        <f xml:space="preserve"> PR19FDPublishedTables!N$555</f>
        <v>699.1862556237985</v>
      </c>
      <c r="O298" s="181">
        <f xml:space="preserve"> PR19FDPublishedTables!O$555</f>
        <v>673.31906936151836</v>
      </c>
      <c r="P298" s="181">
        <f xml:space="preserve"> PR19FDPublishedTables!P$555</f>
        <v>647.11017474787002</v>
      </c>
      <c r="Q298" s="181">
        <f xml:space="preserve"> PR19FDPublishedTables!Q$555</f>
        <v>620.31040002203429</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741.602671369365</v>
      </c>
      <c r="N299" s="181">
        <f xml:space="preserve"> PR19FDPublishedTables!N$559</f>
        <v>715.63765048381242</v>
      </c>
      <c r="O299" s="181">
        <f xml:space="preserve"> PR19FDPublishedTables!O$559</f>
        <v>689.93522101513963</v>
      </c>
      <c r="P299" s="181">
        <f xml:space="preserve"> PR19FDPublishedTables!P$559</f>
        <v>663.84170812862999</v>
      </c>
      <c r="Q299" s="181">
        <f xml:space="preserve"> PR19FDPublishedTables!Q$559</f>
        <v>637.19618940367195</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754.62986018411505</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754.62986018411505</v>
      </c>
      <c r="N302" s="181">
        <f xml:space="preserve"> PR19FDPublishedTables!N$597</f>
        <v>722.16853361840833</v>
      </c>
      <c r="O302" s="181">
        <f xml:space="preserve"> PR19FDPublishedTables!O$597</f>
        <v>689.7116083916311</v>
      </c>
      <c r="P302" s="181">
        <f xml:space="preserve"> PR19FDPublishedTables!P$597</f>
        <v>657.27135528162569</v>
      </c>
      <c r="Q302" s="181">
        <f xml:space="preserve"> PR19FDPublishedTables!Q$597</f>
        <v>624.95401763043583</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32.461326565706578</v>
      </c>
      <c r="N303" s="181">
        <f xml:space="preserve"> PR19FDPublishedTables!N$598</f>
        <v>32.456925226777344</v>
      </c>
      <c r="O303" s="181">
        <f xml:space="preserve"> PR19FDPublishedTables!O$598</f>
        <v>32.440253110005827</v>
      </c>
      <c r="P303" s="181">
        <f xml:space="preserve"> PR19FDPublishedTables!P$598</f>
        <v>32.317337651189966</v>
      </c>
      <c r="Q303" s="181">
        <f xml:space="preserve"> PR19FDPublishedTables!Q$598</f>
        <v>32.267643069798012</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722.16853361840845</v>
      </c>
      <c r="N305" s="181">
        <f xml:space="preserve"> PR19FDPublishedTables!N$600</f>
        <v>689.71160839163099</v>
      </c>
      <c r="O305" s="181">
        <f xml:space="preserve"> PR19FDPublishedTables!O$600</f>
        <v>657.27135528162523</v>
      </c>
      <c r="P305" s="181">
        <f xml:space="preserve"> PR19FDPublishedTables!P$600</f>
        <v>624.95401763043571</v>
      </c>
      <c r="Q305" s="181">
        <f xml:space="preserve"> PR19FDPublishedTables!Q$600</f>
        <v>592.68637456063777</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738.3991969012618</v>
      </c>
      <c r="N306" s="181">
        <f xml:space="preserve"> PR19FDPublishedTables!N$604</f>
        <v>705.94007100501972</v>
      </c>
      <c r="O306" s="181">
        <f xml:space="preserve"> PR19FDPublishedTables!O$604</f>
        <v>673.49148183662817</v>
      </c>
      <c r="P306" s="181">
        <f xml:space="preserve"> PR19FDPublishedTables!P$604</f>
        <v>641.1126864560307</v>
      </c>
      <c r="Q306" s="181">
        <f xml:space="preserve"> PR19FDPublishedTables!Q$604</f>
        <v>608.82019609553686</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46.28687135809102</v>
      </c>
      <c r="O309" s="181">
        <f xml:space="preserve"> PR19FDPublishedTables!O$635</f>
        <v>126.98890911200442</v>
      </c>
      <c r="P309" s="181">
        <f xml:space="preserve"> PR19FDPublishedTables!P$635</f>
        <v>203.87061685054954</v>
      </c>
      <c r="Q309" s="181">
        <f xml:space="preserve"> PR19FDPublishedTables!Q$635</f>
        <v>261.54734396215434</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48.131163339890094</v>
      </c>
      <c r="N310" s="181">
        <f xml:space="preserve"> PR19FDPublishedTables!N$636</f>
        <v>87.15741329907911</v>
      </c>
      <c r="O310" s="181">
        <f xml:space="preserve"> PR19FDPublishedTables!O$636</f>
        <v>89.124530812717069</v>
      </c>
      <c r="P310" s="181">
        <f xml:space="preserve"> PR19FDPublishedTables!P$636</f>
        <v>75.39617624330387</v>
      </c>
      <c r="Q310" s="181">
        <f xml:space="preserve"> PR19FDPublishedTables!Q$636</f>
        <v>59.052453083433356</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1.8442919817990249</v>
      </c>
      <c r="N311" s="181">
        <f xml:space="preserve"> PR19FDPublishedTables!N$637</f>
        <v>6.4553755451657393</v>
      </c>
      <c r="O311" s="181">
        <f xml:space="preserve"> PR19FDPublishedTables!O$637</f>
        <v>12.242823074172021</v>
      </c>
      <c r="P311" s="181">
        <f xml:space="preserve"> PR19FDPublishedTables!P$637</f>
        <v>17.719449131698955</v>
      </c>
      <c r="Q311" s="181">
        <f xml:space="preserve"> PR19FDPublishedTables!Q$637</f>
        <v>22.014251939546281</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46.286871358091069</v>
      </c>
      <c r="N312" s="181">
        <f xml:space="preserve"> PR19FDPublishedTables!N$638</f>
        <v>126.98890911200439</v>
      </c>
      <c r="O312" s="181">
        <f xml:space="preserve"> PR19FDPublishedTables!O$638</f>
        <v>203.87061685054948</v>
      </c>
      <c r="P312" s="181">
        <f xml:space="preserve"> PR19FDPublishedTables!P$638</f>
        <v>261.5473439621544</v>
      </c>
      <c r="Q312" s="181">
        <f xml:space="preserve"> PR19FDPublishedTables!Q$638</f>
        <v>298.58554510604142</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23.143435679045535</v>
      </c>
      <c r="N313" s="181">
        <f xml:space="preserve"> PR19FDPublishedTables!N$642</f>
        <v>86.637890235047706</v>
      </c>
      <c r="O313" s="181">
        <f xml:space="preserve"> PR19FDPublishedTables!O$642</f>
        <v>165.42976298127695</v>
      </c>
      <c r="P313" s="181">
        <f xml:space="preserve"> PR19FDPublishedTables!P$642</f>
        <v>232.70898040635197</v>
      </c>
      <c r="Q313" s="181">
        <f xml:space="preserve"> PR19FDPublishedTables!Q$642</f>
        <v>280.06644453409785</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741.602671369365</v>
      </c>
      <c r="N315" s="196">
        <f t="shared" si="159"/>
        <v>715.63765048381242</v>
      </c>
      <c r="O315" s="196">
        <f t="shared" si="159"/>
        <v>689.93522101513963</v>
      </c>
      <c r="P315" s="196">
        <f t="shared" si="159"/>
        <v>663.84170812862999</v>
      </c>
      <c r="Q315" s="196">
        <f t="shared" si="159"/>
        <v>637.19618940367195</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738.3991969012618</v>
      </c>
      <c r="N316" s="196">
        <f t="shared" si="160"/>
        <v>705.94007100501972</v>
      </c>
      <c r="O316" s="196">
        <f t="shared" si="160"/>
        <v>673.49148183662817</v>
      </c>
      <c r="P316" s="196">
        <f t="shared" si="160"/>
        <v>641.1126864560307</v>
      </c>
      <c r="Q316" s="196">
        <f t="shared" si="160"/>
        <v>608.82019609553686</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23.143435679045535</v>
      </c>
      <c r="N317" s="196">
        <f t="shared" si="161"/>
        <v>86.637890235047706</v>
      </c>
      <c r="O317" s="196">
        <f t="shared" si="161"/>
        <v>165.42976298127695</v>
      </c>
      <c r="P317" s="196">
        <f t="shared" si="161"/>
        <v>232.70898040635197</v>
      </c>
      <c r="Q317" s="196">
        <f t="shared" si="161"/>
        <v>280.06644453409785</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1503.1453039496723</v>
      </c>
      <c r="N318" s="320">
        <f t="shared" si="162"/>
        <v>1508.2156117238799</v>
      </c>
      <c r="O318" s="320">
        <f xml:space="preserve"> SUM(O315:O317)</f>
        <v>1528.8564658330449</v>
      </c>
      <c r="P318" s="320">
        <f t="shared" ref="P318:Q318" si="163" xml:space="preserve"> SUM(P315:P317)</f>
        <v>1537.6633749910127</v>
      </c>
      <c r="Q318" s="320">
        <f t="shared" si="163"/>
        <v>1526.0828300333067</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797.78066230976913</v>
      </c>
      <c r="N327" s="196">
        <f t="shared" si="166"/>
        <v>818.3755680398765</v>
      </c>
      <c r="O327" s="196">
        <f t="shared" si="166"/>
        <v>859.6582189771201</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34.317511105013381</v>
      </c>
      <c r="N328" s="196">
        <f t="shared" si="167"/>
        <v>36.780825226770396</v>
      </c>
      <c r="O328" s="196">
        <f t="shared" si="167"/>
        <v>40.433610037022241</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786.36944969769615</v>
      </c>
      <c r="M329" s="196">
        <f t="shared" si="168"/>
        <v>763.46315120475572</v>
      </c>
      <c r="N329" s="196">
        <f t="shared" si="168"/>
        <v>781.594742813106</v>
      </c>
      <c r="O329" s="196">
        <f t="shared" si="168"/>
        <v>819.22460894009782</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794.33451778855692</v>
      </c>
      <c r="N331" s="196">
        <f t="shared" si="169"/>
        <v>807.28579081923476</v>
      </c>
      <c r="O331" s="196">
        <f t="shared" si="169"/>
        <v>839.16934537718373</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34.169270982805173</v>
      </c>
      <c r="N332" s="196">
        <f t="shared" si="170"/>
        <v>36.282409617011616</v>
      </c>
      <c r="O332" s="196">
        <f t="shared" si="170"/>
        <v>39.469925741392025</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786.36944969769615</v>
      </c>
      <c r="M334" s="196">
        <f t="shared" si="172"/>
        <v>760.16524680575174</v>
      </c>
      <c r="N334" s="196">
        <f t="shared" si="172"/>
        <v>771.00338120222307</v>
      </c>
      <c r="O334" s="196">
        <f t="shared" si="172"/>
        <v>799.69941963579163</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51.742400574613185</v>
      </c>
      <c r="O336" s="196">
        <f t="shared" si="173"/>
        <v>154.50689597379332</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50.663572221838585</v>
      </c>
      <c r="N337" s="196">
        <f t="shared" si="174"/>
        <v>97.430084593085411</v>
      </c>
      <c r="O337" s="196">
        <f t="shared" si="174"/>
        <v>108.43745888743827</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1.9413289339838773</v>
      </c>
      <c r="N338" s="196">
        <f t="shared" si="175"/>
        <v>7.2162282201676833</v>
      </c>
      <c r="O338" s="196">
        <f t="shared" si="175"/>
        <v>14.895793690756555</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48.72224328785471</v>
      </c>
      <c r="N339" s="196">
        <f t="shared" si="176"/>
        <v>141.9562569475309</v>
      </c>
      <c r="O339" s="196">
        <f t="shared" si="176"/>
        <v>248.04856117047507</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776.41162451935861</v>
      </c>
      <c r="N341" s="196">
        <f t="shared" si="177"/>
        <v>776.75239626317534</v>
      </c>
      <c r="O341" s="196">
        <f t="shared" si="177"/>
        <v>814.56049402595045</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773.05778706446699</v>
      </c>
      <c r="N342" s="196">
        <f t="shared" si="178"/>
        <v>766.22665311227729</v>
      </c>
      <c r="O342" s="196">
        <f t="shared" si="178"/>
        <v>795.14646804076563</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24.229729997260776</v>
      </c>
      <c r="N343" s="196">
        <f t="shared" si="179"/>
        <v>94.036680157567389</v>
      </c>
      <c r="O343" s="196">
        <f t="shared" si="179"/>
        <v>195.31188632804685</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1573.6991415810865</v>
      </c>
      <c r="N344" s="243">
        <f t="shared" si="180"/>
        <v>1637.01572953302</v>
      </c>
      <c r="O344" s="243">
        <f t="shared" si="180"/>
        <v>1805.0188483947632</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786.36944969769615</v>
      </c>
      <c r="M348" s="318">
        <f t="shared" si="181"/>
        <v>763.46315120475572</v>
      </c>
      <c r="N348" s="318">
        <f t="shared" si="181"/>
        <v>781.594742813106</v>
      </c>
      <c r="O348" s="318">
        <f t="shared" si="181"/>
        <v>819.22460894009782</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786.36944969769615</v>
      </c>
      <c r="M349" s="318">
        <f t="shared" si="182"/>
        <v>760.16524680575174</v>
      </c>
      <c r="N349" s="318">
        <f t="shared" si="182"/>
        <v>771.00338120222307</v>
      </c>
      <c r="O349" s="318">
        <f t="shared" si="182"/>
        <v>799.69941963579163</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48.72224328785471</v>
      </c>
      <c r="N350" s="318">
        <f t="shared" si="183"/>
        <v>141.9562569475309</v>
      </c>
      <c r="O350" s="318">
        <f t="shared" si="183"/>
        <v>248.04856117047507</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1572.7388993953923</v>
      </c>
      <c r="M351" s="319">
        <f t="shared" si="184"/>
        <v>1572.3506412983622</v>
      </c>
      <c r="N351" s="319">
        <f t="shared" si="184"/>
        <v>1694.55438096286</v>
      </c>
      <c r="O351" s="319">
        <f t="shared" si="184"/>
        <v>1866.9725897463645</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794.33451778855692</v>
      </c>
      <c r="N353" s="318">
        <f xml:space="preserve"> M348 * N$21</f>
        <v>810.78812320286272</v>
      </c>
      <c r="O353" s="318">
        <f t="shared" ref="O353:O355" si="188" xml:space="preserve"> N348 * O$21</f>
        <v>850.69711063263378</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794.33451778855692</v>
      </c>
      <c r="N354" s="318">
        <f t="shared" ref="N354:N355" si="192" xml:space="preserve"> M349 * N$21</f>
        <v>807.28579081923499</v>
      </c>
      <c r="O354" s="318">
        <f t="shared" si="188"/>
        <v>839.1693453771835</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51.742400574613256</v>
      </c>
      <c r="O355" s="318">
        <f t="shared" si="188"/>
        <v>154.50689597379329</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1588.6690355771138</v>
      </c>
      <c r="N356" s="319">
        <f t="shared" si="193"/>
        <v>1669.8163145967108</v>
      </c>
      <c r="O356" s="319">
        <f t="shared" si="193"/>
        <v>1844.3733519836105</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1588.6690355771138</v>
      </c>
      <c r="N358" s="196">
        <f t="shared" si="194"/>
        <v>1669.8163145967108</v>
      </c>
      <c r="O358" s="196">
        <f t="shared" si="194"/>
        <v>1844.3733519836105</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1572.7388993953923</v>
      </c>
      <c r="N359" s="196">
        <f t="shared" ref="N359" si="199" xml:space="preserve"> M351</f>
        <v>1572.3506412983622</v>
      </c>
      <c r="O359" s="196">
        <f t="shared" ref="O359" si="200" xml:space="preserve"> N351</f>
        <v>1694.55438096286</v>
      </c>
      <c r="P359" s="196">
        <f t="shared" ref="P359" si="201" xml:space="preserve"> O351</f>
        <v>1866.9725897463645</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15.930136181721537</v>
      </c>
      <c r="N361" s="320">
        <f t="shared" si="204"/>
        <v>97.46567329834852</v>
      </c>
      <c r="O361" s="320">
        <f t="shared" si="204"/>
        <v>149.8189710207505</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1573.6991415810865</v>
      </c>
      <c r="N366" s="195">
        <f t="shared" si="205"/>
        <v>1637.01572953302</v>
      </c>
      <c r="O366" s="195">
        <f t="shared" si="205"/>
        <v>1805.0188483947632</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629.47965663243463</v>
      </c>
      <c r="N367" s="195">
        <f t="shared" si="206"/>
        <v>654.80629181320808</v>
      </c>
      <c r="O367" s="195">
        <f t="shared" si="206"/>
        <v>722.00753935790533</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1503.1453039496723</v>
      </c>
      <c r="N368" s="196">
        <f t="shared" si="207"/>
        <v>1508.2156117238799</v>
      </c>
      <c r="O368" s="196">
        <f t="shared" si="207"/>
        <v>1528.8564658330449</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601.258121579869</v>
      </c>
      <c r="N369" s="196">
        <f xml:space="preserve"> N365 * N368</f>
        <v>603.28624468955195</v>
      </c>
      <c r="O369" s="196">
        <f t="shared" ref="O369" si="212" xml:space="preserve"> O365 * O368</f>
        <v>611.54258633321797</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0.17175000000000007</v>
      </c>
      <c r="N373" s="291">
        <f xml:space="preserve"> Inp!N$214</f>
        <v>0.18049999999999999</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1573.6991415810865</v>
      </c>
      <c r="N374" s="195">
        <f t="shared" si="215"/>
        <v>1637.01572953302</v>
      </c>
      <c r="O374" s="195">
        <f t="shared" si="215"/>
        <v>1805.0188483947632</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270.2828275665517</v>
      </c>
      <c r="N375" s="195">
        <f t="shared" si="216"/>
        <v>295.48133918071011</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1503.1453039496723</v>
      </c>
      <c r="N376" s="196">
        <f t="shared" ref="N376:Q376" si="218" xml:space="preserve"> N318 * N$13</f>
        <v>1508.2156117238799</v>
      </c>
      <c r="O376" s="196">
        <f t="shared" si="218"/>
        <v>1528.8564658330449</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258.16520595335635</v>
      </c>
      <c r="N377" s="196">
        <f t="shared" ref="N377" si="222" xml:space="preserve"> N373 * N376</f>
        <v>272.23291791616032</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640.49168814496045</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643.27040022728022</v>
      </c>
      <c r="N385" s="181">
        <f xml:space="preserve"> PR19FDPublishedTables!N$728</f>
        <v>649.2064808690817</v>
      </c>
      <c r="O385" s="181">
        <f xml:space="preserve"> PR19FDPublishedTables!O$728</f>
        <v>655.9967891194342</v>
      </c>
      <c r="P385" s="181">
        <f xml:space="preserve"> PR19FDPublishedTables!P$728</f>
        <v>663.04577439762431</v>
      </c>
      <c r="Q385" s="181">
        <f xml:space="preserve"> PR19FDPublishedTables!Q$728</f>
        <v>670.18494488236422</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8.2938685991268815E-2</v>
      </c>
      <c r="N386" s="181">
        <f xml:space="preserve"> PR19FDPublishedTables!N$729</f>
        <v>4.7825988541997017E-2</v>
      </c>
      <c r="O386" s="181">
        <f xml:space="preserve"> PR19FDPublishedTables!O$729</f>
        <v>1.8363092327049187E-2</v>
      </c>
      <c r="P386" s="181">
        <f xml:space="preserve"> PR19FDPublishedTables!P$729</f>
        <v>4.2736952078262034E-3</v>
      </c>
      <c r="Q386" s="181">
        <f xml:space="preserve"> PR19FDPublishedTables!Q$729</f>
        <v>9.2754204282242546E-4</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643.18746154128894</v>
      </c>
      <c r="N387" s="181">
        <f xml:space="preserve"> PR19FDPublishedTables!N$730</f>
        <v>649.15865488053976</v>
      </c>
      <c r="O387" s="181">
        <f xml:space="preserve"> PR19FDPublishedTables!O$730</f>
        <v>655.97842602710716</v>
      </c>
      <c r="P387" s="181">
        <f xml:space="preserve"> PR19FDPublishedTables!P$730</f>
        <v>663.04150070241644</v>
      </c>
      <c r="Q387" s="181">
        <f xml:space="preserve"> PR19FDPublishedTables!Q$730</f>
        <v>670.18401734032136</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643.22893088428464</v>
      </c>
      <c r="N388" s="181">
        <f xml:space="preserve"> PR19FDPublishedTables!N$734</f>
        <v>649.18256787481073</v>
      </c>
      <c r="O388" s="181">
        <f xml:space="preserve"> PR19FDPublishedTables!O$734</f>
        <v>655.98760757327068</v>
      </c>
      <c r="P388" s="181">
        <f xml:space="preserve"> PR19FDPublishedTables!P$734</f>
        <v>663.04363755002032</v>
      </c>
      <c r="Q388" s="181">
        <f xml:space="preserve"> PR19FDPublishedTables!Q$734</f>
        <v>670.18448111134285</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640.49168814496045</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640.49168814496056</v>
      </c>
      <c r="N391" s="181">
        <f xml:space="preserve"> PR19FDPublishedTables!N$772</f>
        <v>640.40910772623681</v>
      </c>
      <c r="O391" s="181">
        <f xml:space="preserve"> PR19FDPublishedTables!O$772</f>
        <v>640.36192982590626</v>
      </c>
      <c r="P391" s="181">
        <f xml:space="preserve"> PR19FDPublishedTables!P$772</f>
        <v>640.34400439481385</v>
      </c>
      <c r="Q391" s="181">
        <f xml:space="preserve"> PR19FDPublishedTables!Q$772</f>
        <v>640.33987702501747</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8.2580418723297744E-2</v>
      </c>
      <c r="N392" s="181">
        <f xml:space="preserve"> PR19FDPublishedTables!N$773</f>
        <v>4.7177900330421865E-2</v>
      </c>
      <c r="O392" s="181">
        <f xml:space="preserve"> PR19FDPublishedTables!O$773</f>
        <v>1.7925431092284283E-2</v>
      </c>
      <c r="P392" s="181">
        <f xml:space="preserve"> PR19FDPublishedTables!P$773</f>
        <v>4.1273697964946537E-3</v>
      </c>
      <c r="Q392" s="181">
        <f xml:space="preserve"> PR19FDPublishedTables!Q$773</f>
        <v>8.8623619818965717E-4</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640.40910772623727</v>
      </c>
      <c r="N394" s="181">
        <f xml:space="preserve"> PR19FDPublishedTables!N$775</f>
        <v>640.36192982590637</v>
      </c>
      <c r="O394" s="181">
        <f xml:space="preserve"> PR19FDPublishedTables!O$775</f>
        <v>640.34400439481396</v>
      </c>
      <c r="P394" s="181">
        <f xml:space="preserve"> PR19FDPublishedTables!P$775</f>
        <v>640.33987702501736</v>
      </c>
      <c r="Q394" s="181">
        <f xml:space="preserve"> PR19FDPublishedTables!Q$775</f>
        <v>640.33899078881927</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640.45039793559886</v>
      </c>
      <c r="N395" s="181">
        <f xml:space="preserve"> PR19FDPublishedTables!N$779</f>
        <v>640.38551877607165</v>
      </c>
      <c r="O395" s="181">
        <f xml:space="preserve"> PR19FDPublishedTables!O$779</f>
        <v>640.35296711036017</v>
      </c>
      <c r="P395" s="181">
        <f xml:space="preserve"> PR19FDPublishedTables!P$779</f>
        <v>640.34194070991566</v>
      </c>
      <c r="Q395" s="181">
        <f xml:space="preserve"> PR19FDPublishedTables!Q$779</f>
        <v>640.33943390691843</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21.656937443575451</v>
      </c>
      <c r="O398" s="181">
        <f xml:space="preserve"> PR19FDPublishedTables!O$810</f>
        <v>53.762091761715148</v>
      </c>
      <c r="P398" s="181">
        <f xml:space="preserve"> PR19FDPublishedTables!P$810</f>
        <v>70.969568771285878</v>
      </c>
      <c r="Q398" s="181">
        <f xml:space="preserve"> PR19FDPublishedTables!Q$810</f>
        <v>-121.09007727250017</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21.656937443575448</v>
      </c>
      <c r="N399" s="181">
        <f xml:space="preserve"> PR19FDPublishedTables!N$811</f>
        <v>32.105154318139647</v>
      </c>
      <c r="O399" s="181">
        <f xml:space="preserve"> PR19FDPublishedTables!O$811</f>
        <v>17.207477009570734</v>
      </c>
      <c r="P399" s="181">
        <f xml:space="preserve"> PR19FDPublishedTables!P$811</f>
        <v>-192.05964604378576</v>
      </c>
      <c r="Q399" s="181">
        <f xml:space="preserve"> PR19FDPublishedTables!Q$811</f>
        <v>-218.11676854392041</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21.656937443575448</v>
      </c>
      <c r="N401" s="181">
        <f xml:space="preserve"> PR19FDPublishedTables!N$813</f>
        <v>53.762091761715098</v>
      </c>
      <c r="O401" s="181">
        <f xml:space="preserve"> PR19FDPublishedTables!O$813</f>
        <v>70.969568771285878</v>
      </c>
      <c r="P401" s="181">
        <f xml:space="preserve"> PR19FDPublishedTables!P$813</f>
        <v>-121.09007727249988</v>
      </c>
      <c r="Q401" s="181">
        <f xml:space="preserve"> PR19FDPublishedTables!Q$813</f>
        <v>-339.20684581642058</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10.828468721787724</v>
      </c>
      <c r="N402" s="181">
        <f xml:space="preserve"> PR19FDPublishedTables!N$817</f>
        <v>37.709514602645271</v>
      </c>
      <c r="O402" s="181">
        <f xml:space="preserve"> PR19FDPublishedTables!O$817</f>
        <v>62.36583026650051</v>
      </c>
      <c r="P402" s="181">
        <f xml:space="preserve"> PR19FDPublishedTables!P$817</f>
        <v>-25.060254250607002</v>
      </c>
      <c r="Q402" s="181">
        <f xml:space="preserve"> PR19FDPublishedTables!Q$817</f>
        <v>-230.14846154446036</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643.22893088428464</v>
      </c>
      <c r="N404" s="196">
        <f t="shared" si="226"/>
        <v>649.18256787481073</v>
      </c>
      <c r="O404" s="196">
        <f t="shared" si="226"/>
        <v>655.98760757327068</v>
      </c>
      <c r="P404" s="196">
        <f t="shared" si="226"/>
        <v>663.04363755002032</v>
      </c>
      <c r="Q404" s="196">
        <f t="shared" si="226"/>
        <v>670.18448111134285</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640.45039793559886</v>
      </c>
      <c r="N405" s="196">
        <f t="shared" si="227"/>
        <v>640.38551877607165</v>
      </c>
      <c r="O405" s="196">
        <f t="shared" si="227"/>
        <v>640.35296711036017</v>
      </c>
      <c r="P405" s="196">
        <f t="shared" si="227"/>
        <v>640.34194070991566</v>
      </c>
      <c r="Q405" s="196">
        <f t="shared" si="227"/>
        <v>640.33943390691843</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10.828468721787724</v>
      </c>
      <c r="N406" s="196">
        <f t="shared" si="228"/>
        <v>37.709514602645271</v>
      </c>
      <c r="O406" s="196">
        <f t="shared" si="228"/>
        <v>62.36583026650051</v>
      </c>
      <c r="P406" s="196">
        <f t="shared" si="228"/>
        <v>-25.060254250607002</v>
      </c>
      <c r="Q406" s="196">
        <f t="shared" si="228"/>
        <v>-230.14846154446036</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1294.5077975416712</v>
      </c>
      <c r="N407" s="320">
        <f t="shared" si="229"/>
        <v>1327.2776012535276</v>
      </c>
      <c r="O407" s="320">
        <f xml:space="preserve"> SUM(O404:O406)</f>
        <v>1358.7064049501314</v>
      </c>
      <c r="P407" s="320">
        <f t="shared" ref="P407:Q407" si="230" xml:space="preserve"> SUM(P404:P406)</f>
        <v>1278.3253240093291</v>
      </c>
      <c r="Q407" s="320">
        <f t="shared" si="230"/>
        <v>1080.3754534738009</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677.11590825139285</v>
      </c>
      <c r="N416" s="196">
        <f t="shared" si="233"/>
        <v>725.72418059729432</v>
      </c>
      <c r="O416" s="196">
        <f t="shared" si="233"/>
        <v>798.14866010245566</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8.7302483798901556E-2</v>
      </c>
      <c r="N417" s="196">
        <f t="shared" si="234"/>
        <v>5.346292338214604E-2</v>
      </c>
      <c r="O417" s="196">
        <f t="shared" si="234"/>
        <v>2.2342300723523143E-2</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667.43064768152283</v>
      </c>
      <c r="M418" s="196">
        <f t="shared" si="235"/>
        <v>677.02860576759394</v>
      </c>
      <c r="N418" s="196">
        <f t="shared" si="235"/>
        <v>725.67071767391224</v>
      </c>
      <c r="O418" s="196">
        <f t="shared" si="235"/>
        <v>798.12631780173217</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674.19099494164902</v>
      </c>
      <c r="N420" s="196">
        <f t="shared" si="236"/>
        <v>715.88991891994181</v>
      </c>
      <c r="O420" s="196">
        <f t="shared" si="236"/>
        <v>779.12578955949061</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8.6925366390012138E-2</v>
      </c>
      <c r="N421" s="196">
        <f t="shared" si="237"/>
        <v>5.2738449273892353E-2</v>
      </c>
      <c r="O421" s="196">
        <f t="shared" si="237"/>
        <v>2.180980005598894E-2</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667.43064768152283</v>
      </c>
      <c r="M423" s="196">
        <f t="shared" si="239"/>
        <v>674.10406957525902</v>
      </c>
      <c r="N423" s="196">
        <f t="shared" si="239"/>
        <v>715.83718047066782</v>
      </c>
      <c r="O423" s="196">
        <f t="shared" si="239"/>
        <v>779.10397975943465</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24.20949827772148</v>
      </c>
      <c r="O425" s="196">
        <f t="shared" si="240"/>
        <v>65.412121241504693</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22.796411682970355</v>
      </c>
      <c r="N426" s="196">
        <f t="shared" si="241"/>
        <v>35.88917778407103</v>
      </c>
      <c r="O426" s="196">
        <f t="shared" si="241"/>
        <v>20.936268205471638</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22.796411682970355</v>
      </c>
      <c r="N428" s="196">
        <f t="shared" si="243"/>
        <v>60.09867606179251</v>
      </c>
      <c r="O428" s="196">
        <f t="shared" si="243"/>
        <v>86.348389446976327</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673.42046954005605</v>
      </c>
      <c r="N430" s="196">
        <f t="shared" si="244"/>
        <v>704.62211549117887</v>
      </c>
      <c r="O430" s="196">
        <f t="shared" si="244"/>
        <v>774.48081127613477</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670.51151928440731</v>
      </c>
      <c r="N431" s="196">
        <f t="shared" si="245"/>
        <v>695.07380712189331</v>
      </c>
      <c r="O431" s="196">
        <f t="shared" si="245"/>
        <v>756.02203417435373</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11.336729647718432</v>
      </c>
      <c r="N432" s="196">
        <f t="shared" si="246"/>
        <v>40.929869759819844</v>
      </c>
      <c r="O432" s="196">
        <f t="shared" si="246"/>
        <v>73.631175746432106</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1355.2687184721817</v>
      </c>
      <c r="N433" s="243">
        <f t="shared" si="247"/>
        <v>1440.625792372892</v>
      </c>
      <c r="O433" s="243">
        <f t="shared" si="247"/>
        <v>1604.1340211969207</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667.43064768152283</v>
      </c>
      <c r="M437" s="318">
        <f t="shared" si="248"/>
        <v>677.02860576759394</v>
      </c>
      <c r="N437" s="318">
        <f t="shared" si="248"/>
        <v>725.67071767391224</v>
      </c>
      <c r="O437" s="318">
        <f t="shared" si="248"/>
        <v>798.12631780173217</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667.43064768152283</v>
      </c>
      <c r="M438" s="318">
        <f t="shared" si="249"/>
        <v>674.10406957525902</v>
      </c>
      <c r="N438" s="318">
        <f t="shared" si="249"/>
        <v>715.83718047066782</v>
      </c>
      <c r="O438" s="318">
        <f t="shared" si="249"/>
        <v>779.10397975943465</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22.796411682970355</v>
      </c>
      <c r="N439" s="318">
        <f t="shared" si="250"/>
        <v>60.09867606179251</v>
      </c>
      <c r="O439" s="318">
        <f t="shared" si="250"/>
        <v>86.348389446976327</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1334.8612953630457</v>
      </c>
      <c r="M440" s="319">
        <f t="shared" si="251"/>
        <v>1373.9290870258233</v>
      </c>
      <c r="N440" s="319">
        <f t="shared" si="251"/>
        <v>1501.6065742063724</v>
      </c>
      <c r="O440" s="319">
        <f t="shared" si="251"/>
        <v>1663.5786870081433</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674.1909949416488</v>
      </c>
      <c r="N442" s="318">
        <f xml:space="preserve"> M437 * N$21</f>
        <v>718.9957390330419</v>
      </c>
      <c r="O442" s="318">
        <f t="shared" ref="O442:O444" si="255" xml:space="preserve"> N437 * O$21</f>
        <v>789.82872962276451</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674.1909949416488</v>
      </c>
      <c r="N443" s="318">
        <f t="shared" ref="N443:N444" si="259" xml:space="preserve"> M438 * N$21</f>
        <v>715.88991891994237</v>
      </c>
      <c r="O443" s="318">
        <f t="shared" si="255"/>
        <v>779.12578955949073</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24.20949827772148</v>
      </c>
      <c r="O444" s="318">
        <f t="shared" si="255"/>
        <v>65.412121241504636</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1348.3819898832976</v>
      </c>
      <c r="N445" s="319">
        <f t="shared" si="260"/>
        <v>1459.0951562307057</v>
      </c>
      <c r="O445" s="319">
        <f t="shared" si="260"/>
        <v>1634.3666404237599</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1348.3819898832976</v>
      </c>
      <c r="N447" s="196">
        <f t="shared" si="261"/>
        <v>1459.0951562307057</v>
      </c>
      <c r="O447" s="196">
        <f t="shared" si="261"/>
        <v>1634.3666404237599</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1334.8612953630457</v>
      </c>
      <c r="N448" s="196">
        <f t="shared" ref="N448" si="266" xml:space="preserve"> M440</f>
        <v>1373.9290870258233</v>
      </c>
      <c r="O448" s="196">
        <f t="shared" ref="O448" si="267" xml:space="preserve"> N440</f>
        <v>1501.6065742063724</v>
      </c>
      <c r="P448" s="196">
        <f t="shared" ref="P448" si="268" xml:space="preserve"> O440</f>
        <v>1663.5786870081433</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13.520694520251936</v>
      </c>
      <c r="N450" s="320">
        <f t="shared" si="271"/>
        <v>85.166069204882433</v>
      </c>
      <c r="O450" s="320">
        <f t="shared" si="271"/>
        <v>132.76006621738748</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1355.2687184721817</v>
      </c>
      <c r="N455" s="195">
        <f t="shared" si="272"/>
        <v>1440.625792372892</v>
      </c>
      <c r="O455" s="195">
        <f t="shared" si="272"/>
        <v>1604.1340211969207</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542.10748738887276</v>
      </c>
      <c r="N456" s="195">
        <f t="shared" si="273"/>
        <v>576.25031694915685</v>
      </c>
      <c r="O456" s="195">
        <f t="shared" si="273"/>
        <v>641.65360847876832</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1294.5077975416712</v>
      </c>
      <c r="N457" s="196">
        <f t="shared" si="274"/>
        <v>1327.2776012535276</v>
      </c>
      <c r="O457" s="196">
        <f t="shared" si="274"/>
        <v>1358.7064049501314</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517.80311901666846</v>
      </c>
      <c r="N458" s="196">
        <f xml:space="preserve"> N454 * N457</f>
        <v>530.91104050141109</v>
      </c>
      <c r="O458" s="196">
        <f t="shared" ref="O458" si="279" xml:space="preserve"> O454 * O457</f>
        <v>543.48256198005254</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0.17175000000000007</v>
      </c>
      <c r="N462" s="291">
        <f xml:space="preserve"> Inp!N$214</f>
        <v>0.18049999999999999</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1355.2687184721817</v>
      </c>
      <c r="N463" s="195">
        <f t="shared" si="282"/>
        <v>1440.625792372892</v>
      </c>
      <c r="O463" s="195">
        <f t="shared" si="282"/>
        <v>1604.1340211969207</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232.76740239759729</v>
      </c>
      <c r="N464" s="195">
        <f t="shared" si="283"/>
        <v>260.03295552330701</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1294.5077975416712</v>
      </c>
      <c r="N465" s="196">
        <f t="shared" ref="N465:Q465" si="285" xml:space="preserve"> N407 * N$13</f>
        <v>1327.2776012535276</v>
      </c>
      <c r="O465" s="196">
        <f t="shared" si="285"/>
        <v>1358.7064049501314</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222.3317142277821</v>
      </c>
      <c r="N466" s="196">
        <f t="shared" ref="N466" si="289" xml:space="preserve"> N462 * N465</f>
        <v>239.57360702626173</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7346.7244016296736</v>
      </c>
      <c r="N473" s="196">
        <f t="shared" si="293"/>
        <v>7556.8019015641366</v>
      </c>
      <c r="O473" s="196">
        <f t="shared" si="293"/>
        <v>7979.1607416614397</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296.97851708839676</v>
      </c>
      <c r="N474" s="196">
        <f t="shared" si="294"/>
        <v>302.20937854506661</v>
      </c>
      <c r="O474" s="196">
        <f t="shared" si="294"/>
        <v>316.10174408053285</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7241.6390841859302</v>
      </c>
      <c r="M475" s="196">
        <f t="shared" si="295"/>
        <v>7049.7458845412757</v>
      </c>
      <c r="N475" s="196">
        <f t="shared" si="295"/>
        <v>7254.5925230190705</v>
      </c>
      <c r="O475" s="196">
        <f t="shared" si="295"/>
        <v>7663.058997580908</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7314.9890196611123</v>
      </c>
      <c r="N477" s="196">
        <f t="shared" si="296"/>
        <v>7427.7084860480209</v>
      </c>
      <c r="O477" s="196">
        <f t="shared" si="296"/>
        <v>7727.0479716670461</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320.82918344249941</v>
      </c>
      <c r="N478" s="196">
        <f t="shared" si="297"/>
        <v>328.33081491860122</v>
      </c>
      <c r="O478" s="196">
        <f t="shared" si="297"/>
        <v>336.01197432878649</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7241.6390841859302</v>
      </c>
      <c r="M480" s="196">
        <f t="shared" si="299"/>
        <v>6994.1598362186123</v>
      </c>
      <c r="N480" s="196">
        <f t="shared" si="299"/>
        <v>7099.3776711294195</v>
      </c>
      <c r="O480" s="196">
        <f t="shared" si="299"/>
        <v>7391.0359973382601</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1069.6792514956489</v>
      </c>
      <c r="O482" s="196">
        <f t="shared" si="300"/>
        <v>2432.9751012461948</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1032.6936184075926</v>
      </c>
      <c r="N483" s="196">
        <f t="shared" si="301"/>
        <v>1249.6415446634064</v>
      </c>
      <c r="O483" s="196">
        <f t="shared" si="301"/>
        <v>1348.0564340097119</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25.450580733149167</v>
      </c>
      <c r="N484" s="196">
        <f t="shared" si="302"/>
        <v>83.976953137122052</v>
      </c>
      <c r="O484" s="196">
        <f t="shared" si="302"/>
        <v>152.07031574445838</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1007.2430376744434</v>
      </c>
      <c r="N485" s="196">
        <f t="shared" si="303"/>
        <v>2235.343843021933</v>
      </c>
      <c r="O485" s="196">
        <f t="shared" si="303"/>
        <v>3628.9612195114487</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7159.4114804328556</v>
      </c>
      <c r="N487" s="196">
        <f t="shared" si="304"/>
        <v>7190.6247467558105</v>
      </c>
      <c r="O487" s="196">
        <f t="shared" si="304"/>
        <v>7589.2933244582437</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7115.986249241616</v>
      </c>
      <c r="N488" s="196">
        <f t="shared" si="305"/>
        <v>7052.5989805982317</v>
      </c>
      <c r="O488" s="196">
        <f t="shared" si="305"/>
        <v>7334.9930928747135</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500.90523747612758</v>
      </c>
      <c r="N489" s="196">
        <f t="shared" si="306"/>
        <v>1604.5201532539936</v>
      </c>
      <c r="O489" s="196">
        <f t="shared" si="306"/>
        <v>2941.1307103045019</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14776.302967150597</v>
      </c>
      <c r="N490" s="320">
        <f t="shared" si="307"/>
        <v>15847.743880608035</v>
      </c>
      <c r="O490" s="320">
        <f t="shared" si="307"/>
        <v>17865.417127637462</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3.1318985572872293</v>
      </c>
      <c r="N495" s="84">
        <f t="shared" si="309"/>
        <v>21.067929276002758</v>
      </c>
      <c r="O495" s="84">
        <f t="shared" si="309"/>
        <v>35.076143825263102</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61.698053172804975</v>
      </c>
      <c r="N496" s="195">
        <f t="shared" si="310"/>
        <v>398.72861369000384</v>
      </c>
      <c r="O496" s="195">
        <f t="shared" si="310"/>
        <v>633.23076644450794</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52.419088518296121</v>
      </c>
      <c r="N497" s="195">
        <f t="shared" si="311"/>
        <v>330.55085361329111</v>
      </c>
      <c r="O497" s="195">
        <f t="shared" si="311"/>
        <v>515.80876994149185</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15.930136181721537</v>
      </c>
      <c r="N498" s="195">
        <f t="shared" si="312"/>
        <v>97.46567329834852</v>
      </c>
      <c r="O498" s="195">
        <f t="shared" si="312"/>
        <v>149.8189710207505</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13.520694520251936</v>
      </c>
      <c r="N499" s="195">
        <f t="shared" si="313"/>
        <v>85.166069204882433</v>
      </c>
      <c r="O499" s="195">
        <f t="shared" si="313"/>
        <v>132.76006621738748</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146.6998709503618</v>
      </c>
      <c r="N500" s="312">
        <f t="shared" si="314"/>
        <v>932.97913908252872</v>
      </c>
      <c r="O500" s="312">
        <f t="shared" si="314"/>
        <v>1466.6947174494007</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129.87342786489143</v>
      </c>
      <c r="N507" s="84">
        <f t="shared" si="315"/>
        <v>147.42452713535982</v>
      </c>
      <c r="O507" s="84">
        <f t="shared" si="315"/>
        <v>181.72209268206552</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2506.1609989401131</v>
      </c>
      <c r="N508" s="195">
        <f t="shared" si="316"/>
        <v>2723.1545143288622</v>
      </c>
      <c r="O508" s="195">
        <f t="shared" si="316"/>
        <v>3090.6899630889729</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2102.8996160339279</v>
      </c>
      <c r="N509" s="195">
        <f t="shared" si="317"/>
        <v>2237.4619020166288</v>
      </c>
      <c r="O509" s="195">
        <f t="shared" si="317"/>
        <v>2510.0936474472724</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629.47965663243463</v>
      </c>
      <c r="N510" s="195">
        <f t="shared" si="318"/>
        <v>654.80629181320808</v>
      </c>
      <c r="O510" s="195">
        <f t="shared" si="318"/>
        <v>722.00753935790533</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542.10748738887276</v>
      </c>
      <c r="N511" s="195">
        <f t="shared" si="319"/>
        <v>576.25031694915685</v>
      </c>
      <c r="O511" s="195">
        <f t="shared" si="319"/>
        <v>641.65360847876832</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5910.5211868602401</v>
      </c>
      <c r="N512" s="211">
        <f t="shared" si="321"/>
        <v>6339.0975522432154</v>
      </c>
      <c r="O512" s="211">
        <f t="shared" si="321"/>
        <v>7146.1668510549844</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124.05079728697254</v>
      </c>
      <c r="N516" s="195">
        <f t="shared" si="322"/>
        <v>135.82519053741049</v>
      </c>
      <c r="O516" s="195">
        <f t="shared" si="322"/>
        <v>153.91916634486364</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2393.8019898224275</v>
      </c>
      <c r="N517" s="195">
        <f t="shared" si="323"/>
        <v>2508.8971825693789</v>
      </c>
      <c r="O517" s="195">
        <f t="shared" si="323"/>
        <v>2617.823818380677</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2008.6200716505227</v>
      </c>
      <c r="N518" s="195">
        <f t="shared" si="324"/>
        <v>2061.4187819817262</v>
      </c>
      <c r="O518" s="195">
        <f t="shared" si="324"/>
        <v>2126.0569695208665</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601.258121579869</v>
      </c>
      <c r="N519" s="195">
        <f t="shared" si="325"/>
        <v>603.28624468955195</v>
      </c>
      <c r="O519" s="195">
        <f t="shared" si="325"/>
        <v>611.54258633321797</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517.80311901666846</v>
      </c>
      <c r="N520" s="195">
        <f t="shared" si="326"/>
        <v>530.91104050141109</v>
      </c>
      <c r="O520" s="195">
        <f t="shared" si="326"/>
        <v>543.48256198005254</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5645.5340993564605</v>
      </c>
      <c r="N521" s="320">
        <f t="shared" si="327"/>
        <v>5840.3384402794782</v>
      </c>
      <c r="O521" s="320">
        <f t="shared" si="327"/>
        <v>6052.8251025596783</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0.17175000000000007</v>
      </c>
      <c r="N527" s="305">
        <f xml:space="preserve"> Inp!N$214</f>
        <v>0.18049999999999999</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55.764403089487772</v>
      </c>
      <c r="N528" s="84">
        <f t="shared" si="328"/>
        <v>66.525317869831113</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1076.0828789199115</v>
      </c>
      <c r="N529" s="195">
        <f t="shared" si="329"/>
        <v>1228.823474590899</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902.93252263456816</v>
      </c>
      <c r="N530" s="195">
        <f t="shared" si="330"/>
        <v>1009.6546832850037</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270.2828275665517</v>
      </c>
      <c r="N531" s="195">
        <f t="shared" si="331"/>
        <v>295.48133918071011</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232.76740239759729</v>
      </c>
      <c r="N532" s="195">
        <f t="shared" si="332"/>
        <v>260.03295552330701</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2537.8300346081164</v>
      </c>
      <c r="N533" s="211">
        <f t="shared" si="333"/>
        <v>2860.517770449751</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0.17175000000000007</v>
      </c>
      <c r="N536" s="305">
        <f xml:space="preserve"> Inp!N$214</f>
        <v>0.18049999999999999</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53.264311085093851</v>
      </c>
      <c r="N537" s="195">
        <f t="shared" si="334"/>
        <v>61.291117230006478</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1027.8387293800051</v>
      </c>
      <c r="N538" s="195">
        <f t="shared" si="335"/>
        <v>1132.139853634432</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862.45124326494351</v>
      </c>
      <c r="N539" s="195">
        <f t="shared" si="336"/>
        <v>930.21522536925386</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258.16520595335635</v>
      </c>
      <c r="N540" s="195">
        <f t="shared" si="337"/>
        <v>272.23291791616032</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222.3317142277821</v>
      </c>
      <c r="N541" s="195">
        <f t="shared" si="338"/>
        <v>239.57360702626173</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2424.0512039111809</v>
      </c>
      <c r="N542" s="320">
        <f t="shared" si="339"/>
        <v>2635.4527211761147</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154.53411630374899</v>
      </c>
      <c r="J28" s="499">
        <v>151.48741177575499</v>
      </c>
      <c r="K28" s="499">
        <v>149.387048592491</v>
      </c>
      <c r="L28" s="499">
        <v>147.84862301349</v>
      </c>
      <c r="M28" s="499">
        <v>146.532033348993</v>
      </c>
    </row>
    <row r="29" spans="1:13">
      <c r="A29" t="s">
        <v>202</v>
      </c>
      <c r="B29" t="s">
        <v>256</v>
      </c>
      <c r="C29" t="s">
        <v>257</v>
      </c>
      <c r="D29" t="s">
        <v>255</v>
      </c>
      <c r="E29" t="s">
        <v>206</v>
      </c>
      <c r="F29" s="499"/>
      <c r="G29" s="499"/>
      <c r="H29" s="499"/>
      <c r="I29" s="499">
        <v>3.7487027352793398</v>
      </c>
      <c r="J29" s="499">
        <v>4.4821563199110797</v>
      </c>
      <c r="K29" s="499">
        <v>4.7062422636114896</v>
      </c>
      <c r="L29" s="499">
        <v>4.7311559364317901</v>
      </c>
      <c r="M29" s="499">
        <v>4.6890250671678899</v>
      </c>
    </row>
    <row r="30" spans="1:13">
      <c r="A30" t="s">
        <v>202</v>
      </c>
      <c r="B30" t="s">
        <v>258</v>
      </c>
      <c r="C30" t="s">
        <v>259</v>
      </c>
      <c r="D30" t="s">
        <v>255</v>
      </c>
      <c r="E30" t="s">
        <v>206</v>
      </c>
      <c r="F30" s="499"/>
      <c r="G30" s="499"/>
      <c r="H30" s="499"/>
      <c r="I30" s="499">
        <v>6.7954072632728399</v>
      </c>
      <c r="J30" s="499">
        <v>6.5825195031747601</v>
      </c>
      <c r="K30" s="499">
        <v>6.2446678426126798</v>
      </c>
      <c r="L30" s="499">
        <v>6.0477456009286001</v>
      </c>
      <c r="M30" s="499">
        <v>5.8837777355689802</v>
      </c>
    </row>
    <row r="31" spans="1:13">
      <c r="A31" t="s">
        <v>202</v>
      </c>
      <c r="B31" t="s">
        <v>260</v>
      </c>
      <c r="C31" t="s">
        <v>261</v>
      </c>
      <c r="D31" t="s">
        <v>255</v>
      </c>
      <c r="E31" t="s">
        <v>206</v>
      </c>
      <c r="F31" s="499"/>
      <c r="G31" s="499"/>
      <c r="H31" s="499"/>
      <c r="I31" s="499">
        <v>142.60837235292499</v>
      </c>
      <c r="J31" s="499">
        <v>137.867968972667</v>
      </c>
      <c r="K31" s="499">
        <v>133.67426155330301</v>
      </c>
      <c r="L31" s="499">
        <v>129.758956273124</v>
      </c>
      <c r="M31" s="499">
        <v>126.053832826774</v>
      </c>
    </row>
    <row r="32" spans="1:13">
      <c r="A32" t="s">
        <v>202</v>
      </c>
      <c r="B32" t="s">
        <v>262</v>
      </c>
      <c r="C32" t="s">
        <v>263</v>
      </c>
      <c r="D32" t="s">
        <v>255</v>
      </c>
      <c r="E32" t="s">
        <v>206</v>
      </c>
      <c r="F32" s="499"/>
      <c r="G32" s="499"/>
      <c r="H32" s="499"/>
      <c r="I32" s="499">
        <v>154.53411630374899</v>
      </c>
      <c r="J32" s="499">
        <v>150.833037034943</v>
      </c>
      <c r="K32" s="499">
        <v>147.362710191838</v>
      </c>
      <c r="L32" s="499">
        <v>144.32483683663901</v>
      </c>
      <c r="M32" s="499">
        <v>141.51497925170301</v>
      </c>
    </row>
    <row r="33" spans="1:13">
      <c r="A33" t="s">
        <v>202</v>
      </c>
      <c r="B33" t="s">
        <v>264</v>
      </c>
      <c r="C33" t="s">
        <v>265</v>
      </c>
      <c r="D33" t="s">
        <v>255</v>
      </c>
      <c r="E33" t="s">
        <v>206</v>
      </c>
      <c r="F33" s="499"/>
      <c r="G33" s="499"/>
      <c r="H33" s="499"/>
      <c r="I33" s="499">
        <v>3.0649741173731302</v>
      </c>
      <c r="J33" s="499">
        <v>3.0229931804029802</v>
      </c>
      <c r="K33" s="499">
        <v>3.0579606750030099</v>
      </c>
      <c r="L33" s="499">
        <v>3.0308215735695101</v>
      </c>
      <c r="M33" s="499">
        <v>2.9718145642859599</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6.76605338617843</v>
      </c>
      <c r="J36" s="499">
        <v>6.4933200235084998</v>
      </c>
      <c r="K36" s="499">
        <v>6.0958340302016101</v>
      </c>
      <c r="L36" s="499">
        <v>5.8406791585061004</v>
      </c>
      <c r="M36" s="499">
        <v>5.62175790489907</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141.992352080335</v>
      </c>
      <c r="J38" s="499">
        <v>135.999725196242</v>
      </c>
      <c r="K38" s="499">
        <v>130.48830347360399</v>
      </c>
      <c r="L38" s="499">
        <v>125.316189129644</v>
      </c>
      <c r="M38" s="499">
        <v>120.440329833128</v>
      </c>
    </row>
    <row r="39" spans="1:13">
      <c r="A39" t="s">
        <v>202</v>
      </c>
      <c r="B39" t="s">
        <v>276</v>
      </c>
      <c r="C39" t="s">
        <v>277</v>
      </c>
      <c r="D39" t="s">
        <v>255</v>
      </c>
      <c r="E39" t="s">
        <v>206</v>
      </c>
      <c r="F39" s="499"/>
      <c r="G39" s="499"/>
      <c r="H39" s="499"/>
      <c r="I39" s="499">
        <v>0</v>
      </c>
      <c r="J39" s="499">
        <v>40.669694599085602</v>
      </c>
      <c r="K39" s="499">
        <v>87.807811450317004</v>
      </c>
      <c r="L39" s="499">
        <v>164.88378629479701</v>
      </c>
      <c r="M39" s="499">
        <v>246.72067618022501</v>
      </c>
    </row>
    <row r="40" spans="1:13">
      <c r="A40" t="s">
        <v>202</v>
      </c>
      <c r="B40" t="s">
        <v>278</v>
      </c>
      <c r="C40" t="s">
        <v>279</v>
      </c>
      <c r="D40" t="s">
        <v>255</v>
      </c>
      <c r="E40" t="s">
        <v>206</v>
      </c>
      <c r="F40" s="499"/>
      <c r="G40" s="499"/>
      <c r="H40" s="499"/>
      <c r="I40" s="499">
        <v>0</v>
      </c>
      <c r="J40" s="499">
        <v>0.81510133216786895</v>
      </c>
      <c r="K40" s="499">
        <v>1.8221219874661401</v>
      </c>
      <c r="L40" s="499">
        <v>3.4625595121908299</v>
      </c>
      <c r="M40" s="499">
        <v>5.1811341997850704</v>
      </c>
    </row>
    <row r="41" spans="1:13">
      <c r="A41" t="s">
        <v>202</v>
      </c>
      <c r="B41" t="s">
        <v>280</v>
      </c>
      <c r="C41" t="s">
        <v>281</v>
      </c>
      <c r="D41" t="s">
        <v>255</v>
      </c>
      <c r="E41" t="s">
        <v>206</v>
      </c>
      <c r="F41" s="499"/>
      <c r="G41" s="499"/>
      <c r="H41" s="499"/>
      <c r="I41" s="499">
        <v>41.782354908924098</v>
      </c>
      <c r="J41" s="499">
        <v>49.702075851882299</v>
      </c>
      <c r="K41" s="499">
        <v>81.479302004617594</v>
      </c>
      <c r="L41" s="499">
        <v>88.052708257177002</v>
      </c>
      <c r="M41" s="499">
        <v>34.636581847567001</v>
      </c>
    </row>
    <row r="42" spans="1:13">
      <c r="A42" t="s">
        <v>202</v>
      </c>
      <c r="B42" t="s">
        <v>282</v>
      </c>
      <c r="C42" t="s">
        <v>283</v>
      </c>
      <c r="D42" t="s">
        <v>255</v>
      </c>
      <c r="E42" t="s">
        <v>206</v>
      </c>
      <c r="F42" s="499"/>
      <c r="G42" s="499"/>
      <c r="H42" s="499"/>
      <c r="I42" s="499">
        <v>1.11266030983844</v>
      </c>
      <c r="J42" s="499">
        <v>3.3790603328187498</v>
      </c>
      <c r="K42" s="499">
        <v>6.2254491476038503</v>
      </c>
      <c r="L42" s="499">
        <v>9.6783778839402306</v>
      </c>
      <c r="M42" s="499">
        <v>11.936512513036501</v>
      </c>
    </row>
    <row r="43" spans="1:13">
      <c r="A43" t="s">
        <v>202</v>
      </c>
      <c r="B43" t="s">
        <v>284</v>
      </c>
      <c r="C43" t="s">
        <v>285</v>
      </c>
      <c r="D43" t="s">
        <v>255</v>
      </c>
      <c r="E43" t="s">
        <v>206</v>
      </c>
      <c r="F43" s="499"/>
      <c r="G43" s="499"/>
      <c r="H43" s="499"/>
      <c r="I43" s="499">
        <v>38.2859465541042</v>
      </c>
      <c r="J43" s="499">
        <v>81.037042626187898</v>
      </c>
      <c r="K43" s="499">
        <v>149.07625059895599</v>
      </c>
      <c r="L43" s="499">
        <v>218.47930927087799</v>
      </c>
      <c r="M43" s="499">
        <v>238.16751818500799</v>
      </c>
    </row>
    <row r="44" spans="1:13">
      <c r="A44" t="s">
        <v>202</v>
      </c>
      <c r="B44" t="s">
        <v>286</v>
      </c>
      <c r="C44" t="s">
        <v>287</v>
      </c>
      <c r="D44" t="s">
        <v>255</v>
      </c>
      <c r="E44" t="s">
        <v>206</v>
      </c>
      <c r="F44" s="499"/>
      <c r="G44" s="499"/>
      <c r="H44" s="499"/>
      <c r="I44" s="499">
        <v>309.06823260749701</v>
      </c>
      <c r="J44" s="499">
        <v>342.99014340978403</v>
      </c>
      <c r="K44" s="499">
        <v>384.55757023464599</v>
      </c>
      <c r="L44" s="499">
        <v>457.05724614492601</v>
      </c>
      <c r="M44" s="499">
        <v>534.76768878092105</v>
      </c>
    </row>
    <row r="45" spans="1:13">
      <c r="A45" t="s">
        <v>202</v>
      </c>
      <c r="B45" t="s">
        <v>288</v>
      </c>
      <c r="C45" t="s">
        <v>289</v>
      </c>
      <c r="D45" t="s">
        <v>255</v>
      </c>
      <c r="E45" t="s">
        <v>206</v>
      </c>
      <c r="F45" s="499"/>
      <c r="G45" s="499"/>
      <c r="H45" s="499"/>
      <c r="I45" s="499">
        <v>6.8136768526524696</v>
      </c>
      <c r="J45" s="499">
        <v>8.3202508324819302</v>
      </c>
      <c r="K45" s="499">
        <v>9.5863249260806391</v>
      </c>
      <c r="L45" s="499">
        <v>11.2245370221921</v>
      </c>
      <c r="M45" s="499">
        <v>12.841973831238899</v>
      </c>
    </row>
    <row r="46" spans="1:13">
      <c r="A46" t="s">
        <v>202</v>
      </c>
      <c r="B46" t="s">
        <v>290</v>
      </c>
      <c r="C46" t="s">
        <v>291</v>
      </c>
      <c r="D46" t="s">
        <v>255</v>
      </c>
      <c r="E46" t="s">
        <v>206</v>
      </c>
      <c r="F46" s="499"/>
      <c r="G46" s="499"/>
      <c r="H46" s="499"/>
      <c r="I46" s="499">
        <v>322.88667098736403</v>
      </c>
      <c r="J46" s="499">
        <v>354.90473679509699</v>
      </c>
      <c r="K46" s="499">
        <v>413.23881562586303</v>
      </c>
      <c r="L46" s="499">
        <v>473.55445467364598</v>
      </c>
      <c r="M46" s="499">
        <v>484.66168084491102</v>
      </c>
    </row>
    <row r="47" spans="1:13">
      <c r="A47" t="s">
        <v>202</v>
      </c>
      <c r="B47" t="s">
        <v>292</v>
      </c>
      <c r="C47" t="s">
        <v>293</v>
      </c>
      <c r="D47" t="s">
        <v>255</v>
      </c>
      <c r="E47" t="s">
        <v>206</v>
      </c>
      <c r="F47" s="499"/>
      <c r="G47" s="499"/>
      <c r="H47" s="499"/>
      <c r="I47" s="499">
        <v>3044.3049001496602</v>
      </c>
      <c r="J47" s="499">
        <v>3004.92666076664</v>
      </c>
      <c r="K47" s="499">
        <v>2985.9420839346099</v>
      </c>
      <c r="L47" s="499">
        <v>2964.3999505339202</v>
      </c>
      <c r="M47" s="499">
        <v>2921.4791360566001</v>
      </c>
    </row>
    <row r="48" spans="1:13">
      <c r="A48" t="s">
        <v>202</v>
      </c>
      <c r="B48" t="s">
        <v>294</v>
      </c>
      <c r="C48" t="s">
        <v>295</v>
      </c>
      <c r="D48" t="s">
        <v>255</v>
      </c>
      <c r="E48" t="s">
        <v>206</v>
      </c>
      <c r="F48" s="499"/>
      <c r="G48" s="499"/>
      <c r="H48" s="499"/>
      <c r="I48" s="499">
        <v>73.849026863322393</v>
      </c>
      <c r="J48" s="499">
        <v>88.908714364741002</v>
      </c>
      <c r="K48" s="499">
        <v>94.068173677109201</v>
      </c>
      <c r="L48" s="499">
        <v>94.860798417087594</v>
      </c>
      <c r="M48" s="499">
        <v>93.4873323538134</v>
      </c>
    </row>
    <row r="49" spans="1:13">
      <c r="A49" t="s">
        <v>202</v>
      </c>
      <c r="B49" t="s">
        <v>296</v>
      </c>
      <c r="C49" t="s">
        <v>297</v>
      </c>
      <c r="D49" t="s">
        <v>255</v>
      </c>
      <c r="E49" t="s">
        <v>206</v>
      </c>
      <c r="F49" s="499"/>
      <c r="G49" s="499"/>
      <c r="H49" s="499"/>
      <c r="I49" s="499">
        <v>113.227266246338</v>
      </c>
      <c r="J49" s="499">
        <v>107.893291196772</v>
      </c>
      <c r="K49" s="499">
        <v>115.6103070778</v>
      </c>
      <c r="L49" s="499">
        <v>137.78161289440499</v>
      </c>
      <c r="M49" s="499">
        <v>136.01196782020401</v>
      </c>
    </row>
    <row r="50" spans="1:13">
      <c r="A50" t="s">
        <v>202</v>
      </c>
      <c r="B50" t="s">
        <v>298</v>
      </c>
      <c r="C50" t="s">
        <v>299</v>
      </c>
      <c r="D50" t="s">
        <v>255</v>
      </c>
      <c r="E50" t="s">
        <v>206</v>
      </c>
      <c r="F50" s="499"/>
      <c r="G50" s="499"/>
      <c r="H50" s="499"/>
      <c r="I50" s="499">
        <v>2828.8007241564401</v>
      </c>
      <c r="J50" s="499">
        <v>2755.6992019104</v>
      </c>
      <c r="K50" s="499">
        <v>2680.2006421129399</v>
      </c>
      <c r="L50" s="499">
        <v>2587.0662871752002</v>
      </c>
      <c r="M50" s="499">
        <v>2496.9728870243598</v>
      </c>
    </row>
    <row r="51" spans="1:13">
      <c r="A51" t="s">
        <v>202</v>
      </c>
      <c r="B51" t="s">
        <v>300</v>
      </c>
      <c r="C51" t="s">
        <v>301</v>
      </c>
      <c r="D51" t="s">
        <v>255</v>
      </c>
      <c r="E51" t="s">
        <v>206</v>
      </c>
      <c r="F51" s="499"/>
      <c r="G51" s="499"/>
      <c r="H51" s="499"/>
      <c r="I51" s="499">
        <v>3044.3049001496602</v>
      </c>
      <c r="J51" s="499">
        <v>2968.2720595753699</v>
      </c>
      <c r="K51" s="499">
        <v>2893.36445736929</v>
      </c>
      <c r="L51" s="499">
        <v>2823.7629741343899</v>
      </c>
      <c r="M51" s="499">
        <v>2756.79834406184</v>
      </c>
    </row>
    <row r="52" spans="1:13">
      <c r="A52" t="s">
        <v>202</v>
      </c>
      <c r="B52" t="s">
        <v>302</v>
      </c>
      <c r="C52" t="s">
        <v>303</v>
      </c>
      <c r="D52" t="s">
        <v>255</v>
      </c>
      <c r="E52" t="s">
        <v>206</v>
      </c>
      <c r="F52" s="499"/>
      <c r="G52" s="499"/>
      <c r="H52" s="499"/>
      <c r="I52" s="499">
        <v>60.379649151457599</v>
      </c>
      <c r="J52" s="499">
        <v>59.490058478357703</v>
      </c>
      <c r="K52" s="499">
        <v>60.040933812689801</v>
      </c>
      <c r="L52" s="499">
        <v>59.299022456823899</v>
      </c>
      <c r="M52" s="499">
        <v>57.892765225302703</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136.412489725743</v>
      </c>
      <c r="J55" s="499">
        <v>134.39766068444001</v>
      </c>
      <c r="K55" s="499">
        <v>129.642417047588</v>
      </c>
      <c r="L55" s="499">
        <v>126.263652529379</v>
      </c>
      <c r="M55" s="499">
        <v>122.395455710802</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2794.2945367850998</v>
      </c>
      <c r="J57" s="499">
        <v>2670.2601396414402</v>
      </c>
      <c r="K57" s="499">
        <v>2553.04664105349</v>
      </c>
      <c r="L57" s="499">
        <v>2441.2360055699601</v>
      </c>
      <c r="M57" s="499">
        <v>2335.0800609927901</v>
      </c>
    </row>
    <row r="58" spans="1:13">
      <c r="A58" t="s">
        <v>202</v>
      </c>
      <c r="B58" t="s">
        <v>314</v>
      </c>
      <c r="C58" t="s">
        <v>315</v>
      </c>
      <c r="D58" t="s">
        <v>255</v>
      </c>
      <c r="E58" t="s">
        <v>206</v>
      </c>
      <c r="F58" s="499"/>
      <c r="G58" s="499"/>
      <c r="H58" s="499"/>
      <c r="I58" s="499">
        <v>0</v>
      </c>
      <c r="J58" s="499">
        <v>518.18363620001003</v>
      </c>
      <c r="K58" s="499">
        <v>1063.1237941064501</v>
      </c>
      <c r="L58" s="499">
        <v>1570.2809919727299</v>
      </c>
      <c r="M58" s="499">
        <v>2056.2257376566199</v>
      </c>
    </row>
    <row r="59" spans="1:13">
      <c r="A59" t="s">
        <v>202</v>
      </c>
      <c r="B59" t="s">
        <v>316</v>
      </c>
      <c r="C59" t="s">
        <v>317</v>
      </c>
      <c r="D59" t="s">
        <v>255</v>
      </c>
      <c r="E59" t="s">
        <v>206</v>
      </c>
      <c r="F59" s="499"/>
      <c r="G59" s="499"/>
      <c r="H59" s="499"/>
      <c r="I59" s="499">
        <v>0</v>
      </c>
      <c r="J59" s="499">
        <v>10.3854276836324</v>
      </c>
      <c r="K59" s="499">
        <v>22.061149328791199</v>
      </c>
      <c r="L59" s="499">
        <v>32.975900831428199</v>
      </c>
      <c r="M59" s="499">
        <v>43.180740490792097</v>
      </c>
    </row>
    <row r="60" spans="1:13">
      <c r="A60" t="s">
        <v>202</v>
      </c>
      <c r="B60" t="s">
        <v>318</v>
      </c>
      <c r="C60" t="s">
        <v>319</v>
      </c>
      <c r="D60" t="s">
        <v>255</v>
      </c>
      <c r="E60" t="s">
        <v>206</v>
      </c>
      <c r="F60" s="499"/>
      <c r="G60" s="499"/>
      <c r="H60" s="499"/>
      <c r="I60" s="499">
        <v>529.82322536583104</v>
      </c>
      <c r="J60" s="499">
        <v>570.68295580911695</v>
      </c>
      <c r="K60" s="499">
        <v>544.68597226563202</v>
      </c>
      <c r="L60" s="499">
        <v>534.89634223377197</v>
      </c>
      <c r="M60" s="499">
        <v>482.87753297685703</v>
      </c>
    </row>
    <row r="61" spans="1:13">
      <c r="A61" t="s">
        <v>202</v>
      </c>
      <c r="B61" t="s">
        <v>320</v>
      </c>
      <c r="C61" t="s">
        <v>321</v>
      </c>
      <c r="D61" t="s">
        <v>255</v>
      </c>
      <c r="E61" t="s">
        <v>206</v>
      </c>
      <c r="F61" s="499"/>
      <c r="G61" s="499"/>
      <c r="H61" s="499"/>
      <c r="I61" s="499">
        <v>11.639589165821301</v>
      </c>
      <c r="J61" s="499">
        <v>36.128225586313498</v>
      </c>
      <c r="K61" s="499">
        <v>59.589923728139297</v>
      </c>
      <c r="L61" s="499">
        <v>81.927497381308001</v>
      </c>
      <c r="M61" s="499">
        <v>101.790501813974</v>
      </c>
    </row>
    <row r="62" spans="1:13">
      <c r="A62" t="s">
        <v>202</v>
      </c>
      <c r="B62" t="s">
        <v>322</v>
      </c>
      <c r="C62" t="s">
        <v>323</v>
      </c>
      <c r="D62" t="s">
        <v>255</v>
      </c>
      <c r="E62" t="s">
        <v>206</v>
      </c>
      <c r="F62" s="499"/>
      <c r="G62" s="499"/>
      <c r="H62" s="499"/>
      <c r="I62" s="499">
        <v>487.811654263344</v>
      </c>
      <c r="J62" s="499">
        <v>981.14742637293796</v>
      </c>
      <c r="K62" s="499">
        <v>1419.7369427917599</v>
      </c>
      <c r="L62" s="499">
        <v>1820.8558189102</v>
      </c>
      <c r="M62" s="499">
        <v>2151.3799672478099</v>
      </c>
    </row>
    <row r="63" spans="1:13">
      <c r="A63" t="s">
        <v>202</v>
      </c>
      <c r="B63" t="s">
        <v>324</v>
      </c>
      <c r="C63" t="s">
        <v>325</v>
      </c>
      <c r="D63" t="s">
        <v>255</v>
      </c>
      <c r="E63" t="s">
        <v>206</v>
      </c>
      <c r="F63" s="499"/>
      <c r="G63" s="499"/>
      <c r="H63" s="499"/>
      <c r="I63" s="499">
        <v>6088.6098002993203</v>
      </c>
      <c r="J63" s="499">
        <v>6491.3823565420298</v>
      </c>
      <c r="K63" s="499">
        <v>6942.4303354103504</v>
      </c>
      <c r="L63" s="499">
        <v>7358.4439166410502</v>
      </c>
      <c r="M63" s="499">
        <v>7734.50321777507</v>
      </c>
    </row>
    <row r="64" spans="1:13">
      <c r="A64" t="s">
        <v>202</v>
      </c>
      <c r="B64" t="s">
        <v>326</v>
      </c>
      <c r="C64" t="s">
        <v>327</v>
      </c>
      <c r="D64" t="s">
        <v>255</v>
      </c>
      <c r="E64" t="s">
        <v>206</v>
      </c>
      <c r="F64" s="499"/>
      <c r="G64" s="499"/>
      <c r="H64" s="499"/>
      <c r="I64" s="499">
        <v>134.22867601478001</v>
      </c>
      <c r="J64" s="499">
        <v>158.78420052673101</v>
      </c>
      <c r="K64" s="499">
        <v>176.17025681858999</v>
      </c>
      <c r="L64" s="499">
        <v>187.13572170533999</v>
      </c>
      <c r="M64" s="499">
        <v>194.56083806990799</v>
      </c>
    </row>
    <row r="65" spans="1:13">
      <c r="A65" t="s">
        <v>202</v>
      </c>
      <c r="B65" t="s">
        <v>328</v>
      </c>
      <c r="C65" t="s">
        <v>329</v>
      </c>
      <c r="D65" t="s">
        <v>255</v>
      </c>
      <c r="E65" t="s">
        <v>206</v>
      </c>
      <c r="F65" s="499"/>
      <c r="G65" s="499"/>
      <c r="H65" s="499"/>
      <c r="I65" s="499">
        <v>6110.9069152048796</v>
      </c>
      <c r="J65" s="499">
        <v>6407.1067679247799</v>
      </c>
      <c r="K65" s="499">
        <v>6652.9842259581901</v>
      </c>
      <c r="L65" s="499">
        <v>6849.1581116553598</v>
      </c>
      <c r="M65" s="499">
        <v>6983.4329152649598</v>
      </c>
    </row>
    <row r="66" spans="1:13">
      <c r="A66" t="s">
        <v>202</v>
      </c>
      <c r="B66" t="s">
        <v>330</v>
      </c>
      <c r="C66" t="s">
        <v>331</v>
      </c>
      <c r="D66" t="s">
        <v>255</v>
      </c>
      <c r="E66" t="s">
        <v>206</v>
      </c>
      <c r="F66" s="499"/>
      <c r="G66" s="499"/>
      <c r="H66" s="499"/>
      <c r="I66" s="499">
        <v>2586.4622922651001</v>
      </c>
      <c r="J66" s="499">
        <v>2504.2474783665798</v>
      </c>
      <c r="K66" s="499">
        <v>2435.5884629522998</v>
      </c>
      <c r="L66" s="499">
        <v>2383.5978437788499</v>
      </c>
      <c r="M66" s="499">
        <v>2331.4232226783602</v>
      </c>
    </row>
    <row r="67" spans="1:13">
      <c r="A67" t="s">
        <v>202</v>
      </c>
      <c r="B67" t="s">
        <v>332</v>
      </c>
      <c r="C67" t="s">
        <v>333</v>
      </c>
      <c r="D67" t="s">
        <v>255</v>
      </c>
      <c r="E67" t="s">
        <v>206</v>
      </c>
      <c r="F67" s="499"/>
      <c r="G67" s="499"/>
      <c r="H67" s="499"/>
      <c r="I67" s="499">
        <v>62.742638982404898</v>
      </c>
      <c r="J67" s="499">
        <v>74.094794611697097</v>
      </c>
      <c r="K67" s="499">
        <v>76.730007514766498</v>
      </c>
      <c r="L67" s="499">
        <v>76.275131000924802</v>
      </c>
      <c r="M67" s="499">
        <v>74.605543125709204</v>
      </c>
    </row>
    <row r="68" spans="1:13">
      <c r="A68" t="s">
        <v>202</v>
      </c>
      <c r="B68" t="s">
        <v>334</v>
      </c>
      <c r="C68" t="s">
        <v>335</v>
      </c>
      <c r="D68" t="s">
        <v>255</v>
      </c>
      <c r="E68" t="s">
        <v>206</v>
      </c>
      <c r="F68" s="499"/>
      <c r="G68" s="499"/>
      <c r="H68" s="499"/>
      <c r="I68" s="499">
        <v>144.957452880929</v>
      </c>
      <c r="J68" s="499">
        <v>142.753810025978</v>
      </c>
      <c r="K68" s="499">
        <v>128.720626688218</v>
      </c>
      <c r="L68" s="499">
        <v>128.44975210141101</v>
      </c>
      <c r="M68" s="499">
        <v>124.478019409111</v>
      </c>
    </row>
    <row r="69" spans="1:13">
      <c r="A69" t="s">
        <v>202</v>
      </c>
      <c r="B69" t="s">
        <v>336</v>
      </c>
      <c r="C69" t="s">
        <v>337</v>
      </c>
      <c r="D69" t="s">
        <v>255</v>
      </c>
      <c r="E69" t="s">
        <v>206</v>
      </c>
      <c r="F69" s="499"/>
      <c r="G69" s="499"/>
      <c r="H69" s="499"/>
      <c r="I69" s="499">
        <v>2357.4675458012598</v>
      </c>
      <c r="J69" s="499">
        <v>2247.7827750415299</v>
      </c>
      <c r="K69" s="499">
        <v>2155.0804810546701</v>
      </c>
      <c r="L69" s="499">
        <v>2064.55228315267</v>
      </c>
      <c r="M69" s="499">
        <v>1978.83306351333</v>
      </c>
    </row>
    <row r="70" spans="1:13">
      <c r="A70" t="s">
        <v>202</v>
      </c>
      <c r="B70" t="s">
        <v>338</v>
      </c>
      <c r="C70" t="s">
        <v>339</v>
      </c>
      <c r="D70" t="s">
        <v>255</v>
      </c>
      <c r="E70" t="s">
        <v>206</v>
      </c>
      <c r="F70" s="499"/>
      <c r="G70" s="499"/>
      <c r="H70" s="499"/>
      <c r="I70" s="499">
        <v>2586.4622922651001</v>
      </c>
      <c r="J70" s="499">
        <v>2491.7404413415202</v>
      </c>
      <c r="K70" s="499">
        <v>2399.5377413541901</v>
      </c>
      <c r="L70" s="499">
        <v>2315.51790167443</v>
      </c>
      <c r="M70" s="499">
        <v>2236.0518880919699</v>
      </c>
    </row>
    <row r="71" spans="1:13">
      <c r="A71" t="s">
        <v>202</v>
      </c>
      <c r="B71" t="s">
        <v>340</v>
      </c>
      <c r="C71" t="s">
        <v>341</v>
      </c>
      <c r="D71" t="s">
        <v>255</v>
      </c>
      <c r="E71" t="s">
        <v>206</v>
      </c>
      <c r="F71" s="499"/>
      <c r="G71" s="499"/>
      <c r="H71" s="499"/>
      <c r="I71" s="499">
        <v>51.298963432593297</v>
      </c>
      <c r="J71" s="499">
        <v>49.9394198352228</v>
      </c>
      <c r="K71" s="499">
        <v>49.793411384022498</v>
      </c>
      <c r="L71" s="499">
        <v>48.625875935164302</v>
      </c>
      <c r="M71" s="499">
        <v>46.957089649934602</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146.02081435617501</v>
      </c>
      <c r="J74" s="499">
        <v>142.14211982255301</v>
      </c>
      <c r="K74" s="499">
        <v>133.813251063786</v>
      </c>
      <c r="L74" s="499">
        <v>128.091889517624</v>
      </c>
      <c r="M74" s="499">
        <v>121.473385887072</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2345.69357612158</v>
      </c>
      <c r="J76" s="499">
        <v>2214.5118870123501</v>
      </c>
      <c r="K76" s="499">
        <v>2093.5274154805102</v>
      </c>
      <c r="L76" s="499">
        <v>1980.0978157473701</v>
      </c>
      <c r="M76" s="499">
        <v>1874.74160015143</v>
      </c>
    </row>
    <row r="77" spans="1:13">
      <c r="A77" t="s">
        <v>202</v>
      </c>
      <c r="B77" t="s">
        <v>352</v>
      </c>
      <c r="C77" t="s">
        <v>353</v>
      </c>
      <c r="D77" t="s">
        <v>255</v>
      </c>
      <c r="E77" t="s">
        <v>206</v>
      </c>
      <c r="F77" s="499"/>
      <c r="G77" s="499"/>
      <c r="H77" s="499"/>
      <c r="I77" s="499">
        <v>0</v>
      </c>
      <c r="J77" s="499">
        <v>385.446733871726</v>
      </c>
      <c r="K77" s="499">
        <v>819.94717726510896</v>
      </c>
      <c r="L77" s="499">
        <v>1259.7564156926701</v>
      </c>
      <c r="M77" s="499">
        <v>1646.1850397084399</v>
      </c>
    </row>
    <row r="78" spans="1:13">
      <c r="A78" t="s">
        <v>202</v>
      </c>
      <c r="B78" t="s">
        <v>354</v>
      </c>
      <c r="C78" t="s">
        <v>355</v>
      </c>
      <c r="D78" t="s">
        <v>255</v>
      </c>
      <c r="E78" t="s">
        <v>206</v>
      </c>
      <c r="F78" s="499"/>
      <c r="G78" s="499"/>
      <c r="H78" s="499"/>
      <c r="I78" s="499">
        <v>0</v>
      </c>
      <c r="J78" s="499">
        <v>7.7251169293428097</v>
      </c>
      <c r="K78" s="499">
        <v>17.014930170545298</v>
      </c>
      <c r="L78" s="499">
        <v>26.454884729546698</v>
      </c>
      <c r="M78" s="499">
        <v>34.569885833879702</v>
      </c>
    </row>
    <row r="79" spans="1:13">
      <c r="A79" t="s">
        <v>202</v>
      </c>
      <c r="B79" t="s">
        <v>356</v>
      </c>
      <c r="C79" t="s">
        <v>357</v>
      </c>
      <c r="D79" t="s">
        <v>255</v>
      </c>
      <c r="E79" t="s">
        <v>206</v>
      </c>
      <c r="F79" s="499"/>
      <c r="G79" s="499"/>
      <c r="H79" s="499"/>
      <c r="I79" s="499">
        <v>396.419192659168</v>
      </c>
      <c r="J79" s="499">
        <v>461.67265827919402</v>
      </c>
      <c r="K79" s="499">
        <v>481.67733244969497</v>
      </c>
      <c r="L79" s="499">
        <v>441.62595917384198</v>
      </c>
      <c r="M79" s="499">
        <v>366.71557545278699</v>
      </c>
    </row>
    <row r="80" spans="1:13">
      <c r="A80" t="s">
        <v>202</v>
      </c>
      <c r="B80" t="s">
        <v>358</v>
      </c>
      <c r="C80" t="s">
        <v>359</v>
      </c>
      <c r="D80" t="s">
        <v>255</v>
      </c>
      <c r="E80" t="s">
        <v>206</v>
      </c>
      <c r="F80" s="499"/>
      <c r="G80" s="499"/>
      <c r="H80" s="499"/>
      <c r="I80" s="499">
        <v>10.9724587874421</v>
      </c>
      <c r="J80" s="499">
        <v>34.897331815153898</v>
      </c>
      <c r="K80" s="499">
        <v>58.883024192682797</v>
      </c>
      <c r="L80" s="499">
        <v>81.652219887611807</v>
      </c>
      <c r="M80" s="499">
        <v>99.184928821374001</v>
      </c>
    </row>
    <row r="81" spans="1:13">
      <c r="A81" t="s">
        <v>202</v>
      </c>
      <c r="B81" t="s">
        <v>360</v>
      </c>
      <c r="C81" t="s">
        <v>361</v>
      </c>
      <c r="D81" t="s">
        <v>255</v>
      </c>
      <c r="E81" t="s">
        <v>206</v>
      </c>
      <c r="F81" s="499"/>
      <c r="G81" s="499"/>
      <c r="H81" s="499"/>
      <c r="I81" s="499">
        <v>362.85477916519</v>
      </c>
      <c r="J81" s="499">
        <v>756.72190500786303</v>
      </c>
      <c r="K81" s="499">
        <v>1138.98259701335</v>
      </c>
      <c r="L81" s="499">
        <v>1457.7512350234899</v>
      </c>
      <c r="M81" s="499">
        <v>1689.7857360723201</v>
      </c>
    </row>
    <row r="82" spans="1:13">
      <c r="A82" t="s">
        <v>202</v>
      </c>
      <c r="B82" t="s">
        <v>362</v>
      </c>
      <c r="C82" t="s">
        <v>363</v>
      </c>
      <c r="D82" t="s">
        <v>255</v>
      </c>
      <c r="E82" t="s">
        <v>206</v>
      </c>
      <c r="F82" s="499"/>
      <c r="G82" s="499"/>
      <c r="H82" s="499"/>
      <c r="I82" s="499">
        <v>5172.9245845302103</v>
      </c>
      <c r="J82" s="499">
        <v>5381.4346535798304</v>
      </c>
      <c r="K82" s="499">
        <v>5655.0733815716003</v>
      </c>
      <c r="L82" s="499">
        <v>5958.8721611459396</v>
      </c>
      <c r="M82" s="499">
        <v>6213.6601504787704</v>
      </c>
    </row>
    <row r="83" spans="1:13">
      <c r="A83" t="s">
        <v>202</v>
      </c>
      <c r="B83" t="s">
        <v>364</v>
      </c>
      <c r="C83" t="s">
        <v>365</v>
      </c>
      <c r="D83" t="s">
        <v>255</v>
      </c>
      <c r="E83" t="s">
        <v>206</v>
      </c>
      <c r="F83" s="499"/>
      <c r="G83" s="499"/>
      <c r="H83" s="499"/>
      <c r="I83" s="499">
        <v>114.041602414998</v>
      </c>
      <c r="J83" s="499">
        <v>131.75933137626299</v>
      </c>
      <c r="K83" s="499">
        <v>143.538349069334</v>
      </c>
      <c r="L83" s="499">
        <v>151.35589166563599</v>
      </c>
      <c r="M83" s="499">
        <v>156.132518609524</v>
      </c>
    </row>
    <row r="84" spans="1:13">
      <c r="A84" t="s">
        <v>202</v>
      </c>
      <c r="B84" t="s">
        <v>366</v>
      </c>
      <c r="C84" t="s">
        <v>367</v>
      </c>
      <c r="D84" t="s">
        <v>255</v>
      </c>
      <c r="E84" t="s">
        <v>206</v>
      </c>
      <c r="F84" s="499"/>
      <c r="G84" s="499"/>
      <c r="H84" s="499"/>
      <c r="I84" s="499">
        <v>5066.0159010880298</v>
      </c>
      <c r="J84" s="499">
        <v>5219.0165670617498</v>
      </c>
      <c r="K84" s="499">
        <v>5387.5904935485396</v>
      </c>
      <c r="L84" s="499">
        <v>5502.4013339235298</v>
      </c>
      <c r="M84" s="499">
        <v>5543.3603997370801</v>
      </c>
    </row>
    <row r="85" spans="1:13">
      <c r="A85" t="s">
        <v>202</v>
      </c>
      <c r="B85" t="s">
        <v>368</v>
      </c>
      <c r="C85" t="s">
        <v>369</v>
      </c>
      <c r="D85" t="s">
        <v>255</v>
      </c>
      <c r="E85" t="s">
        <v>206</v>
      </c>
      <c r="F85" s="499"/>
      <c r="G85" s="499"/>
      <c r="H85" s="499"/>
      <c r="I85" s="499">
        <v>786.02466600100399</v>
      </c>
      <c r="J85" s="499">
        <v>770.46010169512704</v>
      </c>
      <c r="K85" s="499">
        <v>757.60433639797702</v>
      </c>
      <c r="L85" s="499">
        <v>744.71552037808999</v>
      </c>
      <c r="M85" s="499">
        <v>730.75780223632705</v>
      </c>
    </row>
    <row r="86" spans="1:13">
      <c r="A86" t="s">
        <v>202</v>
      </c>
      <c r="B86" t="s">
        <v>370</v>
      </c>
      <c r="C86" t="s">
        <v>371</v>
      </c>
      <c r="D86" t="s">
        <v>255</v>
      </c>
      <c r="E86" t="s">
        <v>206</v>
      </c>
      <c r="F86" s="499"/>
      <c r="G86" s="499"/>
      <c r="H86" s="499"/>
      <c r="I86" s="499">
        <v>19.067458279848601</v>
      </c>
      <c r="J86" s="499">
        <v>22.796102815223101</v>
      </c>
      <c r="K86" s="499">
        <v>23.867327058436199</v>
      </c>
      <c r="L86" s="499">
        <v>23.830896652099401</v>
      </c>
      <c r="M86" s="499">
        <v>23.384249671563001</v>
      </c>
    </row>
    <row r="87" spans="1:13">
      <c r="A87" t="s">
        <v>202</v>
      </c>
      <c r="B87" t="s">
        <v>372</v>
      </c>
      <c r="C87" t="s">
        <v>373</v>
      </c>
      <c r="D87" t="s">
        <v>255</v>
      </c>
      <c r="E87" t="s">
        <v>206</v>
      </c>
      <c r="F87" s="499"/>
      <c r="G87" s="499"/>
      <c r="H87" s="499"/>
      <c r="I87" s="499">
        <v>34.632022585725501</v>
      </c>
      <c r="J87" s="499">
        <v>35.651868112373499</v>
      </c>
      <c r="K87" s="499">
        <v>36.756143078323397</v>
      </c>
      <c r="L87" s="499">
        <v>37.788614793861903</v>
      </c>
      <c r="M87" s="499">
        <v>38.93788321764</v>
      </c>
    </row>
    <row r="88" spans="1:13">
      <c r="A88" t="s">
        <v>202</v>
      </c>
      <c r="B88" t="s">
        <v>374</v>
      </c>
      <c r="C88" t="s">
        <v>375</v>
      </c>
      <c r="D88" t="s">
        <v>255</v>
      </c>
      <c r="E88" t="s">
        <v>206</v>
      </c>
      <c r="F88" s="499"/>
      <c r="G88" s="499"/>
      <c r="H88" s="499"/>
      <c r="I88" s="499">
        <v>725.30159290235997</v>
      </c>
      <c r="J88" s="499">
        <v>699.18625562379896</v>
      </c>
      <c r="K88" s="499">
        <v>673.31906936151802</v>
      </c>
      <c r="L88" s="499">
        <v>647.11017474787002</v>
      </c>
      <c r="M88" s="499">
        <v>620.31040002203395</v>
      </c>
    </row>
    <row r="89" spans="1:13">
      <c r="A89" t="s">
        <v>202</v>
      </c>
      <c r="B89" t="s">
        <v>376</v>
      </c>
      <c r="C89" t="s">
        <v>377</v>
      </c>
      <c r="D89" t="s">
        <v>255</v>
      </c>
      <c r="E89" t="s">
        <v>206</v>
      </c>
      <c r="F89" s="499"/>
      <c r="G89" s="499"/>
      <c r="H89" s="499"/>
      <c r="I89" s="499">
        <v>786.02466600100399</v>
      </c>
      <c r="J89" s="499">
        <v>767.13197281997702</v>
      </c>
      <c r="K89" s="499">
        <v>747.33806790199901</v>
      </c>
      <c r="L89" s="499">
        <v>726.96616158862503</v>
      </c>
      <c r="M89" s="499">
        <v>705.73766607875996</v>
      </c>
    </row>
    <row r="90" spans="1:13">
      <c r="A90" t="s">
        <v>202</v>
      </c>
      <c r="B90" t="s">
        <v>378</v>
      </c>
      <c r="C90" t="s">
        <v>379</v>
      </c>
      <c r="D90" t="s">
        <v>255</v>
      </c>
      <c r="E90" t="s">
        <v>206</v>
      </c>
      <c r="F90" s="499"/>
      <c r="G90" s="499"/>
      <c r="H90" s="499"/>
      <c r="I90" s="499">
        <v>15.589730698524701</v>
      </c>
      <c r="J90" s="499">
        <v>15.374846040968</v>
      </c>
      <c r="K90" s="499">
        <v>15.5082002740177</v>
      </c>
      <c r="L90" s="499">
        <v>15.2662893933615</v>
      </c>
      <c r="M90" s="499">
        <v>14.820490987655001</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34.482423879551398</v>
      </c>
      <c r="J93" s="499">
        <v>35.168750958946099</v>
      </c>
      <c r="K93" s="499">
        <v>35.880106587392099</v>
      </c>
      <c r="L93" s="499">
        <v>36.494784903226602</v>
      </c>
      <c r="M93" s="499">
        <v>37.203878633195302</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722.16853361840799</v>
      </c>
      <c r="J95" s="499">
        <v>689.71160839163099</v>
      </c>
      <c r="K95" s="499">
        <v>657.27135528162501</v>
      </c>
      <c r="L95" s="499">
        <v>624.95401763043503</v>
      </c>
      <c r="M95" s="499">
        <v>592.686374560638</v>
      </c>
    </row>
    <row r="96" spans="1:13">
      <c r="A96" t="s">
        <v>202</v>
      </c>
      <c r="B96" t="s">
        <v>390</v>
      </c>
      <c r="C96" t="s">
        <v>391</v>
      </c>
      <c r="D96" t="s">
        <v>255</v>
      </c>
      <c r="E96" t="s">
        <v>206</v>
      </c>
      <c r="F96" s="499"/>
      <c r="G96" s="499"/>
      <c r="H96" s="499"/>
      <c r="I96" s="499">
        <v>0</v>
      </c>
      <c r="J96" s="499">
        <v>49.168770567562902</v>
      </c>
      <c r="K96" s="499">
        <v>137.59902664543799</v>
      </c>
      <c r="L96" s="499">
        <v>225.48835971871301</v>
      </c>
      <c r="M96" s="499">
        <v>295.35582921254598</v>
      </c>
    </row>
    <row r="97" spans="1:13">
      <c r="A97" t="s">
        <v>202</v>
      </c>
      <c r="B97" t="s">
        <v>392</v>
      </c>
      <c r="C97" t="s">
        <v>393</v>
      </c>
      <c r="D97" t="s">
        <v>255</v>
      </c>
      <c r="E97" t="s">
        <v>206</v>
      </c>
      <c r="F97" s="499"/>
      <c r="G97" s="499"/>
      <c r="H97" s="499"/>
      <c r="I97" s="499">
        <v>0</v>
      </c>
      <c r="J97" s="499">
        <v>0.98543966916284498</v>
      </c>
      <c r="K97" s="499">
        <v>2.8553520212316701</v>
      </c>
      <c r="L97" s="499">
        <v>4.7352555540930998</v>
      </c>
      <c r="M97" s="499">
        <v>6.2024724134638998</v>
      </c>
    </row>
    <row r="98" spans="1:13">
      <c r="A98" t="s">
        <v>202</v>
      </c>
      <c r="B98" t="s">
        <v>394</v>
      </c>
      <c r="C98" t="s">
        <v>395</v>
      </c>
      <c r="D98" t="s">
        <v>255</v>
      </c>
      <c r="E98" t="s">
        <v>206</v>
      </c>
      <c r="F98" s="499"/>
      <c r="G98" s="499"/>
      <c r="H98" s="499"/>
      <c r="I98" s="499">
        <v>51.127891299900398</v>
      </c>
      <c r="J98" s="499">
        <v>94.439548451509197</v>
      </c>
      <c r="K98" s="499">
        <v>98.5749912082306</v>
      </c>
      <c r="L98" s="499">
        <v>85.142138384775706</v>
      </c>
      <c r="M98" s="499">
        <v>68.086172044119706</v>
      </c>
    </row>
    <row r="99" spans="1:13">
      <c r="A99" t="s">
        <v>202</v>
      </c>
      <c r="B99" t="s">
        <v>396</v>
      </c>
      <c r="C99" t="s">
        <v>397</v>
      </c>
      <c r="D99" t="s">
        <v>255</v>
      </c>
      <c r="E99" t="s">
        <v>206</v>
      </c>
      <c r="F99" s="499"/>
      <c r="G99" s="499"/>
      <c r="H99" s="499"/>
      <c r="I99" s="499">
        <v>1.95912073233744</v>
      </c>
      <c r="J99" s="499">
        <v>6.9947320427969704</v>
      </c>
      <c r="K99" s="499">
        <v>13.5410101561873</v>
      </c>
      <c r="L99" s="499">
        <v>20.009924445035701</v>
      </c>
      <c r="M99" s="499">
        <v>25.381945486004501</v>
      </c>
    </row>
    <row r="100" spans="1:13">
      <c r="A100" t="s">
        <v>202</v>
      </c>
      <c r="B100" t="s">
        <v>398</v>
      </c>
      <c r="C100" t="s">
        <v>399</v>
      </c>
      <c r="D100" t="s">
        <v>255</v>
      </c>
      <c r="E100" t="s">
        <v>206</v>
      </c>
      <c r="F100" s="499"/>
      <c r="G100" s="499"/>
      <c r="H100" s="499"/>
      <c r="I100" s="499">
        <v>46.286871358090998</v>
      </c>
      <c r="J100" s="499">
        <v>126.988909112004</v>
      </c>
      <c r="K100" s="499">
        <v>203.87061685054999</v>
      </c>
      <c r="L100" s="499">
        <v>261.547343962154</v>
      </c>
      <c r="M100" s="499">
        <v>298.58554510604199</v>
      </c>
    </row>
    <row r="101" spans="1:13">
      <c r="A101" t="s">
        <v>202</v>
      </c>
      <c r="B101" t="s">
        <v>400</v>
      </c>
      <c r="C101" t="s">
        <v>401</v>
      </c>
      <c r="D101" t="s">
        <v>255</v>
      </c>
      <c r="E101" t="s">
        <v>206</v>
      </c>
      <c r="F101" s="499"/>
      <c r="G101" s="499"/>
      <c r="H101" s="499"/>
      <c r="I101" s="499">
        <v>1572.04933200201</v>
      </c>
      <c r="J101" s="499">
        <v>1586.7608450826699</v>
      </c>
      <c r="K101" s="499">
        <v>1642.54143094541</v>
      </c>
      <c r="L101" s="499">
        <v>1697.1700416854301</v>
      </c>
      <c r="M101" s="499">
        <v>1731.8512975276301</v>
      </c>
    </row>
    <row r="102" spans="1:13">
      <c r="A102" t="s">
        <v>202</v>
      </c>
      <c r="B102" t="s">
        <v>402</v>
      </c>
      <c r="C102" t="s">
        <v>403</v>
      </c>
      <c r="D102" t="s">
        <v>255</v>
      </c>
      <c r="E102" t="s">
        <v>206</v>
      </c>
      <c r="F102" s="499"/>
      <c r="G102" s="499"/>
      <c r="H102" s="499"/>
      <c r="I102" s="499">
        <v>34.657188978373298</v>
      </c>
      <c r="J102" s="499">
        <v>39.156388525353897</v>
      </c>
      <c r="K102" s="499">
        <v>42.230879353685502</v>
      </c>
      <c r="L102" s="499">
        <v>43.832441599554002</v>
      </c>
      <c r="M102" s="499">
        <v>44.407213072681799</v>
      </c>
    </row>
    <row r="103" spans="1:13">
      <c r="A103" t="s">
        <v>202</v>
      </c>
      <c r="B103" t="s">
        <v>404</v>
      </c>
      <c r="C103" t="s">
        <v>405</v>
      </c>
      <c r="D103" t="s">
        <v>255</v>
      </c>
      <c r="E103" t="s">
        <v>206</v>
      </c>
      <c r="F103" s="499"/>
      <c r="G103" s="499"/>
      <c r="H103" s="499"/>
      <c r="I103" s="499">
        <v>1493.7569978788599</v>
      </c>
      <c r="J103" s="499">
        <v>1515.8867731274299</v>
      </c>
      <c r="K103" s="499">
        <v>1534.4610414936899</v>
      </c>
      <c r="L103" s="499">
        <v>1533.6115363404599</v>
      </c>
      <c r="M103" s="499">
        <v>1511.58231968871</v>
      </c>
    </row>
    <row r="104" spans="1:13">
      <c r="A104" t="s">
        <v>202</v>
      </c>
      <c r="B104" t="s">
        <v>406</v>
      </c>
      <c r="C104" t="s">
        <v>407</v>
      </c>
      <c r="D104" t="s">
        <v>255</v>
      </c>
      <c r="E104" t="s">
        <v>206</v>
      </c>
      <c r="F104" s="499"/>
      <c r="G104" s="499"/>
      <c r="H104" s="499"/>
      <c r="I104" s="499">
        <v>667.13801270430997</v>
      </c>
      <c r="J104" s="499">
        <v>683.23340507931596</v>
      </c>
      <c r="K104" s="499">
        <v>703.39685311605103</v>
      </c>
      <c r="L104" s="499">
        <v>725.53613453844196</v>
      </c>
      <c r="M104" s="499">
        <v>748.74846471631599</v>
      </c>
    </row>
    <row r="105" spans="1:13">
      <c r="A105" t="s">
        <v>202</v>
      </c>
      <c r="B105" t="s">
        <v>408</v>
      </c>
      <c r="C105" t="s">
        <v>409</v>
      </c>
      <c r="D105" t="s">
        <v>255</v>
      </c>
      <c r="E105" t="s">
        <v>206</v>
      </c>
      <c r="F105" s="499"/>
      <c r="G105" s="499"/>
      <c r="H105" s="499"/>
      <c r="I105" s="499">
        <v>16.183494964424199</v>
      </c>
      <c r="J105" s="499">
        <v>20.215269959749499</v>
      </c>
      <c r="K105" s="499">
        <v>22.159591674217399</v>
      </c>
      <c r="L105" s="499">
        <v>23.217156305230699</v>
      </c>
      <c r="M105" s="499">
        <v>23.959950870922601</v>
      </c>
    </row>
    <row r="106" spans="1:13">
      <c r="A106" t="s">
        <v>202</v>
      </c>
      <c r="B106" t="s">
        <v>410</v>
      </c>
      <c r="C106" t="s">
        <v>411</v>
      </c>
      <c r="D106" t="s">
        <v>255</v>
      </c>
      <c r="E106" t="s">
        <v>206</v>
      </c>
      <c r="F106" s="499"/>
      <c r="G106" s="499"/>
      <c r="H106" s="499"/>
      <c r="I106" s="499">
        <v>8.8102589417441798E-2</v>
      </c>
      <c r="J106" s="499">
        <v>5.1821923014791597E-2</v>
      </c>
      <c r="K106" s="499">
        <v>2.03102518261618E-2</v>
      </c>
      <c r="L106" s="499">
        <v>4.8261273572399203E-3</v>
      </c>
      <c r="M106" s="499">
        <v>1.0694354562465901E-3</v>
      </c>
    </row>
    <row r="107" spans="1:13">
      <c r="A107" t="s">
        <v>202</v>
      </c>
      <c r="B107" t="s">
        <v>412</v>
      </c>
      <c r="C107" t="s">
        <v>413</v>
      </c>
      <c r="D107" t="s">
        <v>255</v>
      </c>
      <c r="E107" t="s">
        <v>206</v>
      </c>
      <c r="F107" s="499"/>
      <c r="G107" s="499"/>
      <c r="H107" s="499"/>
      <c r="I107" s="499">
        <v>643.18746154128803</v>
      </c>
      <c r="J107" s="499">
        <v>649.15865488053998</v>
      </c>
      <c r="K107" s="499">
        <v>655.97842602710705</v>
      </c>
      <c r="L107" s="499">
        <v>663.04150070241701</v>
      </c>
      <c r="M107" s="499">
        <v>670.18401734032102</v>
      </c>
    </row>
    <row r="108" spans="1:13">
      <c r="A108" t="s">
        <v>202</v>
      </c>
      <c r="B108" t="s">
        <v>414</v>
      </c>
      <c r="C108" t="s">
        <v>415</v>
      </c>
      <c r="D108" t="s">
        <v>255</v>
      </c>
      <c r="E108" t="s">
        <v>206</v>
      </c>
      <c r="F108" s="499"/>
      <c r="G108" s="499"/>
      <c r="H108" s="499"/>
      <c r="I108" s="499">
        <v>667.13801270430997</v>
      </c>
      <c r="J108" s="499">
        <v>680.28206623787798</v>
      </c>
      <c r="K108" s="499">
        <v>693.86514823214202</v>
      </c>
      <c r="L108" s="499">
        <v>708.243892314047</v>
      </c>
      <c r="M108" s="499">
        <v>723.11235316520902</v>
      </c>
    </row>
    <row r="109" spans="1:13">
      <c r="A109" t="s">
        <v>202</v>
      </c>
      <c r="B109" t="s">
        <v>416</v>
      </c>
      <c r="C109" t="s">
        <v>417</v>
      </c>
      <c r="D109" t="s">
        <v>255</v>
      </c>
      <c r="E109" t="s">
        <v>206</v>
      </c>
      <c r="F109" s="499"/>
      <c r="G109" s="499"/>
      <c r="H109" s="499"/>
      <c r="I109" s="499">
        <v>13.2317755493895</v>
      </c>
      <c r="J109" s="499">
        <v>13.6342016803065</v>
      </c>
      <c r="K109" s="499">
        <v>14.3985702643962</v>
      </c>
      <c r="L109" s="499">
        <v>14.873121738595399</v>
      </c>
      <c r="M109" s="499">
        <v>15.185359416470501</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8.7722015821001101E-2</v>
      </c>
      <c r="J112" s="499">
        <v>5.1119686042155901E-2</v>
      </c>
      <c r="K112" s="499">
        <v>1.9826182491089601E-2</v>
      </c>
      <c r="L112" s="499">
        <v>4.6608874333929004E-3</v>
      </c>
      <c r="M112" s="499">
        <v>1.0218107311548001E-3</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640.40910772623704</v>
      </c>
      <c r="J114" s="499">
        <v>640.36192982590603</v>
      </c>
      <c r="K114" s="499">
        <v>640.34400439481396</v>
      </c>
      <c r="L114" s="499">
        <v>640.33987702501804</v>
      </c>
      <c r="M114" s="499">
        <v>640.33899078881996</v>
      </c>
    </row>
    <row r="115" spans="1:13">
      <c r="A115" t="s">
        <v>202</v>
      </c>
      <c r="B115" t="s">
        <v>428</v>
      </c>
      <c r="C115" t="s">
        <v>429</v>
      </c>
      <c r="D115" t="s">
        <v>255</v>
      </c>
      <c r="E115" t="s">
        <v>206</v>
      </c>
      <c r="F115" s="499"/>
      <c r="G115" s="499"/>
      <c r="H115" s="499"/>
      <c r="I115" s="499">
        <v>0</v>
      </c>
      <c r="J115" s="499">
        <v>23.0053351439811</v>
      </c>
      <c r="K115" s="499">
        <v>58.253996735337097</v>
      </c>
      <c r="L115" s="499">
        <v>78.494939091260804</v>
      </c>
      <c r="M115" s="499">
        <v>-136.74258602834701</v>
      </c>
    </row>
    <row r="116" spans="1:13">
      <c r="A116" t="s">
        <v>202</v>
      </c>
      <c r="B116" t="s">
        <v>430</v>
      </c>
      <c r="C116" t="s">
        <v>431</v>
      </c>
      <c r="D116" t="s">
        <v>255</v>
      </c>
      <c r="E116" t="s">
        <v>206</v>
      </c>
      <c r="F116" s="499"/>
      <c r="G116" s="499"/>
      <c r="H116" s="499"/>
      <c r="I116" s="499">
        <v>0</v>
      </c>
      <c r="J116" s="499">
        <v>0.461072538352647</v>
      </c>
      <c r="K116" s="499">
        <v>1.20884334270531</v>
      </c>
      <c r="L116" s="499">
        <v>1.64839372091652</v>
      </c>
      <c r="M116" s="499">
        <v>-2.8715943065954899</v>
      </c>
    </row>
    <row r="117" spans="1:13">
      <c r="A117" t="s">
        <v>202</v>
      </c>
      <c r="B117" t="s">
        <v>432</v>
      </c>
      <c r="C117" t="s">
        <v>433</v>
      </c>
      <c r="D117" t="s">
        <v>255</v>
      </c>
      <c r="E117" t="s">
        <v>206</v>
      </c>
      <c r="F117" s="499"/>
      <c r="G117" s="499"/>
      <c r="H117" s="499"/>
      <c r="I117" s="499">
        <v>23.0053351439811</v>
      </c>
      <c r="J117" s="499">
        <v>34.787589053003302</v>
      </c>
      <c r="K117" s="499">
        <v>19.032099013218399</v>
      </c>
      <c r="L117" s="499">
        <v>-216.885918840524</v>
      </c>
      <c r="M117" s="499">
        <v>-251.48380894197001</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21.656937443575501</v>
      </c>
      <c r="J119" s="499">
        <v>53.762091761715197</v>
      </c>
      <c r="K119" s="499">
        <v>70.969568771285907</v>
      </c>
      <c r="L119" s="499">
        <v>-121.0900772725</v>
      </c>
      <c r="M119" s="499">
        <v>-339.20684581642098</v>
      </c>
    </row>
    <row r="120" spans="1:13">
      <c r="A120" t="s">
        <v>202</v>
      </c>
      <c r="B120" t="s">
        <v>438</v>
      </c>
      <c r="C120" t="s">
        <v>439</v>
      </c>
      <c r="D120" t="s">
        <v>255</v>
      </c>
      <c r="E120" t="s">
        <v>206</v>
      </c>
      <c r="F120" s="499"/>
      <c r="G120" s="499"/>
      <c r="H120" s="499"/>
      <c r="I120" s="499">
        <v>1334.2760254086199</v>
      </c>
      <c r="J120" s="499">
        <v>1386.52080646118</v>
      </c>
      <c r="K120" s="499">
        <v>1455.5159980835299</v>
      </c>
      <c r="L120" s="499">
        <v>1512.27496594375</v>
      </c>
      <c r="M120" s="499">
        <v>1335.1182318531801</v>
      </c>
    </row>
    <row r="121" spans="1:13">
      <c r="A121" t="s">
        <v>202</v>
      </c>
      <c r="B121" t="s">
        <v>440</v>
      </c>
      <c r="C121" t="s">
        <v>441</v>
      </c>
      <c r="D121" t="s">
        <v>255</v>
      </c>
      <c r="E121" t="s">
        <v>206</v>
      </c>
      <c r="F121" s="499"/>
      <c r="G121" s="499"/>
      <c r="H121" s="499"/>
      <c r="I121" s="499">
        <v>29.415270513813699</v>
      </c>
      <c r="J121" s="499">
        <v>34.310544178408598</v>
      </c>
      <c r="K121" s="499">
        <v>37.767005281318902</v>
      </c>
      <c r="L121" s="499">
        <v>39.738671764742598</v>
      </c>
      <c r="M121" s="499">
        <v>36.273715980797597</v>
      </c>
    </row>
    <row r="122" spans="1:13">
      <c r="A122" t="s">
        <v>202</v>
      </c>
      <c r="B122" t="s">
        <v>442</v>
      </c>
      <c r="C122" t="s">
        <v>443</v>
      </c>
      <c r="D122" t="s">
        <v>255</v>
      </c>
      <c r="E122" t="s">
        <v>206</v>
      </c>
      <c r="F122" s="499"/>
      <c r="G122" s="499"/>
      <c r="H122" s="499"/>
      <c r="I122" s="499">
        <v>1305.2535067111</v>
      </c>
      <c r="J122" s="499">
        <v>1343.2826764681599</v>
      </c>
      <c r="K122" s="499">
        <v>1367.2919991932099</v>
      </c>
      <c r="L122" s="499">
        <v>1182.29130045493</v>
      </c>
      <c r="M122" s="499">
        <v>971.31616231272005</v>
      </c>
    </row>
    <row r="123" spans="1:13">
      <c r="A123" t="s">
        <v>202</v>
      </c>
      <c r="B123" t="s">
        <v>444</v>
      </c>
      <c r="C123" t="s">
        <v>445</v>
      </c>
      <c r="D123" t="s">
        <v>446</v>
      </c>
      <c r="E123" t="s">
        <v>206</v>
      </c>
      <c r="F123" s="500"/>
      <c r="G123" s="500"/>
      <c r="H123" s="500"/>
      <c r="I123" s="500">
        <v>4.29320586057877E-2</v>
      </c>
      <c r="J123" s="500">
        <v>4.22038708162433E-2</v>
      </c>
      <c r="K123" s="500">
        <v>4.0525241611227197E-2</v>
      </c>
      <c r="L123" s="500">
        <v>3.96366126792825E-2</v>
      </c>
      <c r="M123" s="500">
        <v>3.8908454928127702E-2</v>
      </c>
    </row>
    <row r="124" spans="1:13">
      <c r="A124" t="s">
        <v>202</v>
      </c>
      <c r="B124" t="s">
        <v>447</v>
      </c>
      <c r="C124" t="s">
        <v>448</v>
      </c>
      <c r="D124" t="s">
        <v>446</v>
      </c>
      <c r="E124" t="s">
        <v>206</v>
      </c>
      <c r="F124" s="500"/>
      <c r="G124" s="500"/>
      <c r="H124" s="500"/>
      <c r="I124" s="500">
        <v>4.29320586057877E-2</v>
      </c>
      <c r="J124" s="500">
        <v>4.22038708162433E-2</v>
      </c>
      <c r="K124" s="500">
        <v>4.0525241611227197E-2</v>
      </c>
      <c r="L124" s="500">
        <v>3.96366126792825E-2</v>
      </c>
      <c r="M124" s="500">
        <v>3.8908454928127702E-2</v>
      </c>
    </row>
    <row r="125" spans="1:13">
      <c r="A125" t="s">
        <v>202</v>
      </c>
      <c r="B125" t="s">
        <v>449</v>
      </c>
      <c r="C125" t="s">
        <v>450</v>
      </c>
      <c r="D125" t="s">
        <v>446</v>
      </c>
      <c r="E125" t="s">
        <v>206</v>
      </c>
      <c r="F125" s="500"/>
      <c r="G125" s="500"/>
      <c r="H125" s="500"/>
      <c r="I125" s="500">
        <v>5.3259818038681003E-2</v>
      </c>
      <c r="J125" s="500">
        <v>5.0938687830367299E-2</v>
      </c>
      <c r="K125" s="500">
        <v>4.7752312583803601E-2</v>
      </c>
      <c r="L125" s="500">
        <v>4.5572608376105703E-2</v>
      </c>
      <c r="M125" s="500">
        <v>4.4337374717674398E-2</v>
      </c>
    </row>
    <row r="126" spans="1:13">
      <c r="A126" t="s">
        <v>202</v>
      </c>
      <c r="B126" t="s">
        <v>451</v>
      </c>
      <c r="C126" t="s">
        <v>452</v>
      </c>
      <c r="D126" t="s">
        <v>446</v>
      </c>
      <c r="E126" t="s">
        <v>206</v>
      </c>
      <c r="F126" s="500"/>
      <c r="G126" s="500"/>
      <c r="H126" s="500"/>
      <c r="I126" s="500">
        <v>3.63122760763782E-2</v>
      </c>
      <c r="J126" s="500">
        <v>3.48736368017609E-2</v>
      </c>
      <c r="K126" s="500">
        <v>3.75356889776872E-2</v>
      </c>
      <c r="L126" s="500">
        <v>4.5037551291320699E-2</v>
      </c>
      <c r="M126" s="500">
        <v>4.51122655078528E-2</v>
      </c>
    </row>
    <row r="127" spans="1:13">
      <c r="A127" t="s">
        <v>202</v>
      </c>
      <c r="B127" t="s">
        <v>453</v>
      </c>
      <c r="C127" t="s">
        <v>454</v>
      </c>
      <c r="D127" t="s">
        <v>446</v>
      </c>
      <c r="E127" t="s">
        <v>206</v>
      </c>
      <c r="F127" s="500"/>
      <c r="G127" s="500"/>
      <c r="H127" s="500"/>
      <c r="I127" s="500">
        <v>4.3937632812470401E-2</v>
      </c>
      <c r="J127" s="500">
        <v>4.4388447785598202E-2</v>
      </c>
      <c r="K127" s="500">
        <v>4.3895909933212199E-2</v>
      </c>
      <c r="L127" s="500">
        <v>4.3794983485844603E-2</v>
      </c>
      <c r="M127" s="500">
        <v>4.3484507165619399E-2</v>
      </c>
    </row>
    <row r="128" spans="1:13">
      <c r="A128" t="s">
        <v>202</v>
      </c>
      <c r="B128" t="s">
        <v>455</v>
      </c>
      <c r="C128" t="s">
        <v>456</v>
      </c>
      <c r="D128" t="s">
        <v>446</v>
      </c>
      <c r="E128" t="s">
        <v>206</v>
      </c>
      <c r="F128" s="500"/>
      <c r="G128" s="500"/>
      <c r="H128" s="500"/>
      <c r="I128" s="500">
        <v>4.3937632812470401E-2</v>
      </c>
      <c r="J128" s="500">
        <v>4.4388447785598202E-2</v>
      </c>
      <c r="K128" s="500">
        <v>4.3895909933212199E-2</v>
      </c>
      <c r="L128" s="500">
        <v>4.3794983485844603E-2</v>
      </c>
      <c r="M128" s="500">
        <v>4.3484507165619399E-2</v>
      </c>
    </row>
    <row r="129" spans="1:13">
      <c r="A129" t="s">
        <v>202</v>
      </c>
      <c r="B129" t="s">
        <v>457</v>
      </c>
      <c r="C129" t="s">
        <v>458</v>
      </c>
      <c r="D129" t="s">
        <v>446</v>
      </c>
      <c r="E129" t="s">
        <v>206</v>
      </c>
      <c r="F129" s="500"/>
      <c r="G129" s="500"/>
      <c r="H129" s="500"/>
      <c r="I129" s="500">
        <v>5.47173422377214E-2</v>
      </c>
      <c r="J129" s="500">
        <v>5.5366508753347699E-2</v>
      </c>
      <c r="K129" s="500">
        <v>5.1235792038852201E-2</v>
      </c>
      <c r="L129" s="500">
        <v>5.2218042727556299E-2</v>
      </c>
      <c r="M129" s="500">
        <v>5.1735881622974503E-2</v>
      </c>
    </row>
    <row r="130" spans="1:13">
      <c r="A130" t="s">
        <v>202</v>
      </c>
      <c r="B130" t="s">
        <v>459</v>
      </c>
      <c r="C130" t="s">
        <v>460</v>
      </c>
      <c r="D130" t="s">
        <v>446</v>
      </c>
      <c r="E130" t="s">
        <v>206</v>
      </c>
      <c r="F130" s="500"/>
      <c r="G130" s="500"/>
      <c r="H130" s="500"/>
      <c r="I130" s="500">
        <v>5.5357858502456399E-2</v>
      </c>
      <c r="J130" s="500">
        <v>5.5924478135001503E-2</v>
      </c>
      <c r="K130" s="500">
        <v>5.46325681254618E-2</v>
      </c>
      <c r="L130" s="500">
        <v>5.4181091154760198E-2</v>
      </c>
      <c r="M130" s="500">
        <v>5.3207581341716999E-2</v>
      </c>
    </row>
    <row r="131" spans="1:13">
      <c r="A131" t="s">
        <v>202</v>
      </c>
      <c r="B131" t="s">
        <v>461</v>
      </c>
      <c r="C131" t="s">
        <v>462</v>
      </c>
      <c r="D131" t="s">
        <v>446</v>
      </c>
      <c r="E131" t="s">
        <v>206</v>
      </c>
      <c r="F131" s="500"/>
      <c r="G131" s="500"/>
      <c r="H131" s="500"/>
      <c r="I131" s="500">
        <v>5.5357858502456399E-2</v>
      </c>
      <c r="J131" s="500">
        <v>5.5924478135001503E-2</v>
      </c>
      <c r="K131" s="500">
        <v>5.46325681254618E-2</v>
      </c>
      <c r="L131" s="500">
        <v>5.4181091154760198E-2</v>
      </c>
      <c r="M131" s="500">
        <v>5.3207581341716999E-2</v>
      </c>
    </row>
    <row r="132" spans="1:13">
      <c r="A132" t="s">
        <v>202</v>
      </c>
      <c r="B132" t="s">
        <v>463</v>
      </c>
      <c r="C132" t="s">
        <v>464</v>
      </c>
      <c r="D132" t="s">
        <v>446</v>
      </c>
      <c r="E132" t="s">
        <v>206</v>
      </c>
      <c r="F132" s="500"/>
      <c r="G132" s="500"/>
      <c r="H132" s="500"/>
      <c r="I132" s="500">
        <v>4.3016223288310701E-2</v>
      </c>
      <c r="J132" s="500">
        <v>4.4943699034008897E-2</v>
      </c>
      <c r="K132" s="500">
        <v>4.7034518072930097E-2</v>
      </c>
      <c r="L132" s="500">
        <v>4.91689427684594E-2</v>
      </c>
      <c r="M132" s="500">
        <v>5.1632027572433799E-2</v>
      </c>
    </row>
    <row r="133" spans="1:13">
      <c r="A133" t="s">
        <v>202</v>
      </c>
      <c r="B133" t="s">
        <v>465</v>
      </c>
      <c r="C133" t="s">
        <v>466</v>
      </c>
      <c r="D133" t="s">
        <v>446</v>
      </c>
      <c r="E133" t="s">
        <v>206</v>
      </c>
      <c r="F133" s="500"/>
      <c r="G133" s="500"/>
      <c r="H133" s="500"/>
      <c r="I133" s="500">
        <v>4.3016223288310701E-2</v>
      </c>
      <c r="J133" s="500">
        <v>4.4943699034008897E-2</v>
      </c>
      <c r="K133" s="500">
        <v>4.7034518072930097E-2</v>
      </c>
      <c r="L133" s="500">
        <v>4.91689427684594E-2</v>
      </c>
      <c r="M133" s="500">
        <v>5.1632027572433799E-2</v>
      </c>
    </row>
    <row r="134" spans="1:13">
      <c r="A134" t="s">
        <v>202</v>
      </c>
      <c r="B134" t="s">
        <v>467</v>
      </c>
      <c r="C134" t="s">
        <v>468</v>
      </c>
      <c r="D134" t="s">
        <v>446</v>
      </c>
      <c r="E134" t="s">
        <v>206</v>
      </c>
      <c r="F134" s="500"/>
      <c r="G134" s="500"/>
      <c r="H134" s="500"/>
      <c r="I134" s="500">
        <v>7.6636085804745901E-2</v>
      </c>
      <c r="J134" s="500">
        <v>7.1833684134514797E-2</v>
      </c>
      <c r="K134" s="500">
        <v>7.1365428470800199E-2</v>
      </c>
      <c r="L134" s="500">
        <v>7.33515921846664E-2</v>
      </c>
      <c r="M134" s="500">
        <v>7.5631229250522097E-2</v>
      </c>
    </row>
    <row r="135" spans="1:13">
      <c r="A135" t="s">
        <v>202</v>
      </c>
      <c r="B135" t="s">
        <v>469</v>
      </c>
      <c r="C135" t="s">
        <v>470</v>
      </c>
      <c r="D135" t="s">
        <v>446</v>
      </c>
      <c r="E135" t="s">
        <v>206</v>
      </c>
      <c r="F135" s="500"/>
      <c r="G135" s="500"/>
      <c r="H135" s="500"/>
      <c r="I135" s="500">
        <v>1.2893284995231399E-4</v>
      </c>
      <c r="J135" s="500">
        <v>7.3668378168334294E-5</v>
      </c>
      <c r="K135" s="500">
        <v>2.7992655805066599E-5</v>
      </c>
      <c r="L135" s="500">
        <v>6.4455507792185896E-6</v>
      </c>
      <c r="M135" s="500">
        <v>1.3840090707875201E-6</v>
      </c>
    </row>
    <row r="136" spans="1:13">
      <c r="A136" t="s">
        <v>202</v>
      </c>
      <c r="B136" t="s">
        <v>471</v>
      </c>
      <c r="C136" t="s">
        <v>472</v>
      </c>
      <c r="D136" t="s">
        <v>446</v>
      </c>
      <c r="E136" t="s">
        <v>206</v>
      </c>
      <c r="F136" s="500"/>
      <c r="G136" s="500"/>
      <c r="H136" s="500"/>
      <c r="I136" s="500">
        <v>1.2893284995231299E-4</v>
      </c>
      <c r="J136" s="500">
        <v>7.3668378168334104E-5</v>
      </c>
      <c r="K136" s="500">
        <v>2.7992655805065799E-5</v>
      </c>
      <c r="L136" s="500">
        <v>6.4455507792181296E-6</v>
      </c>
      <c r="M136" s="500">
        <v>1.38400907078763E-6</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296.723661798737</v>
      </c>
      <c r="I138" s="499"/>
      <c r="J138" s="499"/>
      <c r="K138" s="499"/>
      <c r="L138" s="499"/>
      <c r="M138" s="499"/>
    </row>
    <row r="139" spans="1:13">
      <c r="A139" t="s">
        <v>202</v>
      </c>
      <c r="B139" t="s">
        <v>477</v>
      </c>
      <c r="C139" t="s">
        <v>478</v>
      </c>
      <c r="D139" t="s">
        <v>255</v>
      </c>
      <c r="E139" t="s">
        <v>206</v>
      </c>
      <c r="F139" s="499"/>
      <c r="G139" s="499"/>
      <c r="H139" s="499">
        <v>5845.4231286294498</v>
      </c>
      <c r="I139" s="499"/>
      <c r="J139" s="499"/>
      <c r="K139" s="499"/>
      <c r="L139" s="499"/>
      <c r="M139" s="499"/>
    </row>
    <row r="140" spans="1:13">
      <c r="A140" t="s">
        <v>202</v>
      </c>
      <c r="B140" t="s">
        <v>479</v>
      </c>
      <c r="C140" t="s">
        <v>480</v>
      </c>
      <c r="D140" t="s">
        <v>255</v>
      </c>
      <c r="E140" t="s">
        <v>206</v>
      </c>
      <c r="F140" s="499"/>
      <c r="G140" s="499"/>
      <c r="H140" s="499">
        <v>4966.3115228015204</v>
      </c>
      <c r="I140" s="499"/>
      <c r="J140" s="499"/>
      <c r="K140" s="499"/>
      <c r="L140" s="499"/>
      <c r="M140" s="499"/>
    </row>
    <row r="141" spans="1:13">
      <c r="A141" t="s">
        <v>202</v>
      </c>
      <c r="B141" t="s">
        <v>481</v>
      </c>
      <c r="C141" t="s">
        <v>482</v>
      </c>
      <c r="D141" t="s">
        <v>255</v>
      </c>
      <c r="E141" t="s">
        <v>206</v>
      </c>
      <c r="F141" s="499"/>
      <c r="G141" s="499"/>
      <c r="H141" s="499">
        <v>1509.2597203682301</v>
      </c>
      <c r="I141" s="499"/>
      <c r="J141" s="499"/>
      <c r="K141" s="499"/>
      <c r="L141" s="499"/>
      <c r="M141" s="499"/>
    </row>
    <row r="142" spans="1:13">
      <c r="A142" t="s">
        <v>202</v>
      </c>
      <c r="B142" t="s">
        <v>483</v>
      </c>
      <c r="C142" t="s">
        <v>484</v>
      </c>
      <c r="D142" t="s">
        <v>255</v>
      </c>
      <c r="E142" t="s">
        <v>206</v>
      </c>
      <c r="F142" s="499"/>
      <c r="G142" s="499"/>
      <c r="H142" s="499">
        <v>1280.98337628992</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0"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Thames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TMS</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Thames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296.723661798737</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154.53411630374899</v>
      </c>
      <c r="N91" s="210">
        <f xml:space="preserve"> INDEX(F_Inputs!$A:$W,MATCH($C91,F_Inputs!$B:$B,0),MATCH(N$87,F_Inputs!$2:$2,0))</f>
        <v>151.48741177575499</v>
      </c>
      <c r="O91" s="210">
        <f xml:space="preserve"> INDEX(F_Inputs!$A:$W,MATCH($C91,F_Inputs!$B:$B,0),MATCH(O$87,F_Inputs!$2:$2,0))</f>
        <v>149.387048592491</v>
      </c>
      <c r="P91" s="210">
        <f xml:space="preserve"> INDEX(F_Inputs!$A:$W,MATCH($C91,F_Inputs!$B:$B,0),MATCH(P$87,F_Inputs!$2:$2,0))</f>
        <v>147.84862301349</v>
      </c>
      <c r="Q91" s="210">
        <f xml:space="preserve"> INDEX(F_Inputs!$A:$W,MATCH($C91,F_Inputs!$B:$B,0),MATCH(Q$87,F_Inputs!$2:$2,0))</f>
        <v>146.532033348993</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3.7487027352793398</v>
      </c>
      <c r="N92" s="210">
        <f xml:space="preserve"> INDEX(F_Inputs!$A:$W,MATCH($C92,F_Inputs!$B:$B,0),MATCH(N$87,F_Inputs!$2:$2,0))</f>
        <v>4.4821563199110797</v>
      </c>
      <c r="O92" s="210">
        <f xml:space="preserve"> INDEX(F_Inputs!$A:$W,MATCH($C92,F_Inputs!$B:$B,0),MATCH(O$87,F_Inputs!$2:$2,0))</f>
        <v>4.7062422636114896</v>
      </c>
      <c r="P92" s="210">
        <f xml:space="preserve"> INDEX(F_Inputs!$A:$W,MATCH($C92,F_Inputs!$B:$B,0),MATCH(P$87,F_Inputs!$2:$2,0))</f>
        <v>4.7311559364317901</v>
      </c>
      <c r="Q92" s="210">
        <f xml:space="preserve"> INDEX(F_Inputs!$A:$W,MATCH($C92,F_Inputs!$B:$B,0),MATCH(Q$87,F_Inputs!$2:$2,0))</f>
        <v>4.6890250671678899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6.7954072632728399</v>
      </c>
      <c r="N93" s="210">
        <f xml:space="preserve"> INDEX(F_Inputs!$A:$W,MATCH($C93,F_Inputs!$B:$B,0),MATCH(N$87,F_Inputs!$2:$2,0))</f>
        <v>6.5825195031747601</v>
      </c>
      <c r="O93" s="210">
        <f xml:space="preserve"> INDEX(F_Inputs!$A:$W,MATCH($C93,F_Inputs!$B:$B,0),MATCH(O$87,F_Inputs!$2:$2,0))</f>
        <v>6.2446678426126798</v>
      </c>
      <c r="P93" s="210">
        <f xml:space="preserve"> INDEX(F_Inputs!$A:$W,MATCH($C93,F_Inputs!$B:$B,0),MATCH(P$87,F_Inputs!$2:$2,0))</f>
        <v>6.0477456009286001</v>
      </c>
      <c r="Q93" s="210">
        <f xml:space="preserve"> INDEX(F_Inputs!$A:$W,MATCH($C93,F_Inputs!$B:$B,0),MATCH(Q$87,F_Inputs!$2:$2,0))</f>
        <v>5.8837777355689802</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142.60837235292499</v>
      </c>
      <c r="N94" s="210">
        <f xml:space="preserve"> INDEX(F_Inputs!$A:$W,MATCH($C94,F_Inputs!$B:$B,0),MATCH(N$87,F_Inputs!$2:$2,0))</f>
        <v>137.867968972667</v>
      </c>
      <c r="O94" s="210">
        <f xml:space="preserve"> INDEX(F_Inputs!$A:$W,MATCH($C94,F_Inputs!$B:$B,0),MATCH(O$87,F_Inputs!$2:$2,0))</f>
        <v>133.67426155330301</v>
      </c>
      <c r="P94" s="210">
        <f xml:space="preserve"> INDEX(F_Inputs!$A:$W,MATCH($C94,F_Inputs!$B:$B,0),MATCH(P$87,F_Inputs!$2:$2,0))</f>
        <v>129.758956273124</v>
      </c>
      <c r="Q94" s="210">
        <f xml:space="preserve"> INDEX(F_Inputs!$A:$W,MATCH($C94,F_Inputs!$B:$B,0),MATCH(Q$87,F_Inputs!$2:$2,0))</f>
        <v>126.053832826774</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154.53411630374899</v>
      </c>
      <c r="N95" s="210">
        <f xml:space="preserve"> INDEX(F_Inputs!$A:$W,MATCH($C95,F_Inputs!$B:$B,0),MATCH(N$87,F_Inputs!$2:$2,0))</f>
        <v>150.833037034943</v>
      </c>
      <c r="O95" s="210">
        <f xml:space="preserve"> INDEX(F_Inputs!$A:$W,MATCH($C95,F_Inputs!$B:$B,0),MATCH(O$87,F_Inputs!$2:$2,0))</f>
        <v>147.362710191838</v>
      </c>
      <c r="P95" s="210">
        <f xml:space="preserve"> INDEX(F_Inputs!$A:$W,MATCH($C95,F_Inputs!$B:$B,0),MATCH(P$87,F_Inputs!$2:$2,0))</f>
        <v>144.32483683663901</v>
      </c>
      <c r="Q95" s="210">
        <f xml:space="preserve"> INDEX(F_Inputs!$A:$W,MATCH($C95,F_Inputs!$B:$B,0),MATCH(Q$87,F_Inputs!$2:$2,0))</f>
        <v>141.51497925170301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3.0649741173731302</v>
      </c>
      <c r="N96" s="210">
        <f xml:space="preserve"> INDEX(F_Inputs!$A:$W,MATCH($C96,F_Inputs!$B:$B,0),MATCH(N$87,F_Inputs!$2:$2,0))</f>
        <v>3.0229931804029802</v>
      </c>
      <c r="O96" s="210">
        <f xml:space="preserve"> INDEX(F_Inputs!$A:$W,MATCH($C96,F_Inputs!$B:$B,0),MATCH(O$87,F_Inputs!$2:$2,0))</f>
        <v>3.0579606750030099</v>
      </c>
      <c r="P96" s="210">
        <f xml:space="preserve"> INDEX(F_Inputs!$A:$W,MATCH($C96,F_Inputs!$B:$B,0),MATCH(P$87,F_Inputs!$2:$2,0))</f>
        <v>3.0308215735695101</v>
      </c>
      <c r="Q96" s="210">
        <f xml:space="preserve"> INDEX(F_Inputs!$A:$W,MATCH($C96,F_Inputs!$B:$B,0),MATCH(Q$87,F_Inputs!$2:$2,0))</f>
        <v>2.9718145642859599</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6.76605338617843</v>
      </c>
      <c r="N99" s="210">
        <f xml:space="preserve"> INDEX(F_Inputs!$A:$W,MATCH($C99,F_Inputs!$B:$B,0),MATCH(N$87,F_Inputs!$2:$2,0))</f>
        <v>6.4933200235084998</v>
      </c>
      <c r="O99" s="210">
        <f xml:space="preserve"> INDEX(F_Inputs!$A:$W,MATCH($C99,F_Inputs!$B:$B,0),MATCH(O$87,F_Inputs!$2:$2,0))</f>
        <v>6.0958340302016101</v>
      </c>
      <c r="P99" s="210">
        <f xml:space="preserve"> INDEX(F_Inputs!$A:$W,MATCH($C99,F_Inputs!$B:$B,0),MATCH(P$87,F_Inputs!$2:$2,0))</f>
        <v>5.8406791585061004</v>
      </c>
      <c r="Q99" s="210">
        <f xml:space="preserve"> INDEX(F_Inputs!$A:$W,MATCH($C99,F_Inputs!$B:$B,0),MATCH(Q$87,F_Inputs!$2:$2,0))</f>
        <v>5.62175790489907</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141.992352080335</v>
      </c>
      <c r="N101" s="210">
        <f xml:space="preserve"> INDEX(F_Inputs!$A:$W,MATCH($C101,F_Inputs!$B:$B,0),MATCH(N$87,F_Inputs!$2:$2,0))</f>
        <v>135.999725196242</v>
      </c>
      <c r="O101" s="210">
        <f xml:space="preserve"> INDEX(F_Inputs!$A:$W,MATCH($C101,F_Inputs!$B:$B,0),MATCH(O$87,F_Inputs!$2:$2,0))</f>
        <v>130.48830347360399</v>
      </c>
      <c r="P101" s="210">
        <f xml:space="preserve"> INDEX(F_Inputs!$A:$W,MATCH($C101,F_Inputs!$B:$B,0),MATCH(P$87,F_Inputs!$2:$2,0))</f>
        <v>125.316189129644</v>
      </c>
      <c r="Q101" s="210">
        <f xml:space="preserve"> INDEX(F_Inputs!$A:$W,MATCH($C101,F_Inputs!$B:$B,0),MATCH(Q$87,F_Inputs!$2:$2,0))</f>
        <v>120.440329833128</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40.669694599085602</v>
      </c>
      <c r="O102" s="210">
        <f xml:space="preserve"> INDEX(F_Inputs!$A:$W,MATCH($C102,F_Inputs!$B:$B,0),MATCH(O$87,F_Inputs!$2:$2,0))</f>
        <v>87.807811450317004</v>
      </c>
      <c r="P102" s="210">
        <f xml:space="preserve"> INDEX(F_Inputs!$A:$W,MATCH($C102,F_Inputs!$B:$B,0),MATCH(P$87,F_Inputs!$2:$2,0))</f>
        <v>164.88378629479701</v>
      </c>
      <c r="Q102" s="210">
        <f xml:space="preserve"> INDEX(F_Inputs!$A:$W,MATCH($C102,F_Inputs!$B:$B,0),MATCH(Q$87,F_Inputs!$2:$2,0))</f>
        <v>246.72067618022501</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0.81510133216786895</v>
      </c>
      <c r="O103" s="210">
        <f xml:space="preserve"> INDEX(F_Inputs!$A:$W,MATCH($C103,F_Inputs!$B:$B,0),MATCH(O$87,F_Inputs!$2:$2,0))</f>
        <v>1.8221219874661401</v>
      </c>
      <c r="P103" s="210">
        <f xml:space="preserve"> INDEX(F_Inputs!$A:$W,MATCH($C103,F_Inputs!$B:$B,0),MATCH(P$87,F_Inputs!$2:$2,0))</f>
        <v>3.4625595121908299</v>
      </c>
      <c r="Q103" s="210">
        <f xml:space="preserve"> INDEX(F_Inputs!$A:$W,MATCH($C103,F_Inputs!$B:$B,0),MATCH(Q$87,F_Inputs!$2:$2,0))</f>
        <v>5.1811341997850704</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41.782354908924098</v>
      </c>
      <c r="N104" s="210">
        <f xml:space="preserve"> INDEX(F_Inputs!$A:$W,MATCH($C104,F_Inputs!$B:$B,0),MATCH(N$87,F_Inputs!$2:$2,0))</f>
        <v>49.702075851882299</v>
      </c>
      <c r="O104" s="210">
        <f xml:space="preserve"> INDEX(F_Inputs!$A:$W,MATCH($C104,F_Inputs!$B:$B,0),MATCH(O$87,F_Inputs!$2:$2,0))</f>
        <v>81.479302004617594</v>
      </c>
      <c r="P104" s="210">
        <f xml:space="preserve"> INDEX(F_Inputs!$A:$W,MATCH($C104,F_Inputs!$B:$B,0),MATCH(P$87,F_Inputs!$2:$2,0))</f>
        <v>88.052708257177002</v>
      </c>
      <c r="Q104" s="210">
        <f xml:space="preserve"> INDEX(F_Inputs!$A:$W,MATCH($C104,F_Inputs!$B:$B,0),MATCH(Q$87,F_Inputs!$2:$2,0))</f>
        <v>34.636581847567001</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1.11266030983844</v>
      </c>
      <c r="N105" s="210">
        <f xml:space="preserve"> INDEX(F_Inputs!$A:$W,MATCH($C105,F_Inputs!$B:$B,0),MATCH(N$87,F_Inputs!$2:$2,0))</f>
        <v>3.3790603328187498</v>
      </c>
      <c r="O105" s="210">
        <f xml:space="preserve"> INDEX(F_Inputs!$A:$W,MATCH($C105,F_Inputs!$B:$B,0),MATCH(O$87,F_Inputs!$2:$2,0))</f>
        <v>6.2254491476038503</v>
      </c>
      <c r="P105" s="210">
        <f xml:space="preserve"> INDEX(F_Inputs!$A:$W,MATCH($C105,F_Inputs!$B:$B,0),MATCH(P$87,F_Inputs!$2:$2,0))</f>
        <v>9.6783778839402306</v>
      </c>
      <c r="Q105" s="210">
        <f xml:space="preserve"> INDEX(F_Inputs!$A:$W,MATCH($C105,F_Inputs!$B:$B,0),MATCH(Q$87,F_Inputs!$2:$2,0))</f>
        <v>11.936512513036501</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38.2859465541042</v>
      </c>
      <c r="N106" s="210">
        <f xml:space="preserve"> INDEX(F_Inputs!$A:$W,MATCH($C106,F_Inputs!$B:$B,0),MATCH(N$87,F_Inputs!$2:$2,0))</f>
        <v>81.037042626187898</v>
      </c>
      <c r="O106" s="210">
        <f xml:space="preserve"> INDEX(F_Inputs!$A:$W,MATCH($C106,F_Inputs!$B:$B,0),MATCH(O$87,F_Inputs!$2:$2,0))</f>
        <v>149.07625059895599</v>
      </c>
      <c r="P106" s="210">
        <f xml:space="preserve"> INDEX(F_Inputs!$A:$W,MATCH($C106,F_Inputs!$B:$B,0),MATCH(P$87,F_Inputs!$2:$2,0))</f>
        <v>218.47930927087799</v>
      </c>
      <c r="Q106" s="210">
        <f xml:space="preserve"> INDEX(F_Inputs!$A:$W,MATCH($C106,F_Inputs!$B:$B,0),MATCH(Q$87,F_Inputs!$2:$2,0))</f>
        <v>238.16751818500799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309.06823260749701</v>
      </c>
      <c r="N107" s="210">
        <f xml:space="preserve"> INDEX(F_Inputs!$A:$W,MATCH($C107,F_Inputs!$B:$B,0),MATCH(N$87,F_Inputs!$2:$2,0))</f>
        <v>342.99014340978403</v>
      </c>
      <c r="O107" s="210">
        <f xml:space="preserve"> INDEX(F_Inputs!$A:$W,MATCH($C107,F_Inputs!$B:$B,0),MATCH(O$87,F_Inputs!$2:$2,0))</f>
        <v>384.55757023464599</v>
      </c>
      <c r="P107" s="210">
        <f xml:space="preserve"> INDEX(F_Inputs!$A:$W,MATCH($C107,F_Inputs!$B:$B,0),MATCH(P$87,F_Inputs!$2:$2,0))</f>
        <v>457.05724614492601</v>
      </c>
      <c r="Q107" s="210">
        <f xml:space="preserve"> INDEX(F_Inputs!$A:$W,MATCH($C107,F_Inputs!$B:$B,0),MATCH(Q$87,F_Inputs!$2:$2,0))</f>
        <v>534.76768878092105</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6.8136768526524696</v>
      </c>
      <c r="N108" s="210">
        <f xml:space="preserve"> INDEX(F_Inputs!$A:$W,MATCH($C108,F_Inputs!$B:$B,0),MATCH(N$87,F_Inputs!$2:$2,0))</f>
        <v>8.3202508324819302</v>
      </c>
      <c r="O108" s="210">
        <f xml:space="preserve"> INDEX(F_Inputs!$A:$W,MATCH($C108,F_Inputs!$B:$B,0),MATCH(O$87,F_Inputs!$2:$2,0))</f>
        <v>9.5863249260806391</v>
      </c>
      <c r="P108" s="210">
        <f xml:space="preserve"> INDEX(F_Inputs!$A:$W,MATCH($C108,F_Inputs!$B:$B,0),MATCH(P$87,F_Inputs!$2:$2,0))</f>
        <v>11.2245370221921</v>
      </c>
      <c r="Q108" s="210">
        <f xml:space="preserve"> INDEX(F_Inputs!$A:$W,MATCH($C108,F_Inputs!$B:$B,0),MATCH(Q$87,F_Inputs!$2:$2,0))</f>
        <v>12.841973831238899</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322.88667098736403</v>
      </c>
      <c r="N109" s="210">
        <f xml:space="preserve"> INDEX(F_Inputs!$A:$W,MATCH($C109,F_Inputs!$B:$B,0),MATCH(N$87,F_Inputs!$2:$2,0))</f>
        <v>354.90473679509699</v>
      </c>
      <c r="O109" s="210">
        <f xml:space="preserve"> INDEX(F_Inputs!$A:$W,MATCH($C109,F_Inputs!$B:$B,0),MATCH(O$87,F_Inputs!$2:$2,0))</f>
        <v>413.23881562586303</v>
      </c>
      <c r="P109" s="210">
        <f xml:space="preserve"> INDEX(F_Inputs!$A:$W,MATCH($C109,F_Inputs!$B:$B,0),MATCH(P$87,F_Inputs!$2:$2,0))</f>
        <v>473.55445467364598</v>
      </c>
      <c r="Q109" s="210">
        <f xml:space="preserve"> INDEX(F_Inputs!$A:$W,MATCH($C109,F_Inputs!$B:$B,0),MATCH(Q$87,F_Inputs!$2:$2,0))</f>
        <v>484.66168084491102</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4.29320586057877E-2</v>
      </c>
      <c r="N110" s="286">
        <f xml:space="preserve"> INDEX(F_Inputs!$A:$W,MATCH($C110,F_Inputs!$B:$B,0),MATCH(N$87,F_Inputs!$2:$2,0))</f>
        <v>4.22038708162433E-2</v>
      </c>
      <c r="O110" s="286">
        <f xml:space="preserve"> INDEX(F_Inputs!$A:$W,MATCH($C110,F_Inputs!$B:$B,0),MATCH(O$87,F_Inputs!$2:$2,0))</f>
        <v>4.0525241611227197E-2</v>
      </c>
      <c r="P110" s="286">
        <f xml:space="preserve"> INDEX(F_Inputs!$A:$W,MATCH($C110,F_Inputs!$B:$B,0),MATCH(P$87,F_Inputs!$2:$2,0))</f>
        <v>3.96366126792825E-2</v>
      </c>
      <c r="Q110" s="286">
        <f xml:space="preserve"> INDEX(F_Inputs!$A:$W,MATCH($C110,F_Inputs!$B:$B,0),MATCH(Q$87,F_Inputs!$2:$2,0))</f>
        <v>3.8908454928127702E-2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5845.4231286294498</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3044.3049001496602</v>
      </c>
      <c r="N114" s="210">
        <f xml:space="preserve"> INDEX(F_Inputs!$A:$W,MATCH($C114,F_Inputs!$B:$B,0),MATCH(N$87,F_Inputs!$2:$2,0))</f>
        <v>3004.92666076664</v>
      </c>
      <c r="O114" s="210">
        <f xml:space="preserve"> INDEX(F_Inputs!$A:$W,MATCH($C114,F_Inputs!$B:$B,0),MATCH(O$87,F_Inputs!$2:$2,0))</f>
        <v>2985.9420839346099</v>
      </c>
      <c r="P114" s="210">
        <f xml:space="preserve"> INDEX(F_Inputs!$A:$W,MATCH($C114,F_Inputs!$B:$B,0),MATCH(P$87,F_Inputs!$2:$2,0))</f>
        <v>2964.3999505339202</v>
      </c>
      <c r="Q114" s="210">
        <f xml:space="preserve"> INDEX(F_Inputs!$A:$W,MATCH($C114,F_Inputs!$B:$B,0),MATCH(Q$87,F_Inputs!$2:$2,0))</f>
        <v>2921.4791360566001</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73.849026863322393</v>
      </c>
      <c r="N115" s="210">
        <f xml:space="preserve"> INDEX(F_Inputs!$A:$W,MATCH($C115,F_Inputs!$B:$B,0),MATCH(N$87,F_Inputs!$2:$2,0))</f>
        <v>88.908714364741002</v>
      </c>
      <c r="O115" s="210">
        <f xml:space="preserve"> INDEX(F_Inputs!$A:$W,MATCH($C115,F_Inputs!$B:$B,0),MATCH(O$87,F_Inputs!$2:$2,0))</f>
        <v>94.068173677109201</v>
      </c>
      <c r="P115" s="210">
        <f xml:space="preserve"> INDEX(F_Inputs!$A:$W,MATCH($C115,F_Inputs!$B:$B,0),MATCH(P$87,F_Inputs!$2:$2,0))</f>
        <v>94.860798417087594</v>
      </c>
      <c r="Q115" s="210">
        <f xml:space="preserve"> INDEX(F_Inputs!$A:$W,MATCH($C115,F_Inputs!$B:$B,0),MATCH(Q$87,F_Inputs!$2:$2,0))</f>
        <v>93.4873323538134</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113.227266246338</v>
      </c>
      <c r="N116" s="210">
        <f xml:space="preserve"> INDEX(F_Inputs!$A:$W,MATCH($C116,F_Inputs!$B:$B,0),MATCH(N$87,F_Inputs!$2:$2,0))</f>
        <v>107.893291196772</v>
      </c>
      <c r="O116" s="210">
        <f xml:space="preserve"> INDEX(F_Inputs!$A:$W,MATCH($C116,F_Inputs!$B:$B,0),MATCH(O$87,F_Inputs!$2:$2,0))</f>
        <v>115.6103070778</v>
      </c>
      <c r="P116" s="210">
        <f xml:space="preserve"> INDEX(F_Inputs!$A:$W,MATCH($C116,F_Inputs!$B:$B,0),MATCH(P$87,F_Inputs!$2:$2,0))</f>
        <v>137.78161289440499</v>
      </c>
      <c r="Q116" s="210">
        <f xml:space="preserve"> INDEX(F_Inputs!$A:$W,MATCH($C116,F_Inputs!$B:$B,0),MATCH(Q$87,F_Inputs!$2:$2,0))</f>
        <v>136.01196782020401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2828.8007241564401</v>
      </c>
      <c r="N117" s="210">
        <f xml:space="preserve"> INDEX(F_Inputs!$A:$W,MATCH($C117,F_Inputs!$B:$B,0),MATCH(N$87,F_Inputs!$2:$2,0))</f>
        <v>2755.6992019104</v>
      </c>
      <c r="O117" s="210">
        <f xml:space="preserve"> INDEX(F_Inputs!$A:$W,MATCH($C117,F_Inputs!$B:$B,0),MATCH(O$87,F_Inputs!$2:$2,0))</f>
        <v>2680.2006421129399</v>
      </c>
      <c r="P117" s="210">
        <f xml:space="preserve"> INDEX(F_Inputs!$A:$W,MATCH($C117,F_Inputs!$B:$B,0),MATCH(P$87,F_Inputs!$2:$2,0))</f>
        <v>2587.0662871752002</v>
      </c>
      <c r="Q117" s="210">
        <f xml:space="preserve"> INDEX(F_Inputs!$A:$W,MATCH($C117,F_Inputs!$B:$B,0),MATCH(Q$87,F_Inputs!$2:$2,0))</f>
        <v>2496.9728870243598</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3044.3049001496602</v>
      </c>
      <c r="N118" s="210">
        <f xml:space="preserve"> INDEX(F_Inputs!$A:$W,MATCH($C118,F_Inputs!$B:$B,0),MATCH(N$87,F_Inputs!$2:$2,0))</f>
        <v>2968.2720595753699</v>
      </c>
      <c r="O118" s="210">
        <f xml:space="preserve"> INDEX(F_Inputs!$A:$W,MATCH($C118,F_Inputs!$B:$B,0),MATCH(O$87,F_Inputs!$2:$2,0))</f>
        <v>2893.36445736929</v>
      </c>
      <c r="P118" s="210">
        <f xml:space="preserve"> INDEX(F_Inputs!$A:$W,MATCH($C118,F_Inputs!$B:$B,0),MATCH(P$87,F_Inputs!$2:$2,0))</f>
        <v>2823.7629741343899</v>
      </c>
      <c r="Q118" s="210">
        <f xml:space="preserve"> INDEX(F_Inputs!$A:$W,MATCH($C118,F_Inputs!$B:$B,0),MATCH(Q$87,F_Inputs!$2:$2,0))</f>
        <v>2756.79834406184</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60.379649151457599</v>
      </c>
      <c r="N119" s="210">
        <f xml:space="preserve"> INDEX(F_Inputs!$A:$W,MATCH($C119,F_Inputs!$B:$B,0),MATCH(N$87,F_Inputs!$2:$2,0))</f>
        <v>59.490058478357703</v>
      </c>
      <c r="O119" s="210">
        <f xml:space="preserve"> INDEX(F_Inputs!$A:$W,MATCH($C119,F_Inputs!$B:$B,0),MATCH(O$87,F_Inputs!$2:$2,0))</f>
        <v>60.040933812689801</v>
      </c>
      <c r="P119" s="210">
        <f xml:space="preserve"> INDEX(F_Inputs!$A:$W,MATCH($C119,F_Inputs!$B:$B,0),MATCH(P$87,F_Inputs!$2:$2,0))</f>
        <v>59.299022456823899</v>
      </c>
      <c r="Q119" s="210">
        <f xml:space="preserve"> INDEX(F_Inputs!$A:$W,MATCH($C119,F_Inputs!$B:$B,0),MATCH(Q$87,F_Inputs!$2:$2,0))</f>
        <v>57.892765225302703</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136.412489725743</v>
      </c>
      <c r="N122" s="210">
        <f xml:space="preserve"> INDEX(F_Inputs!$A:$W,MATCH($C122,F_Inputs!$B:$B,0),MATCH(N$87,F_Inputs!$2:$2,0))</f>
        <v>134.39766068444001</v>
      </c>
      <c r="O122" s="210">
        <f xml:space="preserve"> INDEX(F_Inputs!$A:$W,MATCH($C122,F_Inputs!$B:$B,0),MATCH(O$87,F_Inputs!$2:$2,0))</f>
        <v>129.642417047588</v>
      </c>
      <c r="P122" s="210">
        <f xml:space="preserve"> INDEX(F_Inputs!$A:$W,MATCH($C122,F_Inputs!$B:$B,0),MATCH(P$87,F_Inputs!$2:$2,0))</f>
        <v>126.263652529379</v>
      </c>
      <c r="Q122" s="210">
        <f xml:space="preserve"> INDEX(F_Inputs!$A:$W,MATCH($C122,F_Inputs!$B:$B,0),MATCH(Q$87,F_Inputs!$2:$2,0))</f>
        <v>122.395455710802</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2794.2945367850998</v>
      </c>
      <c r="N124" s="210">
        <f xml:space="preserve"> INDEX(F_Inputs!$A:$W,MATCH($C124,F_Inputs!$B:$B,0),MATCH(N$87,F_Inputs!$2:$2,0))</f>
        <v>2670.2601396414402</v>
      </c>
      <c r="O124" s="210">
        <f xml:space="preserve"> INDEX(F_Inputs!$A:$W,MATCH($C124,F_Inputs!$B:$B,0),MATCH(O$87,F_Inputs!$2:$2,0))</f>
        <v>2553.04664105349</v>
      </c>
      <c r="P124" s="210">
        <f xml:space="preserve"> INDEX(F_Inputs!$A:$W,MATCH($C124,F_Inputs!$B:$B,0),MATCH(P$87,F_Inputs!$2:$2,0))</f>
        <v>2441.2360055699601</v>
      </c>
      <c r="Q124" s="210">
        <f xml:space="preserve"> INDEX(F_Inputs!$A:$W,MATCH($C124,F_Inputs!$B:$B,0),MATCH(Q$87,F_Inputs!$2:$2,0))</f>
        <v>2335.0800609927901</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518.18363620001003</v>
      </c>
      <c r="O125" s="210">
        <f xml:space="preserve"> INDEX(F_Inputs!$A:$W,MATCH($C125,F_Inputs!$B:$B,0),MATCH(O$87,F_Inputs!$2:$2,0))</f>
        <v>1063.1237941064501</v>
      </c>
      <c r="P125" s="210">
        <f xml:space="preserve"> INDEX(F_Inputs!$A:$W,MATCH($C125,F_Inputs!$B:$B,0),MATCH(P$87,F_Inputs!$2:$2,0))</f>
        <v>1570.2809919727299</v>
      </c>
      <c r="Q125" s="210">
        <f xml:space="preserve"> INDEX(F_Inputs!$A:$W,MATCH($C125,F_Inputs!$B:$B,0),MATCH(Q$87,F_Inputs!$2:$2,0))</f>
        <v>2056.2257376566199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10.3854276836324</v>
      </c>
      <c r="O126" s="210">
        <f xml:space="preserve"> INDEX(F_Inputs!$A:$W,MATCH($C126,F_Inputs!$B:$B,0),MATCH(O$87,F_Inputs!$2:$2,0))</f>
        <v>22.061149328791199</v>
      </c>
      <c r="P126" s="210">
        <f xml:space="preserve"> INDEX(F_Inputs!$A:$W,MATCH($C126,F_Inputs!$B:$B,0),MATCH(P$87,F_Inputs!$2:$2,0))</f>
        <v>32.975900831428199</v>
      </c>
      <c r="Q126" s="210">
        <f xml:space="preserve"> INDEX(F_Inputs!$A:$W,MATCH($C126,F_Inputs!$B:$B,0),MATCH(Q$87,F_Inputs!$2:$2,0))</f>
        <v>43.180740490792097</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529.82322536583104</v>
      </c>
      <c r="N127" s="210">
        <f xml:space="preserve"> INDEX(F_Inputs!$A:$W,MATCH($C127,F_Inputs!$B:$B,0),MATCH(N$87,F_Inputs!$2:$2,0))</f>
        <v>570.68295580911695</v>
      </c>
      <c r="O127" s="210">
        <f xml:space="preserve"> INDEX(F_Inputs!$A:$W,MATCH($C127,F_Inputs!$B:$B,0),MATCH(O$87,F_Inputs!$2:$2,0))</f>
        <v>544.68597226563202</v>
      </c>
      <c r="P127" s="210">
        <f xml:space="preserve"> INDEX(F_Inputs!$A:$W,MATCH($C127,F_Inputs!$B:$B,0),MATCH(P$87,F_Inputs!$2:$2,0))</f>
        <v>534.89634223377197</v>
      </c>
      <c r="Q127" s="210">
        <f xml:space="preserve"> INDEX(F_Inputs!$A:$W,MATCH($C127,F_Inputs!$B:$B,0),MATCH(Q$87,F_Inputs!$2:$2,0))</f>
        <v>482.87753297685703</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11.639589165821301</v>
      </c>
      <c r="N128" s="210">
        <f xml:space="preserve"> INDEX(F_Inputs!$A:$W,MATCH($C128,F_Inputs!$B:$B,0),MATCH(N$87,F_Inputs!$2:$2,0))</f>
        <v>36.128225586313498</v>
      </c>
      <c r="O128" s="210">
        <f xml:space="preserve"> INDEX(F_Inputs!$A:$W,MATCH($C128,F_Inputs!$B:$B,0),MATCH(O$87,F_Inputs!$2:$2,0))</f>
        <v>59.589923728139297</v>
      </c>
      <c r="P128" s="210">
        <f xml:space="preserve"> INDEX(F_Inputs!$A:$W,MATCH($C128,F_Inputs!$B:$B,0),MATCH(P$87,F_Inputs!$2:$2,0))</f>
        <v>81.927497381308001</v>
      </c>
      <c r="Q128" s="210">
        <f xml:space="preserve"> INDEX(F_Inputs!$A:$W,MATCH($C128,F_Inputs!$B:$B,0),MATCH(Q$87,F_Inputs!$2:$2,0))</f>
        <v>101.790501813974</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487.811654263344</v>
      </c>
      <c r="N129" s="210">
        <f xml:space="preserve"> INDEX(F_Inputs!$A:$W,MATCH($C129,F_Inputs!$B:$B,0),MATCH(N$87,F_Inputs!$2:$2,0))</f>
        <v>981.14742637293796</v>
      </c>
      <c r="O129" s="210">
        <f xml:space="preserve"> INDEX(F_Inputs!$A:$W,MATCH($C129,F_Inputs!$B:$B,0),MATCH(O$87,F_Inputs!$2:$2,0))</f>
        <v>1419.7369427917599</v>
      </c>
      <c r="P129" s="210">
        <f xml:space="preserve"> INDEX(F_Inputs!$A:$W,MATCH($C129,F_Inputs!$B:$B,0),MATCH(P$87,F_Inputs!$2:$2,0))</f>
        <v>1820.8558189102</v>
      </c>
      <c r="Q129" s="210">
        <f xml:space="preserve"> INDEX(F_Inputs!$A:$W,MATCH($C129,F_Inputs!$B:$B,0),MATCH(Q$87,F_Inputs!$2:$2,0))</f>
        <v>2151.3799672478099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6088.6098002993203</v>
      </c>
      <c r="N130" s="210">
        <f xml:space="preserve"> INDEX(F_Inputs!$A:$W,MATCH($C130,F_Inputs!$B:$B,0),MATCH(N$87,F_Inputs!$2:$2,0))</f>
        <v>6491.3823565420298</v>
      </c>
      <c r="O130" s="210">
        <f xml:space="preserve"> INDEX(F_Inputs!$A:$W,MATCH($C130,F_Inputs!$B:$B,0),MATCH(O$87,F_Inputs!$2:$2,0))</f>
        <v>6942.4303354103504</v>
      </c>
      <c r="P130" s="210">
        <f xml:space="preserve"> INDEX(F_Inputs!$A:$W,MATCH($C130,F_Inputs!$B:$B,0),MATCH(P$87,F_Inputs!$2:$2,0))</f>
        <v>7358.4439166410502</v>
      </c>
      <c r="Q130" s="210">
        <f xml:space="preserve"> INDEX(F_Inputs!$A:$W,MATCH($C130,F_Inputs!$B:$B,0),MATCH(Q$87,F_Inputs!$2:$2,0))</f>
        <v>7734.50321777507</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134.22867601478001</v>
      </c>
      <c r="N131" s="210">
        <f xml:space="preserve"> INDEX(F_Inputs!$A:$W,MATCH($C131,F_Inputs!$B:$B,0),MATCH(N$87,F_Inputs!$2:$2,0))</f>
        <v>158.78420052673101</v>
      </c>
      <c r="O131" s="210">
        <f xml:space="preserve"> INDEX(F_Inputs!$A:$W,MATCH($C131,F_Inputs!$B:$B,0),MATCH(O$87,F_Inputs!$2:$2,0))</f>
        <v>176.17025681858999</v>
      </c>
      <c r="P131" s="210">
        <f xml:space="preserve"> INDEX(F_Inputs!$A:$W,MATCH($C131,F_Inputs!$B:$B,0),MATCH(P$87,F_Inputs!$2:$2,0))</f>
        <v>187.13572170533999</v>
      </c>
      <c r="Q131" s="210">
        <f xml:space="preserve"> INDEX(F_Inputs!$A:$W,MATCH($C131,F_Inputs!$B:$B,0),MATCH(Q$87,F_Inputs!$2:$2,0))</f>
        <v>194.56083806990799</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6110.9069152048796</v>
      </c>
      <c r="N132" s="210">
        <f xml:space="preserve"> INDEX(F_Inputs!$A:$W,MATCH($C132,F_Inputs!$B:$B,0),MATCH(N$87,F_Inputs!$2:$2,0))</f>
        <v>6407.1067679247799</v>
      </c>
      <c r="O132" s="210">
        <f xml:space="preserve"> INDEX(F_Inputs!$A:$W,MATCH($C132,F_Inputs!$B:$B,0),MATCH(O$87,F_Inputs!$2:$2,0))</f>
        <v>6652.9842259581901</v>
      </c>
      <c r="P132" s="210">
        <f xml:space="preserve"> INDEX(F_Inputs!$A:$W,MATCH($C132,F_Inputs!$B:$B,0),MATCH(P$87,F_Inputs!$2:$2,0))</f>
        <v>6849.1581116553598</v>
      </c>
      <c r="Q132" s="210">
        <f xml:space="preserve"> INDEX(F_Inputs!$A:$W,MATCH($C132,F_Inputs!$B:$B,0),MATCH(Q$87,F_Inputs!$2:$2,0))</f>
        <v>6983.4329152649598</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3.63122760763782E-2</v>
      </c>
      <c r="N133" s="286">
        <f xml:space="preserve"> INDEX(F_Inputs!$A:$W,MATCH($C133,F_Inputs!$B:$B,0),MATCH(N$87,F_Inputs!$2:$2,0))</f>
        <v>3.48736368017609E-2</v>
      </c>
      <c r="O133" s="286">
        <f xml:space="preserve"> INDEX(F_Inputs!$A:$W,MATCH($C133,F_Inputs!$B:$B,0),MATCH(O$87,F_Inputs!$2:$2,0))</f>
        <v>3.75356889776872E-2</v>
      </c>
      <c r="P133" s="286">
        <f xml:space="preserve"> INDEX(F_Inputs!$A:$W,MATCH($C133,F_Inputs!$B:$B,0),MATCH(P$87,F_Inputs!$2:$2,0))</f>
        <v>4.5037551291320699E-2</v>
      </c>
      <c r="Q133" s="286">
        <f xml:space="preserve"> INDEX(F_Inputs!$A:$W,MATCH($C133,F_Inputs!$B:$B,0),MATCH(Q$87,F_Inputs!$2:$2,0))</f>
        <v>4.51122655078528E-2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4966.3115228015204</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2586.4622922651001</v>
      </c>
      <c r="N137" s="210">
        <f xml:space="preserve"> INDEX(F_Inputs!$A:$W,MATCH($C137,F_Inputs!$B:$B,0),MATCH(N$87,F_Inputs!$2:$2,0))</f>
        <v>2504.2474783665798</v>
      </c>
      <c r="O137" s="210">
        <f xml:space="preserve"> INDEX(F_Inputs!$A:$W,MATCH($C137,F_Inputs!$B:$B,0),MATCH(O$87,F_Inputs!$2:$2,0))</f>
        <v>2435.5884629522998</v>
      </c>
      <c r="P137" s="210">
        <f xml:space="preserve"> INDEX(F_Inputs!$A:$W,MATCH($C137,F_Inputs!$B:$B,0),MATCH(P$87,F_Inputs!$2:$2,0))</f>
        <v>2383.5978437788499</v>
      </c>
      <c r="Q137" s="210">
        <f xml:space="preserve"> INDEX(F_Inputs!$A:$W,MATCH($C137,F_Inputs!$B:$B,0),MATCH(Q$87,F_Inputs!$2:$2,0))</f>
        <v>2331.4232226783602</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62.742638982404898</v>
      </c>
      <c r="N138" s="210">
        <f xml:space="preserve"> INDEX(F_Inputs!$A:$W,MATCH($C138,F_Inputs!$B:$B,0),MATCH(N$87,F_Inputs!$2:$2,0))</f>
        <v>74.094794611697097</v>
      </c>
      <c r="O138" s="210">
        <f xml:space="preserve"> INDEX(F_Inputs!$A:$W,MATCH($C138,F_Inputs!$B:$B,0),MATCH(O$87,F_Inputs!$2:$2,0))</f>
        <v>76.730007514766498</v>
      </c>
      <c r="P138" s="210">
        <f xml:space="preserve"> INDEX(F_Inputs!$A:$W,MATCH($C138,F_Inputs!$B:$B,0),MATCH(P$87,F_Inputs!$2:$2,0))</f>
        <v>76.275131000924802</v>
      </c>
      <c r="Q138" s="210">
        <f xml:space="preserve"> INDEX(F_Inputs!$A:$W,MATCH($C138,F_Inputs!$B:$B,0),MATCH(Q$87,F_Inputs!$2:$2,0))</f>
        <v>74.605543125709204</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144.957452880929</v>
      </c>
      <c r="N139" s="210">
        <f xml:space="preserve"> INDEX(F_Inputs!$A:$W,MATCH($C139,F_Inputs!$B:$B,0),MATCH(N$87,F_Inputs!$2:$2,0))</f>
        <v>142.753810025978</v>
      </c>
      <c r="O139" s="210">
        <f xml:space="preserve"> INDEX(F_Inputs!$A:$W,MATCH($C139,F_Inputs!$B:$B,0),MATCH(O$87,F_Inputs!$2:$2,0))</f>
        <v>128.720626688218</v>
      </c>
      <c r="P139" s="210">
        <f xml:space="preserve"> INDEX(F_Inputs!$A:$W,MATCH($C139,F_Inputs!$B:$B,0),MATCH(P$87,F_Inputs!$2:$2,0))</f>
        <v>128.44975210141101</v>
      </c>
      <c r="Q139" s="210">
        <f xml:space="preserve"> INDEX(F_Inputs!$A:$W,MATCH($C139,F_Inputs!$B:$B,0),MATCH(Q$87,F_Inputs!$2:$2,0))</f>
        <v>124.478019409111</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2357.4675458012598</v>
      </c>
      <c r="N140" s="210">
        <f xml:space="preserve"> INDEX(F_Inputs!$A:$W,MATCH($C140,F_Inputs!$B:$B,0),MATCH(N$87,F_Inputs!$2:$2,0))</f>
        <v>2247.7827750415299</v>
      </c>
      <c r="O140" s="210">
        <f xml:space="preserve"> INDEX(F_Inputs!$A:$W,MATCH($C140,F_Inputs!$B:$B,0),MATCH(O$87,F_Inputs!$2:$2,0))</f>
        <v>2155.0804810546701</v>
      </c>
      <c r="P140" s="210">
        <f xml:space="preserve"> INDEX(F_Inputs!$A:$W,MATCH($C140,F_Inputs!$B:$B,0),MATCH(P$87,F_Inputs!$2:$2,0))</f>
        <v>2064.55228315267</v>
      </c>
      <c r="Q140" s="210">
        <f xml:space="preserve"> INDEX(F_Inputs!$A:$W,MATCH($C140,F_Inputs!$B:$B,0),MATCH(Q$87,F_Inputs!$2:$2,0))</f>
        <v>1978.83306351333</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2586.4622922651001</v>
      </c>
      <c r="N141" s="210">
        <f xml:space="preserve"> INDEX(F_Inputs!$A:$W,MATCH($C141,F_Inputs!$B:$B,0),MATCH(N$87,F_Inputs!$2:$2,0))</f>
        <v>2491.7404413415202</v>
      </c>
      <c r="O141" s="210">
        <f xml:space="preserve"> INDEX(F_Inputs!$A:$W,MATCH($C141,F_Inputs!$B:$B,0),MATCH(O$87,F_Inputs!$2:$2,0))</f>
        <v>2399.5377413541901</v>
      </c>
      <c r="P141" s="210">
        <f xml:space="preserve"> INDEX(F_Inputs!$A:$W,MATCH($C141,F_Inputs!$B:$B,0),MATCH(P$87,F_Inputs!$2:$2,0))</f>
        <v>2315.51790167443</v>
      </c>
      <c r="Q141" s="210">
        <f xml:space="preserve"> INDEX(F_Inputs!$A:$W,MATCH($C141,F_Inputs!$B:$B,0),MATCH(Q$87,F_Inputs!$2:$2,0))</f>
        <v>2236.0518880919699</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51.298963432593297</v>
      </c>
      <c r="N142" s="210">
        <f xml:space="preserve"> INDEX(F_Inputs!$A:$W,MATCH($C142,F_Inputs!$B:$B,0),MATCH(N$87,F_Inputs!$2:$2,0))</f>
        <v>49.9394198352228</v>
      </c>
      <c r="O142" s="210">
        <f xml:space="preserve"> INDEX(F_Inputs!$A:$W,MATCH($C142,F_Inputs!$B:$B,0),MATCH(O$87,F_Inputs!$2:$2,0))</f>
        <v>49.793411384022498</v>
      </c>
      <c r="P142" s="210">
        <f xml:space="preserve"> INDEX(F_Inputs!$A:$W,MATCH($C142,F_Inputs!$B:$B,0),MATCH(P$87,F_Inputs!$2:$2,0))</f>
        <v>48.625875935164302</v>
      </c>
      <c r="Q142" s="210">
        <f xml:space="preserve"> INDEX(F_Inputs!$A:$W,MATCH($C142,F_Inputs!$B:$B,0),MATCH(Q$87,F_Inputs!$2:$2,0))</f>
        <v>46.957089649934602</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146.02081435617501</v>
      </c>
      <c r="N145" s="210">
        <f xml:space="preserve"> INDEX(F_Inputs!$A:$W,MATCH($C145,F_Inputs!$B:$B,0),MATCH(N$87,F_Inputs!$2:$2,0))</f>
        <v>142.14211982255301</v>
      </c>
      <c r="O145" s="210">
        <f xml:space="preserve"> INDEX(F_Inputs!$A:$W,MATCH($C145,F_Inputs!$B:$B,0),MATCH(O$87,F_Inputs!$2:$2,0))</f>
        <v>133.813251063786</v>
      </c>
      <c r="P145" s="210">
        <f xml:space="preserve"> INDEX(F_Inputs!$A:$W,MATCH($C145,F_Inputs!$B:$B,0),MATCH(P$87,F_Inputs!$2:$2,0))</f>
        <v>128.091889517624</v>
      </c>
      <c r="Q145" s="210">
        <f xml:space="preserve"> INDEX(F_Inputs!$A:$W,MATCH($C145,F_Inputs!$B:$B,0),MATCH(Q$87,F_Inputs!$2:$2,0))</f>
        <v>121.473385887072</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2345.69357612158</v>
      </c>
      <c r="N147" s="210">
        <f xml:space="preserve"> INDEX(F_Inputs!$A:$W,MATCH($C147,F_Inputs!$B:$B,0),MATCH(N$87,F_Inputs!$2:$2,0))</f>
        <v>2214.5118870123501</v>
      </c>
      <c r="O147" s="210">
        <f xml:space="preserve"> INDEX(F_Inputs!$A:$W,MATCH($C147,F_Inputs!$B:$B,0),MATCH(O$87,F_Inputs!$2:$2,0))</f>
        <v>2093.5274154805102</v>
      </c>
      <c r="P147" s="210">
        <f xml:space="preserve"> INDEX(F_Inputs!$A:$W,MATCH($C147,F_Inputs!$B:$B,0),MATCH(P$87,F_Inputs!$2:$2,0))</f>
        <v>1980.0978157473701</v>
      </c>
      <c r="Q147" s="210">
        <f xml:space="preserve"> INDEX(F_Inputs!$A:$W,MATCH($C147,F_Inputs!$B:$B,0),MATCH(Q$87,F_Inputs!$2:$2,0))</f>
        <v>1874.74160015143</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385.446733871726</v>
      </c>
      <c r="O148" s="210">
        <f xml:space="preserve"> INDEX(F_Inputs!$A:$W,MATCH($C148,F_Inputs!$B:$B,0),MATCH(O$87,F_Inputs!$2:$2,0))</f>
        <v>819.94717726510896</v>
      </c>
      <c r="P148" s="210">
        <f xml:space="preserve"> INDEX(F_Inputs!$A:$W,MATCH($C148,F_Inputs!$B:$B,0),MATCH(P$87,F_Inputs!$2:$2,0))</f>
        <v>1259.7564156926701</v>
      </c>
      <c r="Q148" s="210">
        <f xml:space="preserve"> INDEX(F_Inputs!$A:$W,MATCH($C148,F_Inputs!$B:$B,0),MATCH(Q$87,F_Inputs!$2:$2,0))</f>
        <v>1646.1850397084399</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7.7251169293428097</v>
      </c>
      <c r="O149" s="210">
        <f xml:space="preserve"> INDEX(F_Inputs!$A:$W,MATCH($C149,F_Inputs!$B:$B,0),MATCH(O$87,F_Inputs!$2:$2,0))</f>
        <v>17.014930170545298</v>
      </c>
      <c r="P149" s="210">
        <f xml:space="preserve"> INDEX(F_Inputs!$A:$W,MATCH($C149,F_Inputs!$B:$B,0),MATCH(P$87,F_Inputs!$2:$2,0))</f>
        <v>26.454884729546698</v>
      </c>
      <c r="Q149" s="210">
        <f xml:space="preserve"> INDEX(F_Inputs!$A:$W,MATCH($C149,F_Inputs!$B:$B,0),MATCH(Q$87,F_Inputs!$2:$2,0))</f>
        <v>34.569885833879702</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396.419192659168</v>
      </c>
      <c r="N150" s="210">
        <f xml:space="preserve"> INDEX(F_Inputs!$A:$W,MATCH($C150,F_Inputs!$B:$B,0),MATCH(N$87,F_Inputs!$2:$2,0))</f>
        <v>461.67265827919402</v>
      </c>
      <c r="O150" s="210">
        <f xml:space="preserve"> INDEX(F_Inputs!$A:$W,MATCH($C150,F_Inputs!$B:$B,0),MATCH(O$87,F_Inputs!$2:$2,0))</f>
        <v>481.67733244969497</v>
      </c>
      <c r="P150" s="210">
        <f xml:space="preserve"> INDEX(F_Inputs!$A:$W,MATCH($C150,F_Inputs!$B:$B,0),MATCH(P$87,F_Inputs!$2:$2,0))</f>
        <v>441.62595917384198</v>
      </c>
      <c r="Q150" s="210">
        <f xml:space="preserve"> INDEX(F_Inputs!$A:$W,MATCH($C150,F_Inputs!$B:$B,0),MATCH(Q$87,F_Inputs!$2:$2,0))</f>
        <v>366.71557545278699</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10.9724587874421</v>
      </c>
      <c r="N151" s="210">
        <f xml:space="preserve"> INDEX(F_Inputs!$A:$W,MATCH($C151,F_Inputs!$B:$B,0),MATCH(N$87,F_Inputs!$2:$2,0))</f>
        <v>34.897331815153898</v>
      </c>
      <c r="O151" s="210">
        <f xml:space="preserve"> INDEX(F_Inputs!$A:$W,MATCH($C151,F_Inputs!$B:$B,0),MATCH(O$87,F_Inputs!$2:$2,0))</f>
        <v>58.883024192682797</v>
      </c>
      <c r="P151" s="210">
        <f xml:space="preserve"> INDEX(F_Inputs!$A:$W,MATCH($C151,F_Inputs!$B:$B,0),MATCH(P$87,F_Inputs!$2:$2,0))</f>
        <v>81.652219887611807</v>
      </c>
      <c r="Q151" s="210">
        <f xml:space="preserve"> INDEX(F_Inputs!$A:$W,MATCH($C151,F_Inputs!$B:$B,0),MATCH(Q$87,F_Inputs!$2:$2,0))</f>
        <v>99.184928821374001</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362.85477916519</v>
      </c>
      <c r="N152" s="210">
        <f xml:space="preserve"> INDEX(F_Inputs!$A:$W,MATCH($C152,F_Inputs!$B:$B,0),MATCH(N$87,F_Inputs!$2:$2,0))</f>
        <v>756.72190500786303</v>
      </c>
      <c r="O152" s="210">
        <f xml:space="preserve"> INDEX(F_Inputs!$A:$W,MATCH($C152,F_Inputs!$B:$B,0),MATCH(O$87,F_Inputs!$2:$2,0))</f>
        <v>1138.98259701335</v>
      </c>
      <c r="P152" s="210">
        <f xml:space="preserve"> INDEX(F_Inputs!$A:$W,MATCH($C152,F_Inputs!$B:$B,0),MATCH(P$87,F_Inputs!$2:$2,0))</f>
        <v>1457.7512350234899</v>
      </c>
      <c r="Q152" s="210">
        <f xml:space="preserve"> INDEX(F_Inputs!$A:$W,MATCH($C152,F_Inputs!$B:$B,0),MATCH(Q$87,F_Inputs!$2:$2,0))</f>
        <v>1689.7857360723201</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5172.9245845302103</v>
      </c>
      <c r="N153" s="210">
        <f xml:space="preserve"> INDEX(F_Inputs!$A:$W,MATCH($C153,F_Inputs!$B:$B,0),MATCH(N$87,F_Inputs!$2:$2,0))</f>
        <v>5381.4346535798304</v>
      </c>
      <c r="O153" s="210">
        <f xml:space="preserve"> INDEX(F_Inputs!$A:$W,MATCH($C153,F_Inputs!$B:$B,0),MATCH(O$87,F_Inputs!$2:$2,0))</f>
        <v>5655.0733815716003</v>
      </c>
      <c r="P153" s="210">
        <f xml:space="preserve"> INDEX(F_Inputs!$A:$W,MATCH($C153,F_Inputs!$B:$B,0),MATCH(P$87,F_Inputs!$2:$2,0))</f>
        <v>5958.8721611459396</v>
      </c>
      <c r="Q153" s="210">
        <f xml:space="preserve"> INDEX(F_Inputs!$A:$W,MATCH($C153,F_Inputs!$B:$B,0),MATCH(Q$87,F_Inputs!$2:$2,0))</f>
        <v>6213.6601504787704</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114.041602414998</v>
      </c>
      <c r="N154" s="210">
        <f xml:space="preserve"> INDEX(F_Inputs!$A:$W,MATCH($C154,F_Inputs!$B:$B,0),MATCH(N$87,F_Inputs!$2:$2,0))</f>
        <v>131.75933137626299</v>
      </c>
      <c r="O154" s="210">
        <f xml:space="preserve"> INDEX(F_Inputs!$A:$W,MATCH($C154,F_Inputs!$B:$B,0),MATCH(O$87,F_Inputs!$2:$2,0))</f>
        <v>143.538349069334</v>
      </c>
      <c r="P154" s="210">
        <f xml:space="preserve"> INDEX(F_Inputs!$A:$W,MATCH($C154,F_Inputs!$B:$B,0),MATCH(P$87,F_Inputs!$2:$2,0))</f>
        <v>151.35589166563599</v>
      </c>
      <c r="Q154" s="210">
        <f xml:space="preserve"> INDEX(F_Inputs!$A:$W,MATCH($C154,F_Inputs!$B:$B,0),MATCH(Q$87,F_Inputs!$2:$2,0))</f>
        <v>156.132518609524</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5066.0159010880298</v>
      </c>
      <c r="N155" s="210">
        <f xml:space="preserve"> INDEX(F_Inputs!$A:$W,MATCH($C155,F_Inputs!$B:$B,0),MATCH(N$87,F_Inputs!$2:$2,0))</f>
        <v>5219.0165670617498</v>
      </c>
      <c r="O155" s="210">
        <f xml:space="preserve"> INDEX(F_Inputs!$A:$W,MATCH($C155,F_Inputs!$B:$B,0),MATCH(O$87,F_Inputs!$2:$2,0))</f>
        <v>5387.5904935485396</v>
      </c>
      <c r="P155" s="210">
        <f xml:space="preserve"> INDEX(F_Inputs!$A:$W,MATCH($C155,F_Inputs!$B:$B,0),MATCH(P$87,F_Inputs!$2:$2,0))</f>
        <v>5502.4013339235298</v>
      </c>
      <c r="Q155" s="210">
        <f xml:space="preserve"> INDEX(F_Inputs!$A:$W,MATCH($C155,F_Inputs!$B:$B,0),MATCH(Q$87,F_Inputs!$2:$2,0))</f>
        <v>5543.3603997370801</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5.47173422377214E-2</v>
      </c>
      <c r="N156" s="286">
        <f xml:space="preserve"> INDEX(F_Inputs!$A:$W,MATCH($C156,F_Inputs!$B:$B,0),MATCH(N$87,F_Inputs!$2:$2,0))</f>
        <v>5.5366508753347699E-2</v>
      </c>
      <c r="O156" s="286">
        <f xml:space="preserve"> INDEX(F_Inputs!$A:$W,MATCH($C156,F_Inputs!$B:$B,0),MATCH(O$87,F_Inputs!$2:$2,0))</f>
        <v>5.1235792038852201E-2</v>
      </c>
      <c r="P156" s="286">
        <f xml:space="preserve"> INDEX(F_Inputs!$A:$W,MATCH($C156,F_Inputs!$B:$B,0),MATCH(P$87,F_Inputs!$2:$2,0))</f>
        <v>5.2218042727556299E-2</v>
      </c>
      <c r="Q156" s="286">
        <f xml:space="preserve"> INDEX(F_Inputs!$A:$W,MATCH($C156,F_Inputs!$B:$B,0),MATCH(Q$87,F_Inputs!$2:$2,0))</f>
        <v>5.1735881622974503E-2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1509.2597203682301</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786.02466600100399</v>
      </c>
      <c r="N160" s="210">
        <f xml:space="preserve"> INDEX(F_Inputs!$A:$W,MATCH($C160,F_Inputs!$B:$B,0),MATCH(N$87,F_Inputs!$2:$2,0))</f>
        <v>770.46010169512704</v>
      </c>
      <c r="O160" s="210">
        <f xml:space="preserve"> INDEX(F_Inputs!$A:$W,MATCH($C160,F_Inputs!$B:$B,0),MATCH(O$87,F_Inputs!$2:$2,0))</f>
        <v>757.60433639797702</v>
      </c>
      <c r="P160" s="210">
        <f xml:space="preserve"> INDEX(F_Inputs!$A:$W,MATCH($C160,F_Inputs!$B:$B,0),MATCH(P$87,F_Inputs!$2:$2,0))</f>
        <v>744.71552037808999</v>
      </c>
      <c r="Q160" s="210">
        <f xml:space="preserve"> INDEX(F_Inputs!$A:$W,MATCH($C160,F_Inputs!$B:$B,0),MATCH(Q$87,F_Inputs!$2:$2,0))</f>
        <v>730.75780223632705</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19.067458279848601</v>
      </c>
      <c r="N161" s="210">
        <f xml:space="preserve"> INDEX(F_Inputs!$A:$W,MATCH($C161,F_Inputs!$B:$B,0),MATCH(N$87,F_Inputs!$2:$2,0))</f>
        <v>22.796102815223101</v>
      </c>
      <c r="O161" s="210">
        <f xml:space="preserve"> INDEX(F_Inputs!$A:$W,MATCH($C161,F_Inputs!$B:$B,0),MATCH(O$87,F_Inputs!$2:$2,0))</f>
        <v>23.867327058436199</v>
      </c>
      <c r="P161" s="210">
        <f xml:space="preserve"> INDEX(F_Inputs!$A:$W,MATCH($C161,F_Inputs!$B:$B,0),MATCH(P$87,F_Inputs!$2:$2,0))</f>
        <v>23.830896652099401</v>
      </c>
      <c r="Q161" s="210">
        <f xml:space="preserve"> INDEX(F_Inputs!$A:$W,MATCH($C161,F_Inputs!$B:$B,0),MATCH(Q$87,F_Inputs!$2:$2,0))</f>
        <v>23.384249671563001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34.632022585725501</v>
      </c>
      <c r="N162" s="210">
        <f xml:space="preserve"> INDEX(F_Inputs!$A:$W,MATCH($C162,F_Inputs!$B:$B,0),MATCH(N$87,F_Inputs!$2:$2,0))</f>
        <v>35.651868112373499</v>
      </c>
      <c r="O162" s="210">
        <f xml:space="preserve"> INDEX(F_Inputs!$A:$W,MATCH($C162,F_Inputs!$B:$B,0),MATCH(O$87,F_Inputs!$2:$2,0))</f>
        <v>36.756143078323397</v>
      </c>
      <c r="P162" s="210">
        <f xml:space="preserve"> INDEX(F_Inputs!$A:$W,MATCH($C162,F_Inputs!$B:$B,0),MATCH(P$87,F_Inputs!$2:$2,0))</f>
        <v>37.788614793861903</v>
      </c>
      <c r="Q162" s="210">
        <f xml:space="preserve"> INDEX(F_Inputs!$A:$W,MATCH($C162,F_Inputs!$B:$B,0),MATCH(Q$87,F_Inputs!$2:$2,0))</f>
        <v>38.93788321764</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725.30159290235997</v>
      </c>
      <c r="N163" s="210">
        <f xml:space="preserve"> INDEX(F_Inputs!$A:$W,MATCH($C163,F_Inputs!$B:$B,0),MATCH(N$87,F_Inputs!$2:$2,0))</f>
        <v>699.18625562379896</v>
      </c>
      <c r="O163" s="210">
        <f xml:space="preserve"> INDEX(F_Inputs!$A:$W,MATCH($C163,F_Inputs!$B:$B,0),MATCH(O$87,F_Inputs!$2:$2,0))</f>
        <v>673.31906936151802</v>
      </c>
      <c r="P163" s="210">
        <f xml:space="preserve"> INDEX(F_Inputs!$A:$W,MATCH($C163,F_Inputs!$B:$B,0),MATCH(P$87,F_Inputs!$2:$2,0))</f>
        <v>647.11017474787002</v>
      </c>
      <c r="Q163" s="210">
        <f xml:space="preserve"> INDEX(F_Inputs!$A:$W,MATCH($C163,F_Inputs!$B:$B,0),MATCH(Q$87,F_Inputs!$2:$2,0))</f>
        <v>620.31040002203395</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786.02466600100399</v>
      </c>
      <c r="N164" s="210">
        <f xml:space="preserve"> INDEX(F_Inputs!$A:$W,MATCH($C164,F_Inputs!$B:$B,0),MATCH(N$87,F_Inputs!$2:$2,0))</f>
        <v>767.13197281997702</v>
      </c>
      <c r="O164" s="210">
        <f xml:space="preserve"> INDEX(F_Inputs!$A:$W,MATCH($C164,F_Inputs!$B:$B,0),MATCH(O$87,F_Inputs!$2:$2,0))</f>
        <v>747.33806790199901</v>
      </c>
      <c r="P164" s="210">
        <f xml:space="preserve"> INDEX(F_Inputs!$A:$W,MATCH($C164,F_Inputs!$B:$B,0),MATCH(P$87,F_Inputs!$2:$2,0))</f>
        <v>726.96616158862503</v>
      </c>
      <c r="Q164" s="210">
        <f xml:space="preserve"> INDEX(F_Inputs!$A:$W,MATCH($C164,F_Inputs!$B:$B,0),MATCH(Q$87,F_Inputs!$2:$2,0))</f>
        <v>705.73766607875996</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15.589730698524701</v>
      </c>
      <c r="N165" s="210">
        <f xml:space="preserve"> INDEX(F_Inputs!$A:$W,MATCH($C165,F_Inputs!$B:$B,0),MATCH(N$87,F_Inputs!$2:$2,0))</f>
        <v>15.374846040968</v>
      </c>
      <c r="O165" s="210">
        <f xml:space="preserve"> INDEX(F_Inputs!$A:$W,MATCH($C165,F_Inputs!$B:$B,0),MATCH(O$87,F_Inputs!$2:$2,0))</f>
        <v>15.5082002740177</v>
      </c>
      <c r="P165" s="210">
        <f xml:space="preserve"> INDEX(F_Inputs!$A:$W,MATCH($C165,F_Inputs!$B:$B,0),MATCH(P$87,F_Inputs!$2:$2,0))</f>
        <v>15.2662893933615</v>
      </c>
      <c r="Q165" s="210">
        <f xml:space="preserve"> INDEX(F_Inputs!$A:$W,MATCH($C165,F_Inputs!$B:$B,0),MATCH(Q$87,F_Inputs!$2:$2,0))</f>
        <v>14.820490987655001</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34.482423879551398</v>
      </c>
      <c r="N168" s="210">
        <f xml:space="preserve"> INDEX(F_Inputs!$A:$W,MATCH($C168,F_Inputs!$B:$B,0),MATCH(N$87,F_Inputs!$2:$2,0))</f>
        <v>35.168750958946099</v>
      </c>
      <c r="O168" s="210">
        <f xml:space="preserve"> INDEX(F_Inputs!$A:$W,MATCH($C168,F_Inputs!$B:$B,0),MATCH(O$87,F_Inputs!$2:$2,0))</f>
        <v>35.880106587392099</v>
      </c>
      <c r="P168" s="210">
        <f xml:space="preserve"> INDEX(F_Inputs!$A:$W,MATCH($C168,F_Inputs!$B:$B,0),MATCH(P$87,F_Inputs!$2:$2,0))</f>
        <v>36.494784903226602</v>
      </c>
      <c r="Q168" s="210">
        <f xml:space="preserve"> INDEX(F_Inputs!$A:$W,MATCH($C168,F_Inputs!$B:$B,0),MATCH(Q$87,F_Inputs!$2:$2,0))</f>
        <v>37.203878633195302</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722.16853361840799</v>
      </c>
      <c r="N170" s="210">
        <f xml:space="preserve"> INDEX(F_Inputs!$A:$W,MATCH($C170,F_Inputs!$B:$B,0),MATCH(N$87,F_Inputs!$2:$2,0))</f>
        <v>689.71160839163099</v>
      </c>
      <c r="O170" s="210">
        <f xml:space="preserve"> INDEX(F_Inputs!$A:$W,MATCH($C170,F_Inputs!$B:$B,0),MATCH(O$87,F_Inputs!$2:$2,0))</f>
        <v>657.27135528162501</v>
      </c>
      <c r="P170" s="210">
        <f xml:space="preserve"> INDEX(F_Inputs!$A:$W,MATCH($C170,F_Inputs!$B:$B,0),MATCH(P$87,F_Inputs!$2:$2,0))</f>
        <v>624.95401763043503</v>
      </c>
      <c r="Q170" s="210">
        <f xml:space="preserve"> INDEX(F_Inputs!$A:$W,MATCH($C170,F_Inputs!$B:$B,0),MATCH(Q$87,F_Inputs!$2:$2,0))</f>
        <v>592.686374560638</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49.168770567562902</v>
      </c>
      <c r="O171" s="210">
        <f xml:space="preserve"> INDEX(F_Inputs!$A:$W,MATCH($C171,F_Inputs!$B:$B,0),MATCH(O$87,F_Inputs!$2:$2,0))</f>
        <v>137.59902664543799</v>
      </c>
      <c r="P171" s="210">
        <f xml:space="preserve"> INDEX(F_Inputs!$A:$W,MATCH($C171,F_Inputs!$B:$B,0),MATCH(P$87,F_Inputs!$2:$2,0))</f>
        <v>225.48835971871301</v>
      </c>
      <c r="Q171" s="210">
        <f xml:space="preserve"> INDEX(F_Inputs!$A:$W,MATCH($C171,F_Inputs!$B:$B,0),MATCH(Q$87,F_Inputs!$2:$2,0))</f>
        <v>295.35582921254598</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0.98543966916284498</v>
      </c>
      <c r="O172" s="210">
        <f xml:space="preserve"> INDEX(F_Inputs!$A:$W,MATCH($C172,F_Inputs!$B:$B,0),MATCH(O$87,F_Inputs!$2:$2,0))</f>
        <v>2.8553520212316701</v>
      </c>
      <c r="P172" s="210">
        <f xml:space="preserve"> INDEX(F_Inputs!$A:$W,MATCH($C172,F_Inputs!$B:$B,0),MATCH(P$87,F_Inputs!$2:$2,0))</f>
        <v>4.7352555540930998</v>
      </c>
      <c r="Q172" s="210">
        <f xml:space="preserve"> INDEX(F_Inputs!$A:$W,MATCH($C172,F_Inputs!$B:$B,0),MATCH(Q$87,F_Inputs!$2:$2,0))</f>
        <v>6.2024724134638998</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51.127891299900398</v>
      </c>
      <c r="N173" s="210">
        <f xml:space="preserve"> INDEX(F_Inputs!$A:$W,MATCH($C173,F_Inputs!$B:$B,0),MATCH(N$87,F_Inputs!$2:$2,0))</f>
        <v>94.439548451509197</v>
      </c>
      <c r="O173" s="210">
        <f xml:space="preserve"> INDEX(F_Inputs!$A:$W,MATCH($C173,F_Inputs!$B:$B,0),MATCH(O$87,F_Inputs!$2:$2,0))</f>
        <v>98.5749912082306</v>
      </c>
      <c r="P173" s="210">
        <f xml:space="preserve"> INDEX(F_Inputs!$A:$W,MATCH($C173,F_Inputs!$B:$B,0),MATCH(P$87,F_Inputs!$2:$2,0))</f>
        <v>85.142138384775706</v>
      </c>
      <c r="Q173" s="210">
        <f xml:space="preserve"> INDEX(F_Inputs!$A:$W,MATCH($C173,F_Inputs!$B:$B,0),MATCH(Q$87,F_Inputs!$2:$2,0))</f>
        <v>68.086172044119706</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1.95912073233744</v>
      </c>
      <c r="N174" s="210">
        <f xml:space="preserve"> INDEX(F_Inputs!$A:$W,MATCH($C174,F_Inputs!$B:$B,0),MATCH(N$87,F_Inputs!$2:$2,0))</f>
        <v>6.9947320427969704</v>
      </c>
      <c r="O174" s="210">
        <f xml:space="preserve"> INDEX(F_Inputs!$A:$W,MATCH($C174,F_Inputs!$B:$B,0),MATCH(O$87,F_Inputs!$2:$2,0))</f>
        <v>13.5410101561873</v>
      </c>
      <c r="P174" s="210">
        <f xml:space="preserve"> INDEX(F_Inputs!$A:$W,MATCH($C174,F_Inputs!$B:$B,0),MATCH(P$87,F_Inputs!$2:$2,0))</f>
        <v>20.009924445035701</v>
      </c>
      <c r="Q174" s="210">
        <f xml:space="preserve"> INDEX(F_Inputs!$A:$W,MATCH($C174,F_Inputs!$B:$B,0),MATCH(Q$87,F_Inputs!$2:$2,0))</f>
        <v>25.381945486004501</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46.286871358090998</v>
      </c>
      <c r="N175" s="210">
        <f xml:space="preserve"> INDEX(F_Inputs!$A:$W,MATCH($C175,F_Inputs!$B:$B,0),MATCH(N$87,F_Inputs!$2:$2,0))</f>
        <v>126.988909112004</v>
      </c>
      <c r="O175" s="210">
        <f xml:space="preserve"> INDEX(F_Inputs!$A:$W,MATCH($C175,F_Inputs!$B:$B,0),MATCH(O$87,F_Inputs!$2:$2,0))</f>
        <v>203.87061685054999</v>
      </c>
      <c r="P175" s="210">
        <f xml:space="preserve"> INDEX(F_Inputs!$A:$W,MATCH($C175,F_Inputs!$B:$B,0),MATCH(P$87,F_Inputs!$2:$2,0))</f>
        <v>261.547343962154</v>
      </c>
      <c r="Q175" s="210">
        <f xml:space="preserve"> INDEX(F_Inputs!$A:$W,MATCH($C175,F_Inputs!$B:$B,0),MATCH(Q$87,F_Inputs!$2:$2,0))</f>
        <v>298.58554510604199</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1572.04933200201</v>
      </c>
      <c r="N176" s="210">
        <f xml:space="preserve"> INDEX(F_Inputs!$A:$W,MATCH($C176,F_Inputs!$B:$B,0),MATCH(N$87,F_Inputs!$2:$2,0))</f>
        <v>1586.7608450826699</v>
      </c>
      <c r="O176" s="210">
        <f xml:space="preserve"> INDEX(F_Inputs!$A:$W,MATCH($C176,F_Inputs!$B:$B,0),MATCH(O$87,F_Inputs!$2:$2,0))</f>
        <v>1642.54143094541</v>
      </c>
      <c r="P176" s="210">
        <f xml:space="preserve"> INDEX(F_Inputs!$A:$W,MATCH($C176,F_Inputs!$B:$B,0),MATCH(P$87,F_Inputs!$2:$2,0))</f>
        <v>1697.1700416854301</v>
      </c>
      <c r="Q176" s="210">
        <f xml:space="preserve"> INDEX(F_Inputs!$A:$W,MATCH($C176,F_Inputs!$B:$B,0),MATCH(Q$87,F_Inputs!$2:$2,0))</f>
        <v>1731.8512975276301</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34.657188978373298</v>
      </c>
      <c r="N177" s="210">
        <f xml:space="preserve"> INDEX(F_Inputs!$A:$W,MATCH($C177,F_Inputs!$B:$B,0),MATCH(N$87,F_Inputs!$2:$2,0))</f>
        <v>39.156388525353897</v>
      </c>
      <c r="O177" s="210">
        <f xml:space="preserve"> INDEX(F_Inputs!$A:$W,MATCH($C177,F_Inputs!$B:$B,0),MATCH(O$87,F_Inputs!$2:$2,0))</f>
        <v>42.230879353685502</v>
      </c>
      <c r="P177" s="210">
        <f xml:space="preserve"> INDEX(F_Inputs!$A:$W,MATCH($C177,F_Inputs!$B:$B,0),MATCH(P$87,F_Inputs!$2:$2,0))</f>
        <v>43.832441599554002</v>
      </c>
      <c r="Q177" s="210">
        <f xml:space="preserve"> INDEX(F_Inputs!$A:$W,MATCH($C177,F_Inputs!$B:$B,0),MATCH(Q$87,F_Inputs!$2:$2,0))</f>
        <v>44.407213072681799</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1493.7569978788599</v>
      </c>
      <c r="N178" s="210">
        <f xml:space="preserve"> INDEX(F_Inputs!$A:$W,MATCH($C178,F_Inputs!$B:$B,0),MATCH(N$87,F_Inputs!$2:$2,0))</f>
        <v>1515.8867731274299</v>
      </c>
      <c r="O178" s="210">
        <f xml:space="preserve"> INDEX(F_Inputs!$A:$W,MATCH($C178,F_Inputs!$B:$B,0),MATCH(O$87,F_Inputs!$2:$2,0))</f>
        <v>1534.4610414936899</v>
      </c>
      <c r="P178" s="210">
        <f xml:space="preserve"> INDEX(F_Inputs!$A:$W,MATCH($C178,F_Inputs!$B:$B,0),MATCH(P$87,F_Inputs!$2:$2,0))</f>
        <v>1533.6115363404599</v>
      </c>
      <c r="Q178" s="210">
        <f xml:space="preserve"> INDEX(F_Inputs!$A:$W,MATCH($C178,F_Inputs!$B:$B,0),MATCH(Q$87,F_Inputs!$2:$2,0))</f>
        <v>1511.58231968871</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4.3016223288310701E-2</v>
      </c>
      <c r="N179" s="286">
        <f xml:space="preserve"> INDEX(F_Inputs!$A:$W,MATCH($C179,F_Inputs!$B:$B,0),MATCH(N$87,F_Inputs!$2:$2,0))</f>
        <v>4.4943699034008897E-2</v>
      </c>
      <c r="O179" s="286">
        <f xml:space="preserve"> INDEX(F_Inputs!$A:$W,MATCH($C179,F_Inputs!$B:$B,0),MATCH(O$87,F_Inputs!$2:$2,0))</f>
        <v>4.7034518072930097E-2</v>
      </c>
      <c r="P179" s="286">
        <f xml:space="preserve"> INDEX(F_Inputs!$A:$W,MATCH($C179,F_Inputs!$B:$B,0),MATCH(P$87,F_Inputs!$2:$2,0))</f>
        <v>4.91689427684594E-2</v>
      </c>
      <c r="Q179" s="286">
        <f xml:space="preserve"> INDEX(F_Inputs!$A:$W,MATCH($C179,F_Inputs!$B:$B,0),MATCH(Q$87,F_Inputs!$2:$2,0))</f>
        <v>5.1632027572433799E-2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1280.98337628992</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667.13801270430997</v>
      </c>
      <c r="N183" s="210">
        <f xml:space="preserve"> INDEX(F_Inputs!$A:$W,MATCH($C183,F_Inputs!$B:$B,0),MATCH(N$87,F_Inputs!$2:$2,0))</f>
        <v>683.23340507931596</v>
      </c>
      <c r="O183" s="210">
        <f xml:space="preserve"> INDEX(F_Inputs!$A:$W,MATCH($C183,F_Inputs!$B:$B,0),MATCH(O$87,F_Inputs!$2:$2,0))</f>
        <v>703.39685311605103</v>
      </c>
      <c r="P183" s="210">
        <f xml:space="preserve"> INDEX(F_Inputs!$A:$W,MATCH($C183,F_Inputs!$B:$B,0),MATCH(P$87,F_Inputs!$2:$2,0))</f>
        <v>725.53613453844196</v>
      </c>
      <c r="Q183" s="210">
        <f xml:space="preserve"> INDEX(F_Inputs!$A:$W,MATCH($C183,F_Inputs!$B:$B,0),MATCH(Q$87,F_Inputs!$2:$2,0))</f>
        <v>748.74846471631599</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16.183494964424199</v>
      </c>
      <c r="N184" s="210">
        <f xml:space="preserve"> INDEX(F_Inputs!$A:$W,MATCH($C184,F_Inputs!$B:$B,0),MATCH(N$87,F_Inputs!$2:$2,0))</f>
        <v>20.215269959749499</v>
      </c>
      <c r="O184" s="210">
        <f xml:space="preserve"> INDEX(F_Inputs!$A:$W,MATCH($C184,F_Inputs!$B:$B,0),MATCH(O$87,F_Inputs!$2:$2,0))</f>
        <v>22.159591674217399</v>
      </c>
      <c r="P184" s="210">
        <f xml:space="preserve"> INDEX(F_Inputs!$A:$W,MATCH($C184,F_Inputs!$B:$B,0),MATCH(P$87,F_Inputs!$2:$2,0))</f>
        <v>23.217156305230699</v>
      </c>
      <c r="Q184" s="210">
        <f xml:space="preserve"> INDEX(F_Inputs!$A:$W,MATCH($C184,F_Inputs!$B:$B,0),MATCH(Q$87,F_Inputs!$2:$2,0))</f>
        <v>23.959950870922601</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8.8102589417441798E-2</v>
      </c>
      <c r="N185" s="210">
        <f xml:space="preserve"> INDEX(F_Inputs!$A:$W,MATCH($C185,F_Inputs!$B:$B,0),MATCH(N$87,F_Inputs!$2:$2,0))</f>
        <v>5.1821923014791597E-2</v>
      </c>
      <c r="O185" s="210">
        <f xml:space="preserve"> INDEX(F_Inputs!$A:$W,MATCH($C185,F_Inputs!$B:$B,0),MATCH(O$87,F_Inputs!$2:$2,0))</f>
        <v>2.03102518261618E-2</v>
      </c>
      <c r="P185" s="210">
        <f xml:space="preserve"> INDEX(F_Inputs!$A:$W,MATCH($C185,F_Inputs!$B:$B,0),MATCH(P$87,F_Inputs!$2:$2,0))</f>
        <v>4.8261273572399203E-3</v>
      </c>
      <c r="Q185" s="210">
        <f xml:space="preserve"> INDEX(F_Inputs!$A:$W,MATCH($C185,F_Inputs!$B:$B,0),MATCH(Q$87,F_Inputs!$2:$2,0))</f>
        <v>1.0694354562465901E-3</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643.18746154128803</v>
      </c>
      <c r="N186" s="210">
        <f xml:space="preserve"> INDEX(F_Inputs!$A:$W,MATCH($C186,F_Inputs!$B:$B,0),MATCH(N$87,F_Inputs!$2:$2,0))</f>
        <v>649.15865488053998</v>
      </c>
      <c r="O186" s="210">
        <f xml:space="preserve"> INDEX(F_Inputs!$A:$W,MATCH($C186,F_Inputs!$B:$B,0),MATCH(O$87,F_Inputs!$2:$2,0))</f>
        <v>655.97842602710705</v>
      </c>
      <c r="P186" s="210">
        <f xml:space="preserve"> INDEX(F_Inputs!$A:$W,MATCH($C186,F_Inputs!$B:$B,0),MATCH(P$87,F_Inputs!$2:$2,0))</f>
        <v>663.04150070241701</v>
      </c>
      <c r="Q186" s="210">
        <f xml:space="preserve"> INDEX(F_Inputs!$A:$W,MATCH($C186,F_Inputs!$B:$B,0),MATCH(Q$87,F_Inputs!$2:$2,0))</f>
        <v>670.18401734032102</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667.13801270430997</v>
      </c>
      <c r="N187" s="210">
        <f xml:space="preserve"> INDEX(F_Inputs!$A:$W,MATCH($C187,F_Inputs!$B:$B,0),MATCH(N$87,F_Inputs!$2:$2,0))</f>
        <v>680.28206623787798</v>
      </c>
      <c r="O187" s="210">
        <f xml:space="preserve"> INDEX(F_Inputs!$A:$W,MATCH($C187,F_Inputs!$B:$B,0),MATCH(O$87,F_Inputs!$2:$2,0))</f>
        <v>693.86514823214202</v>
      </c>
      <c r="P187" s="210">
        <f xml:space="preserve"> INDEX(F_Inputs!$A:$W,MATCH($C187,F_Inputs!$B:$B,0),MATCH(P$87,F_Inputs!$2:$2,0))</f>
        <v>708.243892314047</v>
      </c>
      <c r="Q187" s="210">
        <f xml:space="preserve"> INDEX(F_Inputs!$A:$W,MATCH($C187,F_Inputs!$B:$B,0),MATCH(Q$87,F_Inputs!$2:$2,0))</f>
        <v>723.11235316520902</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13.2317755493895</v>
      </c>
      <c r="N188" s="210">
        <f xml:space="preserve"> INDEX(F_Inputs!$A:$W,MATCH($C188,F_Inputs!$B:$B,0),MATCH(N$87,F_Inputs!$2:$2,0))</f>
        <v>13.6342016803065</v>
      </c>
      <c r="O188" s="210">
        <f xml:space="preserve"> INDEX(F_Inputs!$A:$W,MATCH($C188,F_Inputs!$B:$B,0),MATCH(O$87,F_Inputs!$2:$2,0))</f>
        <v>14.3985702643962</v>
      </c>
      <c r="P188" s="210">
        <f xml:space="preserve"> INDEX(F_Inputs!$A:$W,MATCH($C188,F_Inputs!$B:$B,0),MATCH(P$87,F_Inputs!$2:$2,0))</f>
        <v>14.873121738595399</v>
      </c>
      <c r="Q188" s="210">
        <f xml:space="preserve"> INDEX(F_Inputs!$A:$W,MATCH($C188,F_Inputs!$B:$B,0),MATCH(Q$87,F_Inputs!$2:$2,0))</f>
        <v>15.185359416470501</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8.7722015821001101E-2</v>
      </c>
      <c r="N191" s="210">
        <f xml:space="preserve"> INDEX(F_Inputs!$A:$W,MATCH($C191,F_Inputs!$B:$B,0),MATCH(N$87,F_Inputs!$2:$2,0))</f>
        <v>5.1119686042155901E-2</v>
      </c>
      <c r="O191" s="210">
        <f xml:space="preserve"> INDEX(F_Inputs!$A:$W,MATCH($C191,F_Inputs!$B:$B,0),MATCH(O$87,F_Inputs!$2:$2,0))</f>
        <v>1.9826182491089601E-2</v>
      </c>
      <c r="P191" s="210">
        <f xml:space="preserve"> INDEX(F_Inputs!$A:$W,MATCH($C191,F_Inputs!$B:$B,0),MATCH(P$87,F_Inputs!$2:$2,0))</f>
        <v>4.6608874333929004E-3</v>
      </c>
      <c r="Q191" s="210">
        <f xml:space="preserve"> INDEX(F_Inputs!$A:$W,MATCH($C191,F_Inputs!$B:$B,0),MATCH(Q$87,F_Inputs!$2:$2,0))</f>
        <v>1.0218107311548001E-3</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640.40910772623704</v>
      </c>
      <c r="N193" s="210">
        <f xml:space="preserve"> INDEX(F_Inputs!$A:$W,MATCH($C193,F_Inputs!$B:$B,0),MATCH(N$87,F_Inputs!$2:$2,0))</f>
        <v>640.36192982590603</v>
      </c>
      <c r="O193" s="210">
        <f xml:space="preserve"> INDEX(F_Inputs!$A:$W,MATCH($C193,F_Inputs!$B:$B,0),MATCH(O$87,F_Inputs!$2:$2,0))</f>
        <v>640.34400439481396</v>
      </c>
      <c r="P193" s="210">
        <f xml:space="preserve"> INDEX(F_Inputs!$A:$W,MATCH($C193,F_Inputs!$B:$B,0),MATCH(P$87,F_Inputs!$2:$2,0))</f>
        <v>640.33987702501804</v>
      </c>
      <c r="Q193" s="210">
        <f xml:space="preserve"> INDEX(F_Inputs!$A:$W,MATCH($C193,F_Inputs!$B:$B,0),MATCH(Q$87,F_Inputs!$2:$2,0))</f>
        <v>640.33899078881996</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23.0053351439811</v>
      </c>
      <c r="O194" s="210">
        <f xml:space="preserve"> INDEX(F_Inputs!$A:$W,MATCH($C194,F_Inputs!$B:$B,0),MATCH(O$87,F_Inputs!$2:$2,0))</f>
        <v>58.253996735337097</v>
      </c>
      <c r="P194" s="210">
        <f xml:space="preserve"> INDEX(F_Inputs!$A:$W,MATCH($C194,F_Inputs!$B:$B,0),MATCH(P$87,F_Inputs!$2:$2,0))</f>
        <v>78.494939091260804</v>
      </c>
      <c r="Q194" s="210">
        <f xml:space="preserve"> INDEX(F_Inputs!$A:$W,MATCH($C194,F_Inputs!$B:$B,0),MATCH(Q$87,F_Inputs!$2:$2,0))</f>
        <v>-136.74258602834701</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0.461072538352647</v>
      </c>
      <c r="O195" s="210">
        <f xml:space="preserve"> INDEX(F_Inputs!$A:$W,MATCH($C195,F_Inputs!$B:$B,0),MATCH(O$87,F_Inputs!$2:$2,0))</f>
        <v>1.20884334270531</v>
      </c>
      <c r="P195" s="210">
        <f xml:space="preserve"> INDEX(F_Inputs!$A:$W,MATCH($C195,F_Inputs!$B:$B,0),MATCH(P$87,F_Inputs!$2:$2,0))</f>
        <v>1.64839372091652</v>
      </c>
      <c r="Q195" s="210">
        <f xml:space="preserve"> INDEX(F_Inputs!$A:$W,MATCH($C195,F_Inputs!$B:$B,0),MATCH(Q$87,F_Inputs!$2:$2,0))</f>
        <v>-2.8715943065954899</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23.0053351439811</v>
      </c>
      <c r="N196" s="210">
        <f xml:space="preserve"> INDEX(F_Inputs!$A:$W,MATCH($C196,F_Inputs!$B:$B,0),MATCH(N$87,F_Inputs!$2:$2,0))</f>
        <v>34.787589053003302</v>
      </c>
      <c r="O196" s="210">
        <f xml:space="preserve"> INDEX(F_Inputs!$A:$W,MATCH($C196,F_Inputs!$B:$B,0),MATCH(O$87,F_Inputs!$2:$2,0))</f>
        <v>19.032099013218399</v>
      </c>
      <c r="P196" s="210">
        <f xml:space="preserve"> INDEX(F_Inputs!$A:$W,MATCH($C196,F_Inputs!$B:$B,0),MATCH(P$87,F_Inputs!$2:$2,0))</f>
        <v>-216.885918840524</v>
      </c>
      <c r="Q196" s="210">
        <f xml:space="preserve"> INDEX(F_Inputs!$A:$W,MATCH($C196,F_Inputs!$B:$B,0),MATCH(Q$87,F_Inputs!$2:$2,0))</f>
        <v>-251.48380894197001</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21.656937443575501</v>
      </c>
      <c r="N198" s="210">
        <f xml:space="preserve"> INDEX(F_Inputs!$A:$W,MATCH($C198,F_Inputs!$B:$B,0),MATCH(N$87,F_Inputs!$2:$2,0))</f>
        <v>53.762091761715197</v>
      </c>
      <c r="O198" s="210">
        <f xml:space="preserve"> INDEX(F_Inputs!$A:$W,MATCH($C198,F_Inputs!$B:$B,0),MATCH(O$87,F_Inputs!$2:$2,0))</f>
        <v>70.969568771285907</v>
      </c>
      <c r="P198" s="210">
        <f xml:space="preserve"> INDEX(F_Inputs!$A:$W,MATCH($C198,F_Inputs!$B:$B,0),MATCH(P$87,F_Inputs!$2:$2,0))</f>
        <v>-121.0900772725</v>
      </c>
      <c r="Q198" s="210">
        <f xml:space="preserve"> INDEX(F_Inputs!$A:$W,MATCH($C198,F_Inputs!$B:$B,0),MATCH(Q$87,F_Inputs!$2:$2,0))</f>
        <v>-339.20684581642098</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1334.2760254086199</v>
      </c>
      <c r="N199" s="210">
        <f xml:space="preserve"> INDEX(F_Inputs!$A:$W,MATCH($C199,F_Inputs!$B:$B,0),MATCH(N$87,F_Inputs!$2:$2,0))</f>
        <v>1386.52080646118</v>
      </c>
      <c r="O199" s="210">
        <f xml:space="preserve"> INDEX(F_Inputs!$A:$W,MATCH($C199,F_Inputs!$B:$B,0),MATCH(O$87,F_Inputs!$2:$2,0))</f>
        <v>1455.5159980835299</v>
      </c>
      <c r="P199" s="210">
        <f xml:space="preserve"> INDEX(F_Inputs!$A:$W,MATCH($C199,F_Inputs!$B:$B,0),MATCH(P$87,F_Inputs!$2:$2,0))</f>
        <v>1512.27496594375</v>
      </c>
      <c r="Q199" s="210">
        <f xml:space="preserve"> INDEX(F_Inputs!$A:$W,MATCH($C199,F_Inputs!$B:$B,0),MATCH(Q$87,F_Inputs!$2:$2,0))</f>
        <v>1335.1182318531801</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29.415270513813699</v>
      </c>
      <c r="N200" s="210">
        <f xml:space="preserve"> INDEX(F_Inputs!$A:$W,MATCH($C200,F_Inputs!$B:$B,0),MATCH(N$87,F_Inputs!$2:$2,0))</f>
        <v>34.310544178408598</v>
      </c>
      <c r="O200" s="210">
        <f xml:space="preserve"> INDEX(F_Inputs!$A:$W,MATCH($C200,F_Inputs!$B:$B,0),MATCH(O$87,F_Inputs!$2:$2,0))</f>
        <v>37.767005281318902</v>
      </c>
      <c r="P200" s="210">
        <f xml:space="preserve"> INDEX(F_Inputs!$A:$W,MATCH($C200,F_Inputs!$B:$B,0),MATCH(P$87,F_Inputs!$2:$2,0))</f>
        <v>39.738671764742598</v>
      </c>
      <c r="Q200" s="210">
        <f xml:space="preserve"> INDEX(F_Inputs!$A:$W,MATCH($C200,F_Inputs!$B:$B,0),MATCH(Q$87,F_Inputs!$2:$2,0))</f>
        <v>36.273715980797597</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1305.2535067111</v>
      </c>
      <c r="N201" s="210">
        <f xml:space="preserve"> INDEX(F_Inputs!$A:$W,MATCH($C201,F_Inputs!$B:$B,0),MATCH(N$87,F_Inputs!$2:$2,0))</f>
        <v>1343.2826764681599</v>
      </c>
      <c r="O201" s="210">
        <f xml:space="preserve"> INDEX(F_Inputs!$A:$W,MATCH($C201,F_Inputs!$B:$B,0),MATCH(O$87,F_Inputs!$2:$2,0))</f>
        <v>1367.2919991932099</v>
      </c>
      <c r="P201" s="210">
        <f xml:space="preserve"> INDEX(F_Inputs!$A:$W,MATCH($C201,F_Inputs!$B:$B,0),MATCH(P$87,F_Inputs!$2:$2,0))</f>
        <v>1182.29130045493</v>
      </c>
      <c r="Q201" s="210">
        <f xml:space="preserve"> INDEX(F_Inputs!$A:$W,MATCH($C201,F_Inputs!$B:$B,0),MATCH(Q$87,F_Inputs!$2:$2,0))</f>
        <v>971.31616231272005</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1.2893284995231399E-4</v>
      </c>
      <c r="N202" s="286">
        <f xml:space="preserve"> INDEX(F_Inputs!$A:$W,MATCH($C202,F_Inputs!$B:$B,0),MATCH(N$87,F_Inputs!$2:$2,0))</f>
        <v>7.3668378168334294E-5</v>
      </c>
      <c r="O202" s="286">
        <f xml:space="preserve"> INDEX(F_Inputs!$A:$W,MATCH($C202,F_Inputs!$B:$B,0),MATCH(O$87,F_Inputs!$2:$2,0))</f>
        <v>2.7992655805066599E-5</v>
      </c>
      <c r="P202" s="286">
        <f xml:space="preserve"> INDEX(F_Inputs!$A:$W,MATCH($C202,F_Inputs!$B:$B,0),MATCH(P$87,F_Inputs!$2:$2,0))</f>
        <v>6.4455507792185896E-6</v>
      </c>
      <c r="Q202" s="286">
        <f xml:space="preserve"> INDEX(F_Inputs!$A:$W,MATCH($C202,F_Inputs!$B:$B,0),MATCH(Q$87,F_Inputs!$2:$2,0))</f>
        <v>1.3840090707875201E-6</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0.82399999999999995</v>
      </c>
      <c r="N210" s="384">
        <f xml:space="preserve"> M211</f>
        <v>0.83250000000000002</v>
      </c>
      <c r="O210" s="384">
        <f t="shared" ref="O210:Q210" si="0" xml:space="preserve"> N211</f>
        <v>0.80649999999999999</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0.83250000000000002</v>
      </c>
      <c r="N211" s="299">
        <v>0.80649999999999999</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0.82824999999999993</v>
      </c>
      <c r="N213" s="302">
        <f t="shared" ref="N213:Q213" si="1" xml:space="preserve"> IF( AND(N210 &lt;&gt; 0, N211 &lt;&gt; 0), SUM(N210:N211) / 2, 0)</f>
        <v>0.81950000000000001</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0.17175000000000007</v>
      </c>
      <c r="N214" s="302">
        <f t="shared" si="2"/>
        <v>0.18049999999999999</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Thames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Thames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 r="A16" s="33" t="s">
        <v>659</v>
      </c>
      <c r="B16" s="168"/>
    </row>
    <row r="17" spans="1:20" s="36" customFormat="1" ht="15" outlineLevel="1">
      <c r="A17" s="46"/>
      <c r="B17" s="71"/>
      <c r="C17" s="42"/>
      <c r="D17" s="43"/>
      <c r="H17" s="49"/>
    </row>
    <row r="18" spans="1:20" s="141" customFormat="1" outlineLevel="1">
      <c r="A18" s="193"/>
      <c r="B18" s="180" t="s">
        <v>660</v>
      </c>
      <c r="C18" s="170"/>
      <c r="D18" s="171"/>
    </row>
    <row r="19" spans="1:20" s="187" customFormat="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outlineLevel="1">
      <c r="A32" s="193"/>
      <c r="B32" s="180"/>
      <c r="C32" s="170"/>
      <c r="D32" s="171"/>
    </row>
    <row r="33" spans="1:20" s="141" customFormat="1" outlineLevel="1">
      <c r="A33" s="193"/>
      <c r="B33" s="180" t="s">
        <v>662</v>
      </c>
      <c r="C33" s="170"/>
      <c r="D33" s="171"/>
    </row>
    <row r="34" spans="1:20" s="182" customFormat="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outlineLevel="1">
      <c r="A35" s="67"/>
      <c r="B35" s="176"/>
      <c r="C35" s="86"/>
      <c r="D35" s="83"/>
      <c r="E35" s="84"/>
      <c r="F35" s="70"/>
      <c r="G35" s="70"/>
    </row>
    <row r="36" spans="1:20" s="141" customFormat="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outlineLevel="1">
      <c r="A50" s="193"/>
      <c r="B50" s="180"/>
      <c r="C50" s="170"/>
      <c r="D50" s="171"/>
    </row>
    <row r="51" spans="1:20" s="141" customFormat="1" outlineLevel="1">
      <c r="A51" s="193"/>
      <c r="B51" s="180" t="s">
        <v>665</v>
      </c>
      <c r="C51" s="170"/>
      <c r="D51" s="171"/>
    </row>
    <row r="52" spans="1:20" s="182" customFormat="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 r="A54" s="33" t="s">
        <v>666</v>
      </c>
      <c r="B54" s="168"/>
    </row>
    <row r="55" spans="1:20" s="182" customFormat="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outlineLevel="1">
      <c r="A56" s="193"/>
      <c r="B56" s="180" t="s">
        <v>660</v>
      </c>
      <c r="C56" s="170"/>
      <c r="D56" s="171"/>
    </row>
    <row r="57" spans="1:20" s="141" customFormat="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outlineLevel="2">
      <c r="A60" s="193"/>
      <c r="B60" s="180"/>
      <c r="C60" s="170"/>
      <c r="D60" s="171"/>
      <c r="J60" s="197"/>
    </row>
    <row r="61" spans="1:20" s="141" customFormat="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outlineLevel="1">
      <c r="A64" s="193"/>
      <c r="B64" s="180"/>
      <c r="C64" s="170"/>
      <c r="D64" s="171"/>
    </row>
    <row r="65" spans="1:20" s="141" customFormat="1" outlineLevel="1">
      <c r="A65" s="193"/>
      <c r="B65" s="180" t="s">
        <v>662</v>
      </c>
      <c r="C65" s="170"/>
      <c r="D65" s="171"/>
    </row>
    <row r="66" spans="1:20" s="182" customFormat="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outlineLevel="2">
      <c r="A69" s="193"/>
      <c r="B69" s="180"/>
      <c r="C69" s="170"/>
      <c r="D69" s="171"/>
    </row>
    <row r="70" spans="1:20" s="182" customFormat="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outlineLevel="2">
      <c r="A73" s="193"/>
      <c r="B73" s="180"/>
      <c r="C73" s="170"/>
      <c r="D73" s="171"/>
      <c r="E73" s="200"/>
      <c r="J73" s="205"/>
      <c r="K73" s="205"/>
      <c r="L73" s="205"/>
      <c r="M73" s="205"/>
      <c r="N73" s="205"/>
      <c r="O73" s="205"/>
      <c r="P73" s="205"/>
      <c r="Q73" s="205"/>
    </row>
    <row r="74" spans="1:20" s="141" customFormat="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outlineLevel="1">
      <c r="A77" s="193"/>
      <c r="B77" s="180"/>
      <c r="C77" s="170"/>
      <c r="D77" s="171"/>
    </row>
    <row r="78" spans="1:20" s="141" customFormat="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outlineLevel="1">
      <c r="A86" s="193"/>
      <c r="B86" s="180"/>
      <c r="C86" s="170"/>
      <c r="D86" s="171"/>
    </row>
    <row r="87" spans="1:20" s="141" customFormat="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outlineLevel="1">
      <c r="A99" s="198"/>
      <c r="B99" s="199"/>
      <c r="C99" s="199"/>
      <c r="D99" s="198"/>
      <c r="E99" s="196"/>
      <c r="G99" s="196"/>
      <c r="J99" s="196"/>
      <c r="K99" s="196"/>
      <c r="L99" s="196"/>
      <c r="M99" s="196"/>
      <c r="N99" s="196"/>
      <c r="O99" s="196"/>
      <c r="P99" s="196"/>
      <c r="Q99" s="196"/>
      <c r="R99" s="196"/>
      <c r="S99" s="196"/>
      <c r="T99" s="196"/>
    </row>
    <row r="100" spans="1:20" s="200" customFormat="1" outlineLevel="1">
      <c r="A100" s="198"/>
      <c r="B100" s="199" t="s">
        <v>679</v>
      </c>
      <c r="C100" s="199"/>
      <c r="D100" s="198"/>
      <c r="E100" s="196"/>
      <c r="G100" s="196"/>
      <c r="J100" s="196"/>
      <c r="K100" s="196"/>
      <c r="L100" s="196"/>
      <c r="M100" s="196"/>
      <c r="N100" s="196"/>
      <c r="O100" s="196"/>
      <c r="P100" s="196"/>
      <c r="Q100" s="196"/>
      <c r="R100" s="196"/>
      <c r="S100" s="196"/>
      <c r="T100" s="196"/>
    </row>
    <row r="101" spans="1:20" s="200" customFormat="1" outlineLevel="2">
      <c r="A101" s="198"/>
      <c r="B101" s="199"/>
      <c r="C101" s="199"/>
      <c r="D101" s="198"/>
      <c r="E101" s="196"/>
      <c r="G101" s="196"/>
      <c r="J101" s="196"/>
      <c r="K101" s="196"/>
      <c r="L101" s="196"/>
      <c r="M101" s="196"/>
      <c r="N101" s="196"/>
      <c r="O101" s="196"/>
      <c r="P101" s="196"/>
      <c r="Q101" s="196"/>
      <c r="R101" s="196"/>
      <c r="S101" s="196"/>
      <c r="T101" s="196"/>
    </row>
    <row r="102" spans="1:20" s="200" customFormat="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outlineLevel="2">
      <c r="A106" s="198"/>
      <c r="B106" s="199"/>
      <c r="C106" s="199"/>
      <c r="D106" s="198"/>
      <c r="E106" s="196"/>
      <c r="G106" s="196"/>
      <c r="J106" s="196"/>
      <c r="K106" s="196"/>
      <c r="L106" s="196"/>
      <c r="M106" s="196"/>
      <c r="N106" s="196"/>
      <c r="O106" s="196"/>
      <c r="P106" s="196"/>
      <c r="Q106" s="196"/>
      <c r="R106" s="196"/>
      <c r="S106" s="196"/>
      <c r="T106" s="196"/>
    </row>
    <row r="107" spans="1:20" s="200" customFormat="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outlineLevel="2">
      <c r="A111" s="198"/>
      <c r="B111" s="199"/>
      <c r="C111" s="199"/>
      <c r="D111" s="198"/>
      <c r="E111" s="196"/>
      <c r="G111" s="196"/>
      <c r="J111" s="196"/>
      <c r="K111" s="196"/>
      <c r="L111" s="196"/>
      <c r="M111" s="196"/>
      <c r="N111" s="196"/>
      <c r="O111" s="196"/>
      <c r="P111" s="196"/>
      <c r="Q111" s="196"/>
      <c r="R111" s="196"/>
      <c r="S111" s="196"/>
      <c r="T111" s="196"/>
    </row>
    <row r="112" spans="1:20" s="200" customFormat="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outlineLevel="2">
      <c r="A115" s="198"/>
      <c r="B115" s="199"/>
      <c r="C115" s="199"/>
      <c r="D115" s="198"/>
      <c r="E115" s="196"/>
      <c r="G115" s="196"/>
      <c r="J115" s="196"/>
      <c r="K115" s="196"/>
      <c r="L115" s="196"/>
      <c r="M115" s="196"/>
      <c r="N115" s="196"/>
      <c r="O115" s="196"/>
      <c r="P115" s="196"/>
      <c r="Q115" s="196"/>
      <c r="R115" s="196"/>
      <c r="S115" s="196"/>
      <c r="T115" s="196"/>
    </row>
    <row r="116" spans="1:20" s="200" customFormat="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outlineLevel="2">
      <c r="A120" s="198"/>
      <c r="B120" s="199"/>
      <c r="C120" s="199"/>
      <c r="D120" s="198"/>
      <c r="E120" s="196"/>
      <c r="G120" s="196"/>
      <c r="J120" s="196"/>
      <c r="K120" s="196"/>
      <c r="L120" s="196"/>
      <c r="M120" s="196"/>
      <c r="N120" s="196"/>
      <c r="O120" s="196"/>
      <c r="P120" s="196"/>
      <c r="Q120" s="196"/>
      <c r="R120" s="196"/>
      <c r="S120" s="196"/>
      <c r="T120" s="196"/>
    </row>
    <row r="121" spans="1:20" s="200" customFormat="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outlineLevel="2">
      <c r="A124" s="198"/>
      <c r="B124" s="199"/>
      <c r="C124" s="199"/>
      <c r="D124" s="198"/>
      <c r="E124" s="196"/>
      <c r="G124" s="196"/>
      <c r="J124" s="196"/>
      <c r="K124" s="196"/>
      <c r="L124" s="196"/>
      <c r="M124" s="196"/>
      <c r="N124" s="196"/>
      <c r="O124" s="196"/>
      <c r="P124" s="196"/>
      <c r="Q124" s="196"/>
      <c r="R124" s="196"/>
      <c r="S124" s="196"/>
      <c r="T124" s="196"/>
    </row>
    <row r="125" spans="1:20" s="200" customFormat="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 r="A130" s="33" t="s">
        <v>686</v>
      </c>
      <c r="B130" s="168"/>
    </row>
    <row r="131" spans="1:20" s="36" customFormat="1" ht="15" outlineLevel="1">
      <c r="A131" s="46"/>
      <c r="B131" s="71"/>
      <c r="C131" s="42"/>
      <c r="D131" s="43"/>
      <c r="H131" s="49"/>
    </row>
    <row r="132" spans="1:20" s="141" customFormat="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659">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outlineLevel="1">
      <c r="A146" s="193"/>
      <c r="B146" s="180"/>
      <c r="C146" s="170"/>
      <c r="D146" s="171"/>
    </row>
    <row r="147" spans="1:20" s="141" customFormat="1" outlineLevel="1">
      <c r="A147" s="193"/>
      <c r="B147" s="180" t="s">
        <v>689</v>
      </c>
      <c r="C147" s="170"/>
      <c r="D147" s="171"/>
    </row>
    <row r="148" spans="1:20" s="182" customFormat="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outlineLevel="1">
      <c r="A149" s="67"/>
      <c r="B149" s="176"/>
      <c r="C149" s="86"/>
      <c r="D149" s="83"/>
      <c r="E149" s="84"/>
      <c r="F149" s="70"/>
      <c r="G149" s="70"/>
    </row>
    <row r="150" spans="1:20" s="141" customFormat="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659">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outlineLevel="1">
      <c r="A164" s="193"/>
      <c r="B164" s="180"/>
      <c r="C164" s="170"/>
      <c r="D164" s="171"/>
    </row>
    <row r="165" spans="1:20" s="141" customFormat="1" outlineLevel="1">
      <c r="A165" s="193"/>
      <c r="B165" s="180" t="s">
        <v>692</v>
      </c>
      <c r="C165" s="170"/>
      <c r="D165" s="171"/>
    </row>
    <row r="166" spans="1:20" s="182" customFormat="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 r="A168" s="33" t="s">
        <v>693</v>
      </c>
      <c r="B168" s="168"/>
    </row>
    <row r="169" spans="1:20" s="208" customFormat="1" outlineLevel="1">
      <c r="A169" s="179"/>
      <c r="B169" s="180"/>
      <c r="C169" s="170"/>
      <c r="D169" s="171"/>
      <c r="E169" s="181"/>
      <c r="F169" s="181"/>
      <c r="G169" s="181"/>
      <c r="H169" s="181"/>
      <c r="I169" s="181"/>
      <c r="J169" s="181"/>
    </row>
    <row r="170" spans="1:20" s="208" customFormat="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outlineLevel="1">
      <c r="A178" s="193"/>
      <c r="B178" s="180"/>
      <c r="C178" s="170"/>
      <c r="D178" s="171"/>
      <c r="E178" s="141"/>
      <c r="F178" s="141"/>
      <c r="G178" s="141"/>
      <c r="H178" s="141"/>
      <c r="I178" s="141"/>
      <c r="J178" s="141"/>
    </row>
    <row r="179" spans="1:20" s="208" customFormat="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outlineLevel="1">
      <c r="A191" s="193"/>
      <c r="B191" s="180"/>
      <c r="C191" s="170"/>
      <c r="D191" s="171"/>
      <c r="E191" s="141"/>
      <c r="F191" s="141"/>
      <c r="G191" s="141"/>
      <c r="H191" s="141"/>
      <c r="I191" s="141"/>
      <c r="J191" s="141"/>
    </row>
    <row r="192" spans="1:20" s="208" customFormat="1" outlineLevel="1">
      <c r="A192" s="193"/>
      <c r="B192" s="180" t="s">
        <v>699</v>
      </c>
      <c r="C192" s="170"/>
      <c r="D192" s="171"/>
      <c r="E192" s="141"/>
      <c r="F192" s="141"/>
      <c r="G192" s="141"/>
      <c r="H192" s="141"/>
      <c r="I192" s="141"/>
      <c r="J192" s="141"/>
    </row>
    <row r="193" spans="1:20" s="208" customFormat="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outlineLevel="2">
      <c r="A196" s="193"/>
      <c r="B196" s="180"/>
      <c r="C196" s="170"/>
      <c r="D196" s="171"/>
      <c r="E196" s="200"/>
      <c r="F196" s="200"/>
      <c r="G196" s="200"/>
      <c r="H196" s="200"/>
      <c r="I196" s="200"/>
      <c r="J196" s="205"/>
    </row>
    <row r="197" spans="1:20" s="208" customFormat="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outlineLevel="1">
      <c r="A200" s="193"/>
      <c r="B200" s="180"/>
      <c r="C200" s="170"/>
      <c r="D200" s="171"/>
      <c r="E200" s="141"/>
      <c r="F200" s="141"/>
      <c r="G200" s="141"/>
      <c r="H200" s="141"/>
      <c r="I200" s="141"/>
      <c r="J200" s="141"/>
    </row>
    <row r="201" spans="1:20" s="208" customFormat="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outlineLevel="1">
      <c r="A213" s="198"/>
      <c r="B213" s="199"/>
      <c r="C213" s="199"/>
      <c r="D213" s="198"/>
      <c r="E213" s="196"/>
      <c r="G213" s="196"/>
      <c r="J213" s="196"/>
      <c r="K213" s="196"/>
      <c r="L213" s="196"/>
      <c r="M213" s="196"/>
      <c r="N213" s="196"/>
      <c r="O213" s="196"/>
      <c r="P213" s="196"/>
      <c r="Q213" s="196"/>
      <c r="R213" s="196"/>
      <c r="S213" s="196"/>
      <c r="T213" s="196"/>
    </row>
    <row r="214" spans="1:20" s="200" customFormat="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867784-49BF-4239-9263-C42E37521AE4}"/>
</file>

<file path=customXml/itemProps2.xml><?xml version="1.0" encoding="utf-8"?>
<ds:datastoreItem xmlns:ds="http://schemas.openxmlformats.org/officeDocument/2006/customXml" ds:itemID="{01ECC66E-FD47-4C1E-A780-C2FF35AA83FB}"/>
</file>

<file path=customXml/itemProps3.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24a7f675-29a9-4b1c-8572-ba94bac52e97</vt:lpwstr>
  </property>
</Properties>
</file>