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ofwat.sharepoint.com/sites/ofw-po-financialresilience/Financial Resilience EDRMS/APR related work/PR19RCV/PR19RCV_2023Update/"/>
    </mc:Choice>
  </mc:AlternateContent>
  <xr:revisionPtr revIDLastSave="10" documentId="8_{2378EE60-D2F6-4959-8FE5-FFFE28318732}" xr6:coauthVersionLast="47" xr6:coauthVersionMax="47" xr10:uidLastSave="{A9A27672-0AA3-4D78-80D9-00F7AF418464}"/>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738" i="232" s="1"/>
  <c r="P741" i="232" s="1"/>
  <c r="P373" i="232"/>
  <c r="P376" i="232" s="1"/>
  <c r="P378" i="232" s="1"/>
  <c r="P381" i="232" s="1"/>
  <c r="P368" i="232"/>
  <c r="P370" i="232"/>
  <c r="P380" i="232" s="1"/>
  <c r="P369" i="232"/>
  <c r="P547" i="232"/>
  <c r="P737" i="232"/>
  <c r="P728" i="232"/>
  <c r="P730" i="232" s="1"/>
  <c r="P740" i="232" s="1"/>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377" i="232" l="1"/>
  <c r="P729" i="232"/>
  <c r="P92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50" i="232" s="1"/>
  <c r="P560" i="232" s="1"/>
  <c r="P558" i="232"/>
  <c r="P561" i="232" s="1"/>
  <c r="P557" i="232"/>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O80" i="245" l="1"/>
  <c r="O932" i="232"/>
  <c r="O143" i="232"/>
  <c r="O80" i="223"/>
  <c r="P562" i="232"/>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71" i="245" l="1"/>
  <c r="O22" i="250"/>
  <c r="O71" i="223"/>
  <c r="O23" i="245"/>
  <c r="O950" i="232"/>
  <c r="O23" i="223"/>
  <c r="O141" i="232"/>
  <c r="O79" i="245"/>
  <c r="O193" i="232"/>
  <c r="O196" i="232" s="1"/>
  <c r="O79" i="223"/>
  <c r="O931" i="232"/>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948" i="232" l="1"/>
  <c r="O1024" i="232"/>
  <c r="O1027" i="232" s="1"/>
  <c r="O22" i="245"/>
  <c r="O22" i="223"/>
  <c r="O69" i="223"/>
  <c r="O20" i="250"/>
  <c r="O69" i="245"/>
  <c r="O75" i="232"/>
  <c r="O83" i="232" s="1"/>
  <c r="O82" i="232"/>
  <c r="O126" i="232" s="1"/>
  <c r="O14" i="223"/>
  <c r="O14" i="245"/>
  <c r="O13" i="250"/>
  <c r="N118" i="223"/>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45" i="232" l="1"/>
  <c r="O154" i="232"/>
  <c r="O81" i="245"/>
  <c r="O81" i="223"/>
  <c r="O933" i="232"/>
  <c r="O12" i="223"/>
  <c r="O11" i="250"/>
  <c r="O12" i="245"/>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157" i="232" l="1"/>
  <c r="P159" i="232"/>
  <c r="P162" i="232" s="1"/>
  <c r="P164" i="232" s="1"/>
  <c r="O961" i="232"/>
  <c r="P966" i="232" s="1"/>
  <c r="P969" i="232" s="1"/>
  <c r="P971" i="232" s="1"/>
  <c r="O24" i="223"/>
  <c r="O24" i="245"/>
  <c r="O952" i="232"/>
  <c r="O73" i="223"/>
  <c r="O73" i="245"/>
  <c r="O24" i="250"/>
  <c r="Q562" i="232"/>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16" i="245" l="1"/>
  <c r="O16" i="223"/>
  <c r="O15" i="250"/>
  <c r="P165" i="232"/>
  <c r="P187" i="232" s="1"/>
  <c r="O964" i="232"/>
  <c r="P972" i="232" s="1"/>
  <c r="P1018" i="232" s="1"/>
  <c r="O61" i="223"/>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028" i="232" l="1"/>
  <c r="P1029" i="232"/>
  <c r="P1032" i="232" s="1"/>
  <c r="P198" i="232"/>
  <c r="P201" i="232" s="1"/>
  <c r="P197" i="232"/>
  <c r="P167" i="232"/>
  <c r="P188" i="232" s="1"/>
  <c r="P189" i="232" s="1"/>
  <c r="P974" i="232"/>
  <c r="P1019" i="232" s="1"/>
  <c r="P1021" i="232" s="1"/>
  <c r="P1031" i="232" s="1"/>
  <c r="O57" i="223"/>
  <c r="O80" i="250"/>
  <c r="O57" i="245"/>
  <c r="O47" i="245"/>
  <c r="O68" i="250"/>
  <c r="O47" i="223"/>
  <c r="O74" i="250"/>
  <c r="O52" i="245"/>
  <c r="O52" i="223"/>
  <c r="Q85" i="250"/>
  <c r="Q61" i="232"/>
  <c r="Q56" i="232"/>
  <c r="Q58" i="232" s="1"/>
  <c r="Q71" i="232"/>
  <c r="Q61" i="245"/>
  <c r="Q61" i="223"/>
  <c r="P190" i="232" l="1"/>
  <c r="P200" i="232" s="1"/>
  <c r="P202" i="232" s="1"/>
  <c r="P1020" i="232"/>
  <c r="P118" i="223"/>
  <c r="P118" i="245"/>
  <c r="P1033" i="232"/>
  <c r="P111" i="232"/>
  <c r="P114" i="232" s="1"/>
  <c r="P147" i="232"/>
  <c r="Q62" i="232"/>
  <c r="Q63" i="232" s="1"/>
  <c r="Q67" i="232" s="1"/>
  <c r="Q73" i="232" s="1"/>
  <c r="Q66" i="232"/>
  <c r="M43" i="232"/>
  <c r="P61" i="223" l="1"/>
  <c r="P85" i="250"/>
  <c r="P61" i="245"/>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<sst xmlns="http://schemas.openxmlformats.org/spreadsheetml/2006/main" count="20568" uniqueCount="1561">
  <si>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</si>
  <si>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</si>
  <si>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</si>
  <si>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</si>
  <si>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</si>
  <si>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</si>
  <si>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</si>
  <si>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</si>
  <si>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</si>
  <si>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</si>
  <si>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</si>
  <si>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</si>
  <si>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</si>
  <si>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</si>
  <si>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</si>
  <si>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</si>
  <si>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</si>
  <si>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</si>
  <si>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</si>
  <si>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</si>
  <si>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</si>
  <si>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</si>
  <si>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</si>
  <si>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</si>
  <si>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</si>
  <si>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</si>
  <si>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</si>
  <si>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</si>
  <si>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</si>
  <si>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</si>
  <si>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</si>
  <si>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</si>
  <si>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</si>
  <si>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</si>
  <si>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</si>
  <si>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</si>
  <si>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</si>
  <si>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</si>
  <si>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</si>
  <si>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</si>
  <si>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</si>
  <si>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</si>
  <si>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</si>
  <si>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</si>
  <si>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</si>
  <si>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</si>
  <si>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</si>
  <si>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</si>
  <si>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</si>
  <si>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</si>
  <si>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</si>
  <si>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</si>
  <si>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</si>
  <si>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</si>
  <si>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</si>
  <si>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</si>
  <si>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</si>
  <si>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</si>
  <si>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</si>
  <si>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</si>
  <si>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</si>
  <si>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</si>
  <si>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</si>
  <si>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</si>
  <si>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</si>
  <si>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</si>
  <si>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</si>
  <si>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</si>
  <si>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</si>
  <si>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</si>
  <si>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</si>
  <si>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</si>
  <si>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</si>
  <si>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</si>
  <si>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</si>
  <si>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</si>
  <si>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</si>
  <si>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</si>
  <si>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</si>
  <si>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</si>
  <si>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</si>
  <si>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</si>
  <si>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</si>
  <si>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</si>
  <si>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</si>
  <si>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</si>
  <si>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</si>
  <si>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</si>
  <si>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</si>
  <si>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</si>
  <si>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</si>
  <si>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</si>
  <si>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</si>
  <si>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</si>
  <si>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</si>
  <si>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</si>
  <si>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</si>
  <si>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</si>
  <si>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</si>
  <si>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</si>
  <si>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</si>
  <si>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</si>
  <si>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</si>
  <si>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</si>
  <si>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</si>
  <si>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</si>
  <si>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</si>
  <si>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</si>
  <si>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</si>
  <si>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</si>
  <si>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</si>
  <si>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</si>
  <si>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</si>
  <si>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</si>
  <si>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</si>
  <si>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</si>
  <si>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</si>
  <si>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</si>
  <si>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</si>
  <si>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</si>
  <si>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</si>
  <si>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</si>
  <si>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</si>
  <si>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</si>
  <si>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</si>
  <si>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</si>
  <si>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</si>
  <si>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</si>
  <si>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</si>
  <si>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</si>
  <si>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</si>
  <si>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</si>
  <si>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</si>
  <si>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</si>
  <si>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</si>
  <si>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</si>
  <si>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</si>
  <si>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</si>
  <si>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</si>
  <si>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</si>
  <si>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</si>
  <si>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</si>
  <si>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</si>
  <si>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</si>
  <si>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</si>
  <si>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</si>
  <si>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</si>
  <si>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</si>
  <si>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</si>
  <si>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</si>
  <si>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</si>
  <si>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</si>
  <si>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</si>
  <si>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</si>
  <si>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</si>
  <si>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</si>
  <si>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</si>
  <si>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</si>
  <si>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</si>
  <si>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</si>
  <si>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</si>
  <si>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</si>
  <si>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</si>
  <si>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</si>
  <si>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</si>
  <si>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</si>
  <si>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</si>
  <si>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</si>
  <si>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</si>
  <si>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</si>
  <si>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</si>
  <si>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</si>
  <si>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</si>
  <si>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</si>
  <si>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</si>
  <si>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</si>
  <si>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</si>
  <si>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</si>
  <si>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</si>
  <si>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</si>
  <si>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</si>
  <si>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</si>
  <si>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</si>
  <si>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</si>
  <si>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</si>
  <si>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</si>
  <si>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</si>
  <si>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</si>
  <si>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</si>
  <si>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</si>
  <si>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</si>
  <si>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</si>
  <si>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</si>
  <si>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</si>
  <si>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</si>
  <si>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</si>
  <si>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</si>
  <si>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</si>
  <si>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</si>
  <si>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</si>
  <si>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</si>
  <si>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</si>
  <si>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NWT</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</si>
  <si>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</si>
  <si>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</si>
  <si>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</si>
  <si>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</si>
  <si>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</si>
  <si>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</si>
  <si>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</si>
  <si>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</si>
  <si>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</si>
  <si>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</si>
  <si>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</si>
  <si>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</si>
  <si>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</si>
  <si>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</si>
  <si>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</si>
  <si>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</si>
  <si>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</si>
  <si>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</si>
  <si>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</si>
  <si>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</si>
  <si>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</si>
  <si>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</si>
  <si>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</si>
  <si>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</si>
  <si>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</si>
  <si>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</si>
  <si>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</si>
  <si>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</si>
  <si>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</si>
  <si>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</si>
  <si>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</si>
  <si>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</si>
  <si>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</si>
  <si>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</si>
  <si>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</si>
  <si>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</si>
  <si>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</si>
  <si>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</si>
  <si>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</si>
  <si>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</si>
  <si>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</si>
  <si>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</si>
  <si>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</si>
  <si>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</si>
  <si>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</si>
  <si>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</si>
  <si>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</si>
  <si>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</si>
  <si>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</si>
  <si>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</si>
  <si>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</si>
  <si>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</si>
  <si>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</si>
  <si>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</si>
  <si>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</si>
  <si>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</si>
  <si>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</si>
  <si>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</si>
  <si>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</si>
  <si>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</si>
  <si>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</si>
  <si>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</si>
  <si>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</si>
  <si>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</si>
  <si>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</si>
  <si>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</si>
  <si>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</si>
  <si>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</si>
  <si>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</si>
  <si>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</si>
  <si>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</si>
  <si>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</si>
  <si>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</si>
  <si>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</si>
  <si>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</si>
  <si>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</si>
  <si>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</si>
  <si>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</si>
  <si>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</si>
  <si>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</si>
  <si>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</si>
  <si>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</si>
  <si>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</si>
  <si>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</si>
  <si>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</si>
  <si>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</si>
  <si>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</si>
  <si>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</si>
  <si>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</si>
  <si>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</si>
  <si>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</si>
  <si>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</si>
  <si>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</si>
  <si>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</si>
  <si>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</si>
  <si>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</si>
  <si>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</si>
  <si>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</si>
  <si>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</si>
  <si>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</si>
  <si>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</si>
  <si>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</si>
  <si>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</si>
  <si>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</si>
  <si>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</si>
  <si>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</si>
  <si>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</si>
  <si>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</si>
  <si>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</si>
  <si>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</si>
  <si>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</si>
  <si>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</si>
  <si>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</si>
  <si>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</si>
  <si>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</si>
  <si>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</si>
  <si>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</si>
  <si>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</si>
  <si>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</si>
  <si>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</si>
  <si>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</si>
  <si>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</si>
  <si>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</si>
  <si>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</si>
  <si>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</si>
  <si>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</si>
  <si>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</si>
  <si>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</si>
  <si>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</si>
  <si>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</si>
  <si>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</si>
  <si>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</si>
  <si>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</si>
  <si>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</si>
  <si>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</si>
  <si>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</si>
  <si>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</si>
  <si>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</si>
  <si>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</si>
  <si>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</si>
  <si>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</si>
  <si>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</si>
  <si>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</si>
  <si>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</si>
  <si>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</si>
  <si>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</si>
  <si>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</si>
  <si>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</si>
  <si>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</si>
  <si>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</si>
  <si>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</si>
  <si>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</si>
  <si>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</si>
  <si>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</si>
  <si>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</si>
  <si>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</si>
  <si>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</si>
  <si>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</si>
  <si>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</si>
  <si>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</si>
  <si>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</si>
  <si>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</si>
  <si>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</si>
  <si>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</si>
  <si>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</si>
  <si>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</si>
  <si>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</si>
  <si>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</si>
  <si>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</si>
  <si>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</si>
  <si>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</si>
  <si>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</si>
  <si>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</si>
  <si>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</si>
  <si>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</si>
  <si>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</si>
  <si>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</si>
  <si>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</si>
  <si>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</si>
  <si>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</si>
  <si>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</si>
  <si>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</si>
  <si>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</si>
  <si>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</si>
  <si>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</si>
  <si>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</si>
  <si>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</si>
  <si>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</si>
  <si>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</si>
  <si>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</si>
  <si>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</si>
  <si>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</si>
  <si>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</si>
  <si>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</si>
  <si>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</si>
  <si>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</si>
  <si>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</si>
  <si>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</si>
  <si>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</si>
  <si>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</si>
  <si>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</si>
  <si>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</si>
  <si>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</si>
  <si>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</si>
  <si>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</si>
  <si>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</si>
  <si>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</si>
  <si>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</si>
  <si>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</si>
  <si>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</si>
  <si>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</si>
  <si>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</si>
  <si>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</si>
  <si>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</si>
  <si>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</si>
  <si>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</si>
  <si>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</si>
  <si>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</si>
  <si>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</si>
  <si>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</si>
  <si>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</si>
  <si>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</si>
  <si>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</si>
  <si>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</si>
  <si>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</si>
  <si>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</si>
  <si>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</si>
  <si>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</si>
  <si>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</si>
  <si>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</si>
  <si>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</si>
  <si>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</si>
  <si>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</si>
  <si>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</si>
  <si>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</si>
  <si>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</si>
  <si>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</si>
  <si>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</si>
  <si>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</si>
  <si>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</si>
  <si>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</si>
  <si>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</si>
  <si>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</si>
  <si>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</si>
  <si>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</si>
  <si>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</si>
  <si>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</si>
  <si>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</si>
  <si>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</si>
  <si>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</si>
  <si>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</si>
  <si>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</si>
  <si>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</si>
  <si>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</si>
  <si>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</si>
  <si>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</si>
  <si>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</si>
  <si>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</si>
  <si>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</si>
  <si>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</si>
  <si>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</si>
  <si>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</si>
  <si>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</si>
  <si>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</si>
  <si>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</si>
  <si>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</si>
  <si>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</si>
  <si>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</si>
  <si>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</si>
  <si>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</si>
  <si>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</si>
  <si>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</si>
  <si>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</si>
  <si>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</si>
  <si>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</si>
  <si>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</si>
  <si>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</si>
  <si>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</si>
  <si>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</si>
  <si>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</si>
  <si>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</si>
  <si>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</si>
  <si>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</si>
  <si>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</si>
  <si>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</si>
  <si>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50_XLSPF</t>
  </si>
  <si>
    <t>companyName</t>
  </si>
  <si>
    <t>United Utilities Water Plc_XLSPF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</si>
  <si>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</si>
  <si>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</si>
  <si>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</si>
  <si>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</si>
  <si>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</si>
  <si>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</si>
  <si>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</si>
  <si>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</si>
  <si>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</si>
  <si>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</si>
  <si>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</si>
  <si>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</si>
  <si>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</si>
  <si>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</si>
  <si>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</si>
  <si>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</si>
  <si>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</si>
  <si>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</si>
  <si>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</si>
  <si>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</si>
  <si>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</si>
  <si>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</si>
  <si>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</si>
  <si>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13:39:50_XLSPF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</si>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</sst>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United Utilities</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311.378070499876</v>
      </c>
      <c r="N11" s="293">
        <f>Inp!N$91</f>
        <v>305.74530217192398</v>
      </c>
      <c r="O11" s="293">
        <f>Inp!O$91</f>
        <v>301.607169031848</v>
      </c>
      <c r="P11" s="293">
        <f>Inp!P$91</f>
        <v>297.96934719439298</v>
      </c>
      <c r="Q11" s="293">
        <f>Inp!Q$91</f>
        <v>294.266028333316</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7.5534377295337203</v>
      </c>
      <c r="N12" s="293">
        <f>Inp!N$92</f>
        <v>9.0462845879339095</v>
      </c>
      <c r="O12" s="293">
        <f>Inp!O$92</f>
        <v>9.5017367253699305</v>
      </c>
      <c r="P12" s="293">
        <f>Inp!P$92</f>
        <v>9.5350191102207695</v>
      </c>
      <c r="Q12" s="293">
        <f>Inp!Q$92</f>
        <v>9.4165129066663091</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13.186206057485601</v>
      </c>
      <c r="N13" s="293">
        <f>Inp!N$93</f>
        <v>13.184417728009199</v>
      </c>
      <c r="O13" s="293">
        <f>Inp!O$93</f>
        <v>13.139558562825499</v>
      </c>
      <c r="P13" s="293">
        <f>Inp!P$93</f>
        <v>13.2383379712976</v>
      </c>
      <c r="Q13" s="293">
        <f>Inp!Q$93</f>
        <v>13.0996064611746</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311.378070499876</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298.94124188390396</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293.12745725772857</v>
      </c>
      <c r="N20" s="84">
        <f t="shared" si="2"/>
        <v>282.16960058140091</v>
      </c>
      <c r="O20" s="84">
        <f t="shared" si="2"/>
        <v>272.69185723722268</v>
      </c>
      <c r="P20" s="84">
        <f t="shared" si="2"/>
        <v>263.86170047366068</v>
      </c>
      <c r="Q20" s="84">
        <f t="shared" si="2"/>
        <v>255.22261437962862</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7.1107126833252421</v>
      </c>
      <c r="N21" s="84">
        <f t="shared" si="3"/>
        <v>8.3487350117570944</v>
      </c>
      <c r="O21" s="84">
        <f t="shared" si="3"/>
        <v>8.5907979009167832</v>
      </c>
      <c r="P21" s="84">
        <f t="shared" si="3"/>
        <v>8.4435744151573129</v>
      </c>
      <c r="Q21" s="84">
        <f t="shared" si="3"/>
        <v>8.1671236601482864</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12.413330991171232</v>
      </c>
      <c r="N22" s="84">
        <f t="shared" si="4"/>
        <v>12.167781018328659</v>
      </c>
      <c r="O22" s="84">
        <f t="shared" si="4"/>
        <v>11.879858954532304</v>
      </c>
      <c r="P22" s="84">
        <f t="shared" si="4"/>
        <v>11.722985607216671</v>
      </c>
      <c r="Q22" s="84">
        <f t="shared" si="4"/>
        <v>11.361541892216906</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293.12745725772857</v>
      </c>
      <c r="N24" s="84">
        <f t="shared" si="5"/>
        <v>282.16960058140091</v>
      </c>
      <c r="O24" s="84">
        <f t="shared" si="5"/>
        <v>272.69185723722268</v>
      </c>
      <c r="P24" s="84">
        <f t="shared" si="5"/>
        <v>263.86170047366068</v>
      </c>
      <c r="Q24" s="84">
        <f t="shared" si="5"/>
        <v>255.22261437962862</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7.1107126833252421</v>
      </c>
      <c r="N25" s="84">
        <f t="shared" si="6"/>
        <v>8.3487350117570944</v>
      </c>
      <c r="O25" s="84">
        <f t="shared" si="6"/>
        <v>8.5907979009167832</v>
      </c>
      <c r="P25" s="84">
        <f t="shared" si="6"/>
        <v>8.4435744151573129</v>
      </c>
      <c r="Q25" s="84">
        <f t="shared" si="6"/>
        <v>8.1671236601482864</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300.2381699410538</v>
      </c>
      <c r="N26" s="211">
        <f t="shared" si="7"/>
        <v>290.51833559315799</v>
      </c>
      <c r="O26" s="211">
        <f t="shared" si="7"/>
        <v>281.28265513813949</v>
      </c>
      <c r="P26" s="211">
        <f t="shared" si="7"/>
        <v>272.30527488881796</v>
      </c>
      <c r="Q26" s="211">
        <f t="shared" si="7"/>
        <v>263.38973803977689</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300.2381699410538</v>
      </c>
      <c r="N28" s="309">
        <f t="shared" si="8"/>
        <v>290.51833559315799</v>
      </c>
      <c r="O28" s="309">
        <f t="shared" si="8"/>
        <v>281.28265513813949</v>
      </c>
      <c r="P28" s="309">
        <f t="shared" si="8"/>
        <v>272.30527488881796</v>
      </c>
      <c r="Q28" s="309">
        <f t="shared" si="8"/>
        <v>263.38973803977689</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12.413330991171232</v>
      </c>
      <c r="N29" s="309">
        <f t="shared" si="9"/>
        <v>12.167781018328659</v>
      </c>
      <c r="O29" s="309">
        <f t="shared" si="9"/>
        <v>11.879858954532304</v>
      </c>
      <c r="P29" s="309">
        <f t="shared" si="9"/>
        <v>11.722985607216671</v>
      </c>
      <c r="Q29" s="309">
        <f t="shared" si="9"/>
        <v>11.361541892216906</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287.82483894988258</v>
      </c>
      <c r="N30" s="312">
        <f t="shared" si="10"/>
        <v>278.35055457482935</v>
      </c>
      <c r="O30" s="312">
        <f t="shared" si="10"/>
        <v>269.40279618360717</v>
      </c>
      <c r="P30" s="312">
        <f t="shared" si="10"/>
        <v>260.58228928160128</v>
      </c>
      <c r="Q30" s="312">
        <f t="shared" si="10"/>
        <v>252.02819614755998</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300.2381699410538</v>
      </c>
      <c r="N32" s="91">
        <f t="shared" si="11"/>
        <v>290.51833559315799</v>
      </c>
      <c r="O32" s="91">
        <f t="shared" si="11"/>
        <v>281.28265513813949</v>
      </c>
      <c r="P32" s="91">
        <f t="shared" si="11"/>
        <v>272.30527488881796</v>
      </c>
      <c r="Q32" s="91">
        <f t="shared" si="11"/>
        <v>263.38973803977689</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287.82483894988258</v>
      </c>
      <c r="N33" s="91">
        <f t="shared" si="12"/>
        <v>278.35055457482935</v>
      </c>
      <c r="O33" s="91">
        <f t="shared" si="12"/>
        <v>269.40279618360717</v>
      </c>
      <c r="P33" s="91">
        <f t="shared" si="12"/>
        <v>260.58228928160128</v>
      </c>
      <c r="Q33" s="91">
        <f t="shared" si="12"/>
        <v>252.02819614755998</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294.03150444546816</v>
      </c>
      <c r="N34" s="312">
        <f t="shared" si="13"/>
        <v>284.43444508399364</v>
      </c>
      <c r="O34" s="312">
        <f t="shared" si="13"/>
        <v>275.34272566087333</v>
      </c>
      <c r="P34" s="312">
        <f t="shared" si="13"/>
        <v>266.44378208520959</v>
      </c>
      <c r="Q34" s="312">
        <f t="shared" si="13"/>
        <v>257.70896709366843</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287.82483894988258</v>
      </c>
      <c r="N37" s="84">
        <f t="shared" si="14"/>
        <v>278.35055457482935</v>
      </c>
      <c r="O37" s="84">
        <f t="shared" si="14"/>
        <v>269.40279618360717</v>
      </c>
      <c r="P37" s="84">
        <f t="shared" si="14"/>
        <v>260.58228928160128</v>
      </c>
      <c r="Q37" s="84">
        <f t="shared" si="14"/>
        <v>252.02819614755998</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287.82483894988201</v>
      </c>
      <c r="N38" s="181">
        <f xml:space="preserve"> Inp!N$94</f>
        <v>278.350554574829</v>
      </c>
      <c r="O38" s="181">
        <f xml:space="preserve"> Inp!O$94</f>
        <v>269.40279618360699</v>
      </c>
      <c r="P38" s="181">
        <f xml:space="preserve"> Inp!P$94</f>
        <v>260.58228928160099</v>
      </c>
      <c r="Q38" s="181">
        <f xml:space="preserve"> Inp!Q$94</f>
        <v>252.02819614756001</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311.378070499876</v>
      </c>
      <c r="N45" s="155">
        <f>Inp!N$95</f>
        <v>307.60012346543499</v>
      </c>
      <c r="O45" s="155">
        <f>Inp!O$95</f>
        <v>303.76126748125199</v>
      </c>
      <c r="P45" s="155">
        <f>Inp!P$95</f>
        <v>300.06988420638902</v>
      </c>
      <c r="Q45" s="155">
        <f>Inp!Q$95</f>
        <v>296.245504609943</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6.1757607292607499</v>
      </c>
      <c r="N46" s="155">
        <f>Inp!N$96</f>
        <v>6.16491647855438</v>
      </c>
      <c r="O46" s="155">
        <f>Inp!O$96</f>
        <v>6.3034264865073704</v>
      </c>
      <c r="P46" s="155">
        <f>Inp!P$96</f>
        <v>6.30146756833435</v>
      </c>
      <c r="Q46" s="155">
        <f>Inp!Q$96</f>
        <v>6.22115559680923</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9.9537077637013596</v>
      </c>
      <c r="N48" s="155">
        <f>Inp!N$99</f>
        <v>10.003772462737301</v>
      </c>
      <c r="O48" s="155">
        <f>Inp!O$99</f>
        <v>9.9948097613699396</v>
      </c>
      <c r="P48" s="155">
        <f>Inp!P$99</f>
        <v>10.125847164781</v>
      </c>
      <c r="Q48" s="155">
        <f>Inp!Q$99</f>
        <v>10.022491789574101</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311.378070499876</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298.94124188390396</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293.12745725772857</v>
      </c>
      <c r="N60" s="84">
        <f t="shared" si="19"/>
        <v>283.88139853813806</v>
      </c>
      <c r="O60" s="84">
        <f t="shared" si="19"/>
        <v>274.63944060775515</v>
      </c>
      <c r="P60" s="84">
        <f t="shared" si="19"/>
        <v>265.72179538983858</v>
      </c>
      <c r="Q60" s="84">
        <f t="shared" si="19"/>
        <v>256.93945241657303</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5.8137846261753996</v>
      </c>
      <c r="N61" s="84">
        <f t="shared" si="20"/>
        <v>5.6895461942150023</v>
      </c>
      <c r="O61" s="84">
        <f t="shared" si="20"/>
        <v>5.6991121301313985</v>
      </c>
      <c r="P61" s="84">
        <f t="shared" si="20"/>
        <v>5.58015770318677</v>
      </c>
      <c r="Q61" s="84">
        <f t="shared" si="20"/>
        <v>5.3957285007484037</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9.3702971515505382</v>
      </c>
      <c r="N63" s="84">
        <f t="shared" si="22"/>
        <v>9.2323919944664663</v>
      </c>
      <c r="O63" s="84">
        <f t="shared" si="22"/>
        <v>9.0365996448608747</v>
      </c>
      <c r="P63" s="84">
        <f t="shared" si="22"/>
        <v>8.9667721757044792</v>
      </c>
      <c r="Q63" s="84">
        <f t="shared" si="22"/>
        <v>8.6927008585443932</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293.12745725772857</v>
      </c>
      <c r="N66" s="84">
        <f t="shared" si="24"/>
        <v>283.88139853813806</v>
      </c>
      <c r="O66" s="84">
        <f t="shared" si="24"/>
        <v>274.63944060775515</v>
      </c>
      <c r="P66" s="84">
        <f t="shared" si="24"/>
        <v>265.72179538983858</v>
      </c>
      <c r="Q66" s="84">
        <f t="shared" si="24"/>
        <v>256.93945241657303</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5.8137846261753996</v>
      </c>
      <c r="N67" s="84">
        <f t="shared" si="25"/>
        <v>5.6895461942150023</v>
      </c>
      <c r="O67" s="84">
        <f t="shared" si="25"/>
        <v>5.6991121301313985</v>
      </c>
      <c r="P67" s="84">
        <f t="shared" si="25"/>
        <v>5.58015770318677</v>
      </c>
      <c r="Q67" s="84">
        <f t="shared" si="25"/>
        <v>5.3957285007484037</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298.94124188390396</v>
      </c>
      <c r="N70" s="211">
        <f t="shared" si="27"/>
        <v>289.57094473235304</v>
      </c>
      <c r="O70" s="211">
        <f t="shared" si="27"/>
        <v>280.33855273788657</v>
      </c>
      <c r="P70" s="211">
        <f t="shared" si="27"/>
        <v>271.30195309302536</v>
      </c>
      <c r="Q70" s="211">
        <f t="shared" si="27"/>
        <v>262.33518091732145</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298.94124188390396</v>
      </c>
      <c r="N72" s="275">
        <f t="shared" si="28"/>
        <v>289.57094473235304</v>
      </c>
      <c r="O72" s="275">
        <f t="shared" si="28"/>
        <v>280.33855273788657</v>
      </c>
      <c r="P72" s="275">
        <f t="shared" si="28"/>
        <v>271.30195309302536</v>
      </c>
      <c r="Q72" s="275">
        <f t="shared" si="28"/>
        <v>262.33518091732145</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9.3702971515505382</v>
      </c>
      <c r="N73" s="275">
        <f t="shared" si="29"/>
        <v>9.2323919944664663</v>
      </c>
      <c r="O73" s="275">
        <f t="shared" si="29"/>
        <v>9.0365996448608747</v>
      </c>
      <c r="P73" s="275">
        <f t="shared" si="29"/>
        <v>8.9667721757044792</v>
      </c>
      <c r="Q73" s="275">
        <f t="shared" si="29"/>
        <v>8.6927008585443932</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289.57094473235344</v>
      </c>
      <c r="N75" s="368">
        <f t="shared" si="31"/>
        <v>280.33855273788657</v>
      </c>
      <c r="O75" s="368">
        <f t="shared" si="31"/>
        <v>271.3019530930257</v>
      </c>
      <c r="P75" s="368">
        <f t="shared" si="31"/>
        <v>262.33518091732088</v>
      </c>
      <c r="Q75" s="368">
        <f t="shared" si="31"/>
        <v>253.64248005877707</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298.94124188390396</v>
      </c>
      <c r="N77" s="91">
        <f t="shared" si="32"/>
        <v>289.57094473235304</v>
      </c>
      <c r="O77" s="91">
        <f t="shared" si="32"/>
        <v>280.33855273788657</v>
      </c>
      <c r="P77" s="91">
        <f t="shared" si="32"/>
        <v>271.30195309302536</v>
      </c>
      <c r="Q77" s="91">
        <f t="shared" si="32"/>
        <v>262.33518091732145</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289.57094473235344</v>
      </c>
      <c r="N78" s="91">
        <f t="shared" si="33"/>
        <v>280.33855273788657</v>
      </c>
      <c r="O78" s="91">
        <f t="shared" si="33"/>
        <v>271.3019530930257</v>
      </c>
      <c r="P78" s="91">
        <f t="shared" si="33"/>
        <v>262.33518091732088</v>
      </c>
      <c r="Q78" s="91">
        <f t="shared" si="33"/>
        <v>253.64248005877707</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294.2560933081287</v>
      </c>
      <c r="N79" s="260">
        <f t="shared" ref="N79" si="38" xml:space="preserve"> AVERAGE(N77:N78)</f>
        <v>284.95474873511978</v>
      </c>
      <c r="O79" s="260">
        <f t="shared" ref="O79" si="39" xml:space="preserve"> AVERAGE(O77:O78)</f>
        <v>275.82025291545614</v>
      </c>
      <c r="P79" s="260">
        <f t="shared" ref="P79" si="40" xml:space="preserve"> AVERAGE(P77:P78)</f>
        <v>266.81856700517312</v>
      </c>
      <c r="Q79" s="260">
        <f t="shared" ref="Q79" si="41" xml:space="preserve"> AVERAGE(Q77:Q78)</f>
        <v>257.98883048804925</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289.57094473235344</v>
      </c>
      <c r="N82" s="84">
        <f t="shared" si="42"/>
        <v>280.33855273788657</v>
      </c>
      <c r="O82" s="84">
        <f t="shared" si="42"/>
        <v>271.3019530930257</v>
      </c>
      <c r="P82" s="84">
        <f t="shared" si="42"/>
        <v>262.33518091732088</v>
      </c>
      <c r="Q82" s="84">
        <f t="shared" si="42"/>
        <v>253.64248005877707</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289.57094473235298</v>
      </c>
      <c r="N83" s="181">
        <f xml:space="preserve"> Inp!N$101</f>
        <v>280.33855273788703</v>
      </c>
      <c r="O83" s="181">
        <f xml:space="preserve"> Inp!O$101</f>
        <v>271.30195309302599</v>
      </c>
      <c r="P83" s="181">
        <f xml:space="preserve"> Inp!P$101</f>
        <v>262.335180917321</v>
      </c>
      <c r="Q83" s="181">
        <f xml:space="preserve"> Inp!Q$101</f>
        <v>253.64248005877701</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13.088311803517801</v>
      </c>
      <c r="O91" s="229">
        <f xml:space="preserve"> Inp!O$102</f>
        <v>27.938342865952901</v>
      </c>
      <c r="P91" s="229">
        <f xml:space="preserve"> Inp!P$102</f>
        <v>52.658855475665803</v>
      </c>
      <c r="Q91" s="229">
        <f xml:space="preserve"> Inp!Q$102</f>
        <v>87.822727735207295</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0.26231572408010301</v>
      </c>
      <c r="O92" s="229">
        <f xml:space="preserve"> Inp!O$103</f>
        <v>0.57975558197603605</v>
      </c>
      <c r="P92" s="229">
        <f xml:space="preserve"> Inp!P$103</f>
        <v>1.1058359649890099</v>
      </c>
      <c r="Q92" s="229">
        <f xml:space="preserve"> Inp!Q$103</f>
        <v>1.84427728243948</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13.296704040076699</v>
      </c>
      <c r="N93" s="229">
        <f xml:space="preserve"> Inp!N$104</f>
        <v>15.256586380885899</v>
      </c>
      <c r="O93" s="229">
        <f xml:space="preserve"> Inp!O$104</f>
        <v>25.4705426856844</v>
      </c>
      <c r="P93" s="229">
        <f xml:space="preserve"> Inp!P$104</f>
        <v>36.4371475853183</v>
      </c>
      <c r="Q93" s="229">
        <f xml:space="preserve"> Inp!Q$104</f>
        <v>23.356107185922699</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0.20839223655886199</v>
      </c>
      <c r="N94" s="229">
        <f xml:space="preserve"> Inp!N$105</f>
        <v>0.66887104253090202</v>
      </c>
      <c r="O94" s="229">
        <f xml:space="preserve"> Inp!O$105</f>
        <v>1.32978565794749</v>
      </c>
      <c r="P94" s="229">
        <f xml:space="preserve"> Inp!P$105</f>
        <v>2.3791112907658198</v>
      </c>
      <c r="Q94" s="229">
        <f xml:space="preserve"> Inp!Q$105</f>
        <v>3.3581552993127199</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12.079085721509363</v>
      </c>
      <c r="O101" s="84">
        <f t="shared" si="52"/>
        <v>25.259872398598493</v>
      </c>
      <c r="P101" s="84">
        <f t="shared" si="52"/>
        <v>46.631156129429471</v>
      </c>
      <c r="Q101" s="84">
        <f t="shared" si="52"/>
        <v>76.170349331459803</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0.24208883199220099</v>
      </c>
      <c r="O102" s="84">
        <f t="shared" si="53"/>
        <v>0.52417396741653144</v>
      </c>
      <c r="P102" s="84">
        <f t="shared" si="53"/>
        <v>0.97925427871804371</v>
      </c>
      <c r="Q102" s="84">
        <f t="shared" si="53"/>
        <v>1.5995773359607657</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12.517352422793053</v>
      </c>
      <c r="N103" s="84">
        <f t="shared" si="54"/>
        <v>14.080166906078892</v>
      </c>
      <c r="O103" s="84">
        <f t="shared" si="54"/>
        <v>23.028662123962381</v>
      </c>
      <c r="P103" s="84">
        <f t="shared" si="54"/>
        <v>32.266297902110999</v>
      </c>
      <c r="Q103" s="84">
        <f t="shared" si="54"/>
        <v>20.25720322350622</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0.19617786929145545</v>
      </c>
      <c r="N104" s="84">
        <f t="shared" si="55"/>
        <v>0.61729509356543444</v>
      </c>
      <c r="O104" s="84">
        <f t="shared" si="55"/>
        <v>1.2022980818298534</v>
      </c>
      <c r="P104" s="84">
        <f t="shared" si="55"/>
        <v>2.1067816428379507</v>
      </c>
      <c r="Q104" s="84">
        <f t="shared" si="55"/>
        <v>2.9125930024534901</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12.079085721509363</v>
      </c>
      <c r="O106" s="235">
        <f t="shared" si="56"/>
        <v>25.259872398598493</v>
      </c>
      <c r="P106" s="235">
        <f t="shared" si="56"/>
        <v>46.631156129429471</v>
      </c>
      <c r="Q106" s="235">
        <f t="shared" si="56"/>
        <v>76.170349331459803</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0.24208883199220099</v>
      </c>
      <c r="O107" s="235">
        <f t="shared" si="57"/>
        <v>0.52417396741653144</v>
      </c>
      <c r="P107" s="235">
        <f t="shared" si="57"/>
        <v>0.97925427871804371</v>
      </c>
      <c r="Q107" s="235">
        <f t="shared" si="57"/>
        <v>1.5995773359607657</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12.321174553501564</v>
      </c>
      <c r="O108" s="211">
        <f t="shared" si="58"/>
        <v>25.784046366015023</v>
      </c>
      <c r="P108" s="211">
        <f t="shared" si="58"/>
        <v>47.610410408147516</v>
      </c>
      <c r="Q108" s="211">
        <f t="shared" si="58"/>
        <v>77.769926667420563</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12.321174553501564</v>
      </c>
      <c r="O110" s="261">
        <f t="shared" si="59"/>
        <v>25.784046366015023</v>
      </c>
      <c r="P110" s="261">
        <f t="shared" si="59"/>
        <v>47.610410408147516</v>
      </c>
      <c r="Q110" s="261">
        <f t="shared" si="59"/>
        <v>77.769926667420563</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12.517352422793053</v>
      </c>
      <c r="N111" s="261">
        <f t="shared" si="60"/>
        <v>14.080166906078892</v>
      </c>
      <c r="O111" s="261">
        <f t="shared" si="60"/>
        <v>23.028662123962381</v>
      </c>
      <c r="P111" s="261">
        <f t="shared" si="60"/>
        <v>32.266297902110999</v>
      </c>
      <c r="Q111" s="261">
        <f t="shared" si="60"/>
        <v>20.25720322350622</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0.19617786929145545</v>
      </c>
      <c r="N112" s="261">
        <f t="shared" si="61"/>
        <v>0.61729509356543444</v>
      </c>
      <c r="O112" s="261">
        <f t="shared" si="61"/>
        <v>1.2022980818298534</v>
      </c>
      <c r="P112" s="261">
        <f t="shared" si="61"/>
        <v>2.1067816428379507</v>
      </c>
      <c r="Q112" s="261">
        <f t="shared" si="61"/>
        <v>2.9125930024534901</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12.321174553501598</v>
      </c>
      <c r="N113" s="260">
        <f t="shared" si="62"/>
        <v>25.784046366015023</v>
      </c>
      <c r="O113" s="260">
        <f t="shared" si="62"/>
        <v>47.610410408147551</v>
      </c>
      <c r="P113" s="260">
        <f t="shared" si="62"/>
        <v>77.769926667420577</v>
      </c>
      <c r="Q113" s="260">
        <f t="shared" si="62"/>
        <v>95.114536888473296</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12.321174553501564</v>
      </c>
      <c r="O115" s="84">
        <f t="shared" si="63"/>
        <v>25.784046366015023</v>
      </c>
      <c r="P115" s="84">
        <f t="shared" si="63"/>
        <v>47.610410408147516</v>
      </c>
      <c r="Q115" s="84">
        <f t="shared" si="63"/>
        <v>77.769926667420563</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12.321174553501598</v>
      </c>
      <c r="N116" s="84">
        <f t="shared" si="64"/>
        <v>25.784046366015023</v>
      </c>
      <c r="O116" s="84">
        <f t="shared" si="64"/>
        <v>47.610410408147551</v>
      </c>
      <c r="P116" s="84">
        <f t="shared" si="64"/>
        <v>77.769926667420577</v>
      </c>
      <c r="Q116" s="84">
        <f t="shared" si="64"/>
        <v>95.114536888473296</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6.1605872767507988</v>
      </c>
      <c r="N117" s="260">
        <f t="shared" ref="N117" si="69" xml:space="preserve"> AVERAGE(N115:N116)</f>
        <v>19.052610459758291</v>
      </c>
      <c r="O117" s="260">
        <f t="shared" ref="O117" si="70" xml:space="preserve"> AVERAGE(O115:O116)</f>
        <v>36.697228387081289</v>
      </c>
      <c r="P117" s="260">
        <f t="shared" ref="P117" si="71" xml:space="preserve"> AVERAGE(P115:P116)</f>
        <v>62.690168537784047</v>
      </c>
      <c r="Q117" s="260">
        <f t="shared" ref="Q117" si="72" xml:space="preserve"> AVERAGE(Q115:Q116)</f>
        <v>86.44223177794693</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12.321174553501598</v>
      </c>
      <c r="N120" s="84">
        <f t="shared" si="73"/>
        <v>25.784046366015023</v>
      </c>
      <c r="O120" s="84">
        <f t="shared" si="73"/>
        <v>47.610410408147551</v>
      </c>
      <c r="P120" s="84">
        <f t="shared" si="73"/>
        <v>77.769926667420577</v>
      </c>
      <c r="Q120" s="84">
        <f t="shared" si="73"/>
        <v>95.114536888473296</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12.321174553501599</v>
      </c>
      <c r="N121" s="181">
        <f xml:space="preserve"> Inp!N$106</f>
        <v>25.784046366015001</v>
      </c>
      <c r="O121" s="181">
        <f xml:space="preserve"> Inp!O$106</f>
        <v>47.610410408147501</v>
      </c>
      <c r="P121" s="181">
        <f xml:space="preserve"> Inp!P$106</f>
        <v>77.769926667420506</v>
      </c>
      <c r="Q121" s="181">
        <f xml:space="preserve"> Inp!Q$106</f>
        <v>95.114536888473296</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298.94124188390396</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298.94124188390396</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597.88248376780791</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300.2381699410538</v>
      </c>
      <c r="N133" s="84">
        <f t="shared" si="86"/>
        <v>290.51833559315799</v>
      </c>
      <c r="O133" s="84">
        <f t="shared" si="86"/>
        <v>281.28265513813949</v>
      </c>
      <c r="P133" s="84">
        <f t="shared" si="86"/>
        <v>272.30527488881796</v>
      </c>
      <c r="Q133" s="84">
        <f t="shared" si="86"/>
        <v>263.38973803977689</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298.94124188390396</v>
      </c>
      <c r="N134" s="84">
        <f t="shared" si="87"/>
        <v>289.57094473235304</v>
      </c>
      <c r="O134" s="84">
        <f t="shared" si="87"/>
        <v>280.33855273788657</v>
      </c>
      <c r="P134" s="84">
        <f t="shared" si="87"/>
        <v>271.30195309302536</v>
      </c>
      <c r="Q134" s="84">
        <f t="shared" si="87"/>
        <v>262.33518091732145</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12.321174553501564</v>
      </c>
      <c r="O135" s="84">
        <f t="shared" si="88"/>
        <v>25.784046366015023</v>
      </c>
      <c r="P135" s="84">
        <f t="shared" si="88"/>
        <v>47.610410408147516</v>
      </c>
      <c r="Q135" s="84">
        <f t="shared" si="88"/>
        <v>77.769926667420563</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599.1794118249577</v>
      </c>
      <c r="N136" s="312">
        <f t="shared" si="89"/>
        <v>592.4104548790126</v>
      </c>
      <c r="O136" s="312">
        <f t="shared" si="89"/>
        <v>587.40525424204111</v>
      </c>
      <c r="P136" s="312">
        <f t="shared" si="89"/>
        <v>591.21763838999095</v>
      </c>
      <c r="Q136" s="312">
        <f t="shared" si="89"/>
        <v>603.49484562451892</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287.82483894988258</v>
      </c>
      <c r="N138" s="84">
        <f t="shared" si="90"/>
        <v>278.35055457482935</v>
      </c>
      <c r="O138" s="84">
        <f t="shared" si="90"/>
        <v>269.40279618360717</v>
      </c>
      <c r="P138" s="84">
        <f t="shared" si="90"/>
        <v>260.58228928160128</v>
      </c>
      <c r="Q138" s="84">
        <f t="shared" si="90"/>
        <v>252.02819614755998</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289.57094473235344</v>
      </c>
      <c r="N139" s="84">
        <f t="shared" si="91"/>
        <v>280.33855273788657</v>
      </c>
      <c r="O139" s="84">
        <f t="shared" si="91"/>
        <v>271.3019530930257</v>
      </c>
      <c r="P139" s="84">
        <f t="shared" si="91"/>
        <v>262.33518091732088</v>
      </c>
      <c r="Q139" s="84">
        <f t="shared" si="91"/>
        <v>253.64248005877707</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12.321174553501598</v>
      </c>
      <c r="N140" s="84">
        <f t="shared" si="92"/>
        <v>25.784046366015023</v>
      </c>
      <c r="O140" s="84">
        <f t="shared" si="92"/>
        <v>47.610410408147551</v>
      </c>
      <c r="P140" s="84">
        <f t="shared" si="92"/>
        <v>77.769926667420577</v>
      </c>
      <c r="Q140" s="84">
        <f t="shared" si="92"/>
        <v>95.114536888473296</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589.71695823573759</v>
      </c>
      <c r="N141" s="211">
        <f t="shared" ref="N141" si="97" xml:space="preserve"> SUM(N138:N140)</f>
        <v>584.47315367873091</v>
      </c>
      <c r="O141" s="211">
        <f t="shared" ref="O141" si="98" xml:space="preserve"> SUM(O138:O140)</f>
        <v>588.31515968478038</v>
      </c>
      <c r="P141" s="211">
        <f t="shared" ref="P141" si="99" xml:space="preserve"> SUM(P138:P140)</f>
        <v>600.68739686634274</v>
      </c>
      <c r="Q141" s="211">
        <f t="shared" ref="Q141" si="100" xml:space="preserve"> SUM(Q138:Q140)</f>
        <v>600.78521309481027</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599.1794118249577</v>
      </c>
      <c r="N143" s="84">
        <f t="shared" si="101"/>
        <v>592.4104548790126</v>
      </c>
      <c r="O143" s="84">
        <f t="shared" si="101"/>
        <v>587.40525424204111</v>
      </c>
      <c r="P143" s="84">
        <f t="shared" si="101"/>
        <v>591.21763838999095</v>
      </c>
      <c r="Q143" s="84">
        <f t="shared" si="101"/>
        <v>603.49484562451892</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589.71695823573759</v>
      </c>
      <c r="N144" s="84">
        <f t="shared" si="102"/>
        <v>584.47315367873091</v>
      </c>
      <c r="O144" s="84">
        <f t="shared" si="102"/>
        <v>588.31515968478038</v>
      </c>
      <c r="P144" s="84">
        <f t="shared" si="102"/>
        <v>600.68739686634274</v>
      </c>
      <c r="Q144" s="84">
        <f t="shared" si="102"/>
        <v>600.78521309481027</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594.44818503034764</v>
      </c>
      <c r="N145" s="211">
        <f t="shared" ref="N145" si="107" xml:space="preserve"> AVERAGE(N143:N144)</f>
        <v>588.44180427887181</v>
      </c>
      <c r="O145" s="211">
        <f t="shared" ref="O145" si="108" xml:space="preserve"> AVERAGE(O143:O144)</f>
        <v>587.86020696341075</v>
      </c>
      <c r="P145" s="211">
        <f t="shared" ref="P145" si="109" xml:space="preserve"> AVERAGE(P143:P144)</f>
        <v>595.95251762816679</v>
      </c>
      <c r="Q145" s="211">
        <f t="shared" ref="Q145" si="110" xml:space="preserve"> AVERAGE(Q143:Q144)</f>
        <v>602.1400293596646</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622.75614099975098</v>
      </c>
      <c r="N148" s="181">
        <f xml:space="preserve"> Inp!N$107</f>
        <v>626.43373744087603</v>
      </c>
      <c r="O148" s="181">
        <f xml:space="preserve"> Inp!O$107</f>
        <v>633.30677937905295</v>
      </c>
      <c r="P148" s="181">
        <f xml:space="preserve"> Inp!P$107</f>
        <v>650.69808687644797</v>
      </c>
      <c r="Q148" s="181">
        <f xml:space="preserve"> Inp!Q$107</f>
        <v>678.33426067846597</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13.7291984587945</v>
      </c>
      <c r="N149" s="181">
        <f xml:space="preserve"> Inp!N$108</f>
        <v>15.4735167905684</v>
      </c>
      <c r="O149" s="181">
        <f xml:space="preserve"> Inp!O$108</f>
        <v>16.384918793853299</v>
      </c>
      <c r="P149" s="181">
        <f xml:space="preserve"> Inp!P$108</f>
        <v>16.942322643544099</v>
      </c>
      <c r="Q149" s="181">
        <f xml:space="preserve"> Inp!Q$108</f>
        <v>17.481945785914998</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586.25491451545611</v>
      </c>
      <c r="N151" s="196">
        <f t="shared" si="111"/>
        <v>578.13008484104762</v>
      </c>
      <c r="O151" s="196">
        <f t="shared" si="111"/>
        <v>572.59117024357636</v>
      </c>
      <c r="P151" s="196">
        <f t="shared" si="111"/>
        <v>576.21465199292879</v>
      </c>
      <c r="Q151" s="196">
        <f t="shared" si="111"/>
        <v>588.33241612766119</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12.924497309500669</v>
      </c>
      <c r="N152" s="223">
        <f t="shared" si="112"/>
        <v>14.280370037964305</v>
      </c>
      <c r="O152" s="223">
        <f t="shared" si="112"/>
        <v>14.814083998464678</v>
      </c>
      <c r="P152" s="223">
        <f t="shared" si="112"/>
        <v>15.002986397062099</v>
      </c>
      <c r="Q152" s="223">
        <f t="shared" si="112"/>
        <v>15.162429496857438</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599.17941182495679</v>
      </c>
      <c r="N154" s="8">
        <f t="shared" si="114"/>
        <v>592.41045487901192</v>
      </c>
      <c r="O154" s="8">
        <f t="shared" si="114"/>
        <v>587.405254242041</v>
      </c>
      <c r="P154" s="8">
        <f t="shared" si="114"/>
        <v>591.21763838999084</v>
      </c>
      <c r="Q154" s="8">
        <f t="shared" si="114"/>
        <v>603.49484562451858</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599.1794118249577</v>
      </c>
      <c r="N156" s="84">
        <f t="shared" si="115"/>
        <v>592.4104548790126</v>
      </c>
      <c r="O156" s="84">
        <f t="shared" si="115"/>
        <v>587.40525424204111</v>
      </c>
      <c r="P156" s="84">
        <f t="shared" si="115"/>
        <v>591.21763838999095</v>
      </c>
      <c r="Q156" s="84">
        <f t="shared" si="115"/>
        <v>603.49484562451892</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599.17941182495679</v>
      </c>
      <c r="N157" s="196">
        <f t="shared" si="116"/>
        <v>592.41045487901192</v>
      </c>
      <c r="O157" s="196">
        <f t="shared" si="116"/>
        <v>587.405254242041</v>
      </c>
      <c r="P157" s="196">
        <f t="shared" si="116"/>
        <v>591.21763838999084</v>
      </c>
      <c r="Q157" s="196">
        <f t="shared" si="116"/>
        <v>603.49484562451858</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589.71695823573759</v>
      </c>
      <c r="N161" s="84">
        <f t="shared" si="118"/>
        <v>584.47315367873091</v>
      </c>
      <c r="O161" s="84">
        <f t="shared" si="118"/>
        <v>588.31515968478038</v>
      </c>
      <c r="P161" s="84">
        <f t="shared" si="118"/>
        <v>600.68739686634274</v>
      </c>
      <c r="Q161" s="84">
        <f t="shared" si="118"/>
        <v>600.78521309481027</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589.71695823573702</v>
      </c>
      <c r="N162" s="181">
        <f xml:space="preserve"> Inp!N$109</f>
        <v>584.47315367873102</v>
      </c>
      <c r="O162" s="181">
        <f xml:space="preserve"> Inp!O$109</f>
        <v>588.31515968478095</v>
      </c>
      <c r="P162" s="181">
        <f xml:space="preserve"> Inp!P$109</f>
        <v>600.68739686634297</v>
      </c>
      <c r="Q162" s="181">
        <f xml:space="preserve"> Inp!Q$109</f>
        <v>600.78521309481005</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594.44818503034764</v>
      </c>
      <c r="N171" s="84">
        <f t="shared" si="121"/>
        <v>588.44180427887181</v>
      </c>
      <c r="O171" s="84">
        <f t="shared" si="121"/>
        <v>587.86020696341075</v>
      </c>
      <c r="P171" s="84">
        <f t="shared" si="121"/>
        <v>595.95251762816679</v>
      </c>
      <c r="Q171" s="84">
        <f t="shared" si="121"/>
        <v>602.1400293596646</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237.77927401213907</v>
      </c>
      <c r="N172" s="84">
        <f t="shared" ref="N172" si="126" xml:space="preserve"> N170 * N171</f>
        <v>235.37672171154873</v>
      </c>
      <c r="O172" s="84">
        <f t="shared" ref="O172" si="127" xml:space="preserve"> O170 * O171</f>
        <v>235.1440827853643</v>
      </c>
      <c r="P172" s="84">
        <f t="shared" ref="P172" si="128" xml:space="preserve"> P170 * P171</f>
        <v>238.38100705126672</v>
      </c>
      <c r="Q172" s="84">
        <f t="shared" ref="Q172" si="129" xml:space="preserve"> Q170 * Q171</f>
        <v>240.85601174386585</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0.34199999999999997</v>
      </c>
      <c r="N176" s="301">
        <f xml:space="preserve"> Inp!N$214</f>
        <v>0.34975000000000001</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594.44818503034764</v>
      </c>
      <c r="N177" s="84">
        <f t="shared" si="130"/>
        <v>588.44180427887181</v>
      </c>
      <c r="O177" s="84">
        <f t="shared" si="130"/>
        <v>587.86020696341075</v>
      </c>
      <c r="P177" s="84">
        <f t="shared" si="130"/>
        <v>595.95251762816679</v>
      </c>
      <c r="Q177" s="84">
        <f t="shared" si="130"/>
        <v>602.1400293596646</v>
      </c>
    </row>
    <row r="178" spans="1:20" hidden="1" outlineLevel="2">
      <c r="E178" s="84" t="s">
        <v>762</v>
      </c>
      <c r="G178" s="70" t="s">
        <v>255</v>
      </c>
      <c r="J178" s="84">
        <f t="shared" ref="J178:Q178" si="131" xml:space="preserve"> J176 * J177</f>
        <v>0</v>
      </c>
      <c r="K178" s="84">
        <f t="shared" si="131"/>
        <v>0</v>
      </c>
      <c r="L178" s="84">
        <f t="shared" si="131"/>
        <v>0</v>
      </c>
      <c r="M178" s="84">
        <f t="shared" si="131"/>
        <v>203.30127928037888</v>
      </c>
      <c r="N178" s="84">
        <f t="shared" si="131"/>
        <v>205.80752104653541</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1764.7679912942399</v>
      </c>
      <c r="N186" s="293">
        <f>Inp!N$114</f>
        <v>1701.71641738218</v>
      </c>
      <c r="O186" s="293">
        <f>Inp!O$114</f>
        <v>1648.5241326012599</v>
      </c>
      <c r="P186" s="293">
        <f>Inp!P$114</f>
        <v>1599.2161660429001</v>
      </c>
      <c r="Q186" s="293">
        <f>Inp!Q$114</f>
        <v>1549.0872033825899</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42.809903433198599</v>
      </c>
      <c r="N187" s="293">
        <f>Inp!N$115</f>
        <v>50.349787520012903</v>
      </c>
      <c r="O187" s="293">
        <f>Inp!O$115</f>
        <v>51.934582137674603</v>
      </c>
      <c r="P187" s="293">
        <f>Inp!P$115</f>
        <v>51.174917313373797</v>
      </c>
      <c r="Q187" s="293">
        <f>Inp!Q$115</f>
        <v>49.570790508243903</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105.861477345265</v>
      </c>
      <c r="N188" s="293">
        <f>Inp!N$116</f>
        <v>103.542072300927</v>
      </c>
      <c r="O188" s="293">
        <f>Inp!O$116</f>
        <v>101.24254869604199</v>
      </c>
      <c r="P188" s="293">
        <f>Inp!P$116</f>
        <v>101.303879973682</v>
      </c>
      <c r="Q188" s="293">
        <f>Inp!Q$116</f>
        <v>100.410721702082</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1764.7679912942399</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1694.280955969482</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1661.3307196214892</v>
      </c>
      <c r="N195" s="84">
        <f t="shared" si="141"/>
        <v>1570.4988380345933</v>
      </c>
      <c r="O195" s="84">
        <f t="shared" si="141"/>
        <v>1490.478853213036</v>
      </c>
      <c r="P195" s="84">
        <f t="shared" si="141"/>
        <v>1416.1587457576848</v>
      </c>
      <c r="Q195" s="84">
        <f t="shared" si="141"/>
        <v>1343.5532745271712</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40.300712631037406</v>
      </c>
      <c r="N196" s="84">
        <f t="shared" si="142"/>
        <v>46.467367880902351</v>
      </c>
      <c r="O196" s="84">
        <f t="shared" si="142"/>
        <v>46.955573713389214</v>
      </c>
      <c r="P196" s="84">
        <f t="shared" si="142"/>
        <v>45.317079864246793</v>
      </c>
      <c r="Q196" s="84">
        <f t="shared" si="142"/>
        <v>42.993704784870374</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99.656683034704983</v>
      </c>
      <c r="N197" s="84">
        <f t="shared" si="143"/>
        <v>95.558051021481887</v>
      </c>
      <c r="O197" s="84">
        <f t="shared" si="143"/>
        <v>91.536347507835274</v>
      </c>
      <c r="P197" s="84">
        <f t="shared" si="143"/>
        <v>89.707932329686116</v>
      </c>
      <c r="Q197" s="84">
        <f t="shared" si="143"/>
        <v>87.088159818172429</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1661.3307196214892</v>
      </c>
      <c r="N199" s="84">
        <f t="shared" si="144"/>
        <v>1570.4988380345933</v>
      </c>
      <c r="O199" s="84">
        <f t="shared" si="144"/>
        <v>1490.478853213036</v>
      </c>
      <c r="P199" s="84">
        <f t="shared" si="144"/>
        <v>1416.1587457576848</v>
      </c>
      <c r="Q199" s="84">
        <f t="shared" si="144"/>
        <v>1343.5532745271712</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40.300712631037406</v>
      </c>
      <c r="N200" s="84">
        <f t="shared" si="145"/>
        <v>46.467367880902351</v>
      </c>
      <c r="O200" s="84">
        <f t="shared" si="145"/>
        <v>46.955573713389214</v>
      </c>
      <c r="P200" s="84">
        <f t="shared" si="145"/>
        <v>45.317079864246793</v>
      </c>
      <c r="Q200" s="84">
        <f t="shared" si="145"/>
        <v>42.993704784870374</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1701.6314322525266</v>
      </c>
      <c r="N201" s="211">
        <f t="shared" si="146"/>
        <v>1616.9662059154957</v>
      </c>
      <c r="O201" s="211">
        <f t="shared" si="146"/>
        <v>1537.4344269264252</v>
      </c>
      <c r="P201" s="211">
        <f t="shared" si="146"/>
        <v>1461.4758256219316</v>
      </c>
      <c r="Q201" s="211">
        <f t="shared" si="146"/>
        <v>1386.5469793120415</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1701.6314322525266</v>
      </c>
      <c r="N203" s="309">
        <f t="shared" si="147"/>
        <v>1616.9662059154957</v>
      </c>
      <c r="O203" s="309">
        <f t="shared" si="147"/>
        <v>1537.4344269264252</v>
      </c>
      <c r="P203" s="309">
        <f t="shared" si="147"/>
        <v>1461.4758256219316</v>
      </c>
      <c r="Q203" s="309">
        <f t="shared" si="147"/>
        <v>1386.5469793120415</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99.656683034704983</v>
      </c>
      <c r="N204" s="309">
        <f t="shared" si="148"/>
        <v>95.558051021481887</v>
      </c>
      <c r="O204" s="309">
        <f t="shared" si="148"/>
        <v>91.536347507835274</v>
      </c>
      <c r="P204" s="309">
        <f t="shared" si="148"/>
        <v>89.707932329686116</v>
      </c>
      <c r="Q204" s="309">
        <f t="shared" si="148"/>
        <v>87.088159818172429</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1601.9747492178217</v>
      </c>
      <c r="N205" s="312">
        <f t="shared" si="149"/>
        <v>1521.4081548940139</v>
      </c>
      <c r="O205" s="312">
        <f t="shared" si="149"/>
        <v>1445.89807941859</v>
      </c>
      <c r="P205" s="312">
        <f t="shared" si="149"/>
        <v>1371.7678932922454</v>
      </c>
      <c r="Q205" s="312">
        <f t="shared" si="149"/>
        <v>1299.458819493869</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1701.6314322525266</v>
      </c>
      <c r="N207" s="91">
        <f t="shared" si="150"/>
        <v>1616.9662059154957</v>
      </c>
      <c r="O207" s="91">
        <f t="shared" si="150"/>
        <v>1537.4344269264252</v>
      </c>
      <c r="P207" s="91">
        <f t="shared" si="150"/>
        <v>1461.4758256219316</v>
      </c>
      <c r="Q207" s="91">
        <f t="shared" si="150"/>
        <v>1386.5469793120415</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1601.9747492178217</v>
      </c>
      <c r="N208" s="91">
        <f t="shared" si="151"/>
        <v>1521.4081548940139</v>
      </c>
      <c r="O208" s="91">
        <f t="shared" si="151"/>
        <v>1445.89807941859</v>
      </c>
      <c r="P208" s="91">
        <f t="shared" si="151"/>
        <v>1371.7678932922454</v>
      </c>
      <c r="Q208" s="91">
        <f t="shared" si="151"/>
        <v>1299.458819493869</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1651.803090735174</v>
      </c>
      <c r="N209" s="312">
        <f t="shared" si="152"/>
        <v>1569.1871804047548</v>
      </c>
      <c r="O209" s="312">
        <f t="shared" si="152"/>
        <v>1491.6662531725076</v>
      </c>
      <c r="P209" s="312">
        <f t="shared" si="152"/>
        <v>1416.6218594570885</v>
      </c>
      <c r="Q209" s="312">
        <f t="shared" si="152"/>
        <v>1343.0028994029553</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1601.9747492178217</v>
      </c>
      <c r="N212" s="84">
        <f t="shared" si="153"/>
        <v>1521.4081548940139</v>
      </c>
      <c r="O212" s="84">
        <f t="shared" si="153"/>
        <v>1445.89807941859</v>
      </c>
      <c r="P212" s="84">
        <f t="shared" si="153"/>
        <v>1371.7678932922454</v>
      </c>
      <c r="Q212" s="84">
        <f t="shared" si="153"/>
        <v>1299.458819493869</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1601.9747492178201</v>
      </c>
      <c r="N213" s="181">
        <f xml:space="preserve"> Inp!N$117</f>
        <v>1521.4081548940101</v>
      </c>
      <c r="O213" s="181">
        <f xml:space="preserve"> Inp!O$117</f>
        <v>1445.89807941859</v>
      </c>
      <c r="P213" s="181">
        <f xml:space="preserve"> Inp!P$117</f>
        <v>1371.7678932922399</v>
      </c>
      <c r="Q213" s="181">
        <f xml:space="preserve"> Inp!Q$117</f>
        <v>1299.4588194938699</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1764.7679912942399</v>
      </c>
      <c r="N220" s="155">
        <f>Inp!N$118</f>
        <v>1712.3632716450099</v>
      </c>
      <c r="O220" s="155">
        <f>Inp!O$118</f>
        <v>1660.9253451449999</v>
      </c>
      <c r="P220" s="155">
        <f>Inp!P$118</f>
        <v>1611.4046787135901</v>
      </c>
      <c r="Q220" s="155">
        <f>Inp!Q$118</f>
        <v>1560.7086648436</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35.0017740150899</v>
      </c>
      <c r="N221" s="155">
        <f>Inp!N$119</f>
        <v>34.319155765299399</v>
      </c>
      <c r="O221" s="155">
        <f>Inp!O$119</f>
        <v>34.4662797186432</v>
      </c>
      <c r="P221" s="155">
        <f>Inp!P$119</f>
        <v>33.839498252986402</v>
      </c>
      <c r="Q221" s="155">
        <f>Inp!Q$119</f>
        <v>32.774881961717803</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87.406493664324898</v>
      </c>
      <c r="N223" s="155">
        <f>Inp!N$122</f>
        <v>85.757082265303396</v>
      </c>
      <c r="O223" s="155">
        <f>Inp!O$122</f>
        <v>83.986946150055005</v>
      </c>
      <c r="P223" s="155">
        <f>Inp!P$122</f>
        <v>84.535512122982894</v>
      </c>
      <c r="Q223" s="155">
        <f>Inp!Q$122</f>
        <v>84.150882406911805</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1764.7679912942399</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1694.280955969482</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1661.3307196214892</v>
      </c>
      <c r="N235" s="84">
        <f t="shared" si="159"/>
        <v>1580.3247244617928</v>
      </c>
      <c r="O235" s="84">
        <f t="shared" si="159"/>
        <v>1501.6911519505006</v>
      </c>
      <c r="P235" s="84">
        <f t="shared" si="159"/>
        <v>1426.9520763798273</v>
      </c>
      <c r="Q235" s="84">
        <f t="shared" si="159"/>
        <v>1353.6327926889871</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32.950236347992991</v>
      </c>
      <c r="N236" s="84">
        <f t="shared" si="160"/>
        <v>31.67284143303073</v>
      </c>
      <c r="O236" s="84">
        <f t="shared" si="160"/>
        <v>31.161970913038839</v>
      </c>
      <c r="P236" s="84">
        <f t="shared" si="160"/>
        <v>29.965993603977267</v>
      </c>
      <c r="Q236" s="84">
        <f t="shared" si="160"/>
        <v>28.426288646470642</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82.28339007466333</v>
      </c>
      <c r="N238" s="84">
        <f t="shared" si="162"/>
        <v>79.144443031278925</v>
      </c>
      <c r="O238" s="84">
        <f t="shared" si="162"/>
        <v>75.935052879736858</v>
      </c>
      <c r="P238" s="84">
        <f t="shared" si="162"/>
        <v>74.858988648352337</v>
      </c>
      <c r="Q238" s="84">
        <f t="shared" si="162"/>
        <v>72.985686903407782</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1661.3307196214892</v>
      </c>
      <c r="N241" s="84">
        <f t="shared" si="164"/>
        <v>1580.3247244617928</v>
      </c>
      <c r="O241" s="84">
        <f t="shared" si="164"/>
        <v>1501.6911519505006</v>
      </c>
      <c r="P241" s="84">
        <f t="shared" si="164"/>
        <v>1426.9520763798273</v>
      </c>
      <c r="Q241" s="84">
        <f t="shared" si="164"/>
        <v>1353.6327926889871</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32.950236347992991</v>
      </c>
      <c r="N242" s="84">
        <f t="shared" si="165"/>
        <v>31.67284143303073</v>
      </c>
      <c r="O242" s="84">
        <f t="shared" si="165"/>
        <v>31.161970913038839</v>
      </c>
      <c r="P242" s="84">
        <f t="shared" si="165"/>
        <v>29.965993603977267</v>
      </c>
      <c r="Q242" s="84">
        <f t="shared" si="165"/>
        <v>28.426288646470642</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1694.2809559694822</v>
      </c>
      <c r="N245" s="211">
        <f t="shared" si="167"/>
        <v>1611.9975658948235</v>
      </c>
      <c r="O245" s="211">
        <f t="shared" si="167"/>
        <v>1532.8531228635395</v>
      </c>
      <c r="P245" s="211">
        <f t="shared" si="167"/>
        <v>1456.9180699838046</v>
      </c>
      <c r="Q245" s="211">
        <f t="shared" si="167"/>
        <v>1382.0590813354577</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1694.2809559694822</v>
      </c>
      <c r="N247" s="117">
        <f t="shared" si="168"/>
        <v>1611.9975658948235</v>
      </c>
      <c r="O247" s="117">
        <f t="shared" si="168"/>
        <v>1532.8531228635395</v>
      </c>
      <c r="P247" s="117">
        <f t="shared" si="168"/>
        <v>1456.9180699838046</v>
      </c>
      <c r="Q247" s="117">
        <f t="shared" si="168"/>
        <v>1382.0590813354577</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82.28339007466333</v>
      </c>
      <c r="N248" s="117">
        <f t="shared" si="169"/>
        <v>79.144443031278925</v>
      </c>
      <c r="O248" s="117">
        <f t="shared" si="169"/>
        <v>75.935052879736858</v>
      </c>
      <c r="P248" s="117">
        <f t="shared" si="169"/>
        <v>74.858988648352337</v>
      </c>
      <c r="Q248" s="117">
        <f t="shared" si="169"/>
        <v>72.985686903407782</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1611.9975658948188</v>
      </c>
      <c r="N250" s="260">
        <f t="shared" si="171"/>
        <v>1532.8531228635445</v>
      </c>
      <c r="O250" s="260">
        <f t="shared" si="171"/>
        <v>1456.9180699838028</v>
      </c>
      <c r="P250" s="260">
        <f t="shared" si="171"/>
        <v>1382.0590813354522</v>
      </c>
      <c r="Q250" s="260">
        <f t="shared" si="171"/>
        <v>1309.07339443205</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1694.2809559694822</v>
      </c>
      <c r="N252" s="91">
        <f t="shared" si="172"/>
        <v>1611.9975658948235</v>
      </c>
      <c r="O252" s="91">
        <f t="shared" si="172"/>
        <v>1532.8531228635395</v>
      </c>
      <c r="P252" s="91">
        <f t="shared" si="172"/>
        <v>1456.9180699838046</v>
      </c>
      <c r="Q252" s="91">
        <f t="shared" si="172"/>
        <v>1382.0590813354577</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1611.9975658948188</v>
      </c>
      <c r="N253" s="91">
        <f t="shared" si="173"/>
        <v>1532.8531228635445</v>
      </c>
      <c r="O253" s="91">
        <f t="shared" si="173"/>
        <v>1456.9180699838028</v>
      </c>
      <c r="P253" s="91">
        <f t="shared" si="173"/>
        <v>1382.0590813354522</v>
      </c>
      <c r="Q253" s="91">
        <f t="shared" si="173"/>
        <v>1309.07339443205</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1653.1392609321506</v>
      </c>
      <c r="N254" s="260">
        <f t="shared" si="174"/>
        <v>1572.425344379184</v>
      </c>
      <c r="O254" s="260">
        <f t="shared" si="174"/>
        <v>1494.8855964236711</v>
      </c>
      <c r="P254" s="260">
        <f t="shared" si="174"/>
        <v>1419.4885756596284</v>
      </c>
      <c r="Q254" s="260">
        <f t="shared" si="174"/>
        <v>1345.5662378837537</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1611.9975658948188</v>
      </c>
      <c r="N257" s="84">
        <f t="shared" si="175"/>
        <v>1532.8531228635445</v>
      </c>
      <c r="O257" s="84">
        <f t="shared" si="175"/>
        <v>1456.9180699838028</v>
      </c>
      <c r="P257" s="84">
        <f t="shared" si="175"/>
        <v>1382.0590813354522</v>
      </c>
      <c r="Q257" s="84">
        <f t="shared" si="175"/>
        <v>1309.07339443205</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1611.9975658948199</v>
      </c>
      <c r="N258" s="181">
        <f xml:space="preserve"> Inp!N$124</f>
        <v>1532.85312286354</v>
      </c>
      <c r="O258" s="181">
        <f xml:space="preserve"> Inp!O$124</f>
        <v>1456.91806998381</v>
      </c>
      <c r="P258" s="181">
        <f xml:space="preserve"> Inp!P$124</f>
        <v>1382.0590813354499</v>
      </c>
      <c r="Q258" s="181">
        <f xml:space="preserve"> Inp!Q$124</f>
        <v>1309.07339443205</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151.11605846355101</v>
      </c>
      <c r="O266" s="229">
        <f xml:space="preserve"> Inp!O$125</f>
        <v>281.33681644869898</v>
      </c>
      <c r="P266" s="229">
        <f xml:space="preserve"> Inp!P$125</f>
        <v>412.69592859007298</v>
      </c>
      <c r="Q266" s="229">
        <f xml:space="preserve"> Inp!Q$125</f>
        <v>514.43042480731197</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3.02866549109438</v>
      </c>
      <c r="O267" s="229">
        <f xml:space="preserve"> Inp!O$126</f>
        <v>5.8380910612372503</v>
      </c>
      <c r="P267" s="229">
        <f xml:space="preserve"> Inp!P$126</f>
        <v>8.6666145003917698</v>
      </c>
      <c r="Q267" s="229">
        <f xml:space="preserve"> Inp!Q$126</f>
        <v>10.8030389209543</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154.87688547884099</v>
      </c>
      <c r="N268" s="229">
        <f xml:space="preserve"> Inp!N$127</f>
        <v>138.15157749880399</v>
      </c>
      <c r="O268" s="229">
        <f xml:space="preserve"> Inp!O$127</f>
        <v>143.29653817501699</v>
      </c>
      <c r="P268" s="229">
        <f xml:space="preserve"> Inp!P$127</f>
        <v>117.743147288644</v>
      </c>
      <c r="Q268" s="229">
        <f xml:space="preserve"> Inp!Q$127</f>
        <v>101.312305708754</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3.7608270152904901</v>
      </c>
      <c r="N269" s="229">
        <f xml:space="preserve"> Inp!N$128</f>
        <v>10.959485004750301</v>
      </c>
      <c r="O269" s="229">
        <f xml:space="preserve"> Inp!O$128</f>
        <v>17.775517094880701</v>
      </c>
      <c r="P269" s="229">
        <f xml:space="preserve"> Inp!P$128</f>
        <v>24.6752655717974</v>
      </c>
      <c r="Q269" s="229">
        <f xml:space="preserve"> Inp!Q$128</f>
        <v>30.4123751397155</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139.46365669461267</v>
      </c>
      <c r="O276" s="84">
        <f t="shared" si="186"/>
        <v>254.36483898200157</v>
      </c>
      <c r="P276" s="84">
        <f t="shared" si="186"/>
        <v>365.45587833667679</v>
      </c>
      <c r="Q276" s="84">
        <f t="shared" si="186"/>
        <v>446.17545110245516</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2.7951282516721192</v>
      </c>
      <c r="O277" s="84">
        <f t="shared" si="187"/>
        <v>5.2783887707944634</v>
      </c>
      <c r="P277" s="84">
        <f t="shared" si="187"/>
        <v>7.6745734450704228</v>
      </c>
      <c r="Q277" s="84">
        <f t="shared" si="187"/>
        <v>9.3696844731522084</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145.79918089776703</v>
      </c>
      <c r="N278" s="84">
        <f t="shared" si="188"/>
        <v>127.49885334495791</v>
      </c>
      <c r="O278" s="84">
        <f t="shared" si="188"/>
        <v>129.55858859735454</v>
      </c>
      <c r="P278" s="84">
        <f t="shared" si="188"/>
        <v>104.26544661466075</v>
      </c>
      <c r="Q278" s="84">
        <f t="shared" si="188"/>
        <v>87.870121054299389</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3.5403959514827585</v>
      </c>
      <c r="N279" s="84">
        <f t="shared" si="189"/>
        <v>10.11441053844659</v>
      </c>
      <c r="O279" s="84">
        <f t="shared" si="189"/>
        <v>16.071364568403805</v>
      </c>
      <c r="P279" s="84">
        <f t="shared" si="189"/>
        <v>21.850762820801169</v>
      </c>
      <c r="Q279" s="84">
        <f t="shared" si="189"/>
        <v>26.377240813745097</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139.46365669461267</v>
      </c>
      <c r="O281" s="235">
        <f t="shared" si="190"/>
        <v>254.36483898200157</v>
      </c>
      <c r="P281" s="235">
        <f t="shared" si="190"/>
        <v>365.45587833667679</v>
      </c>
      <c r="Q281" s="235">
        <f t="shared" si="190"/>
        <v>446.17545110245516</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2.7951282516721192</v>
      </c>
      <c r="O282" s="235">
        <f t="shared" si="191"/>
        <v>5.2783887707944634</v>
      </c>
      <c r="P282" s="235">
        <f t="shared" si="191"/>
        <v>7.6745734450704228</v>
      </c>
      <c r="Q282" s="235">
        <f t="shared" si="191"/>
        <v>9.3696844731522084</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142.25878494628478</v>
      </c>
      <c r="O283" s="211">
        <f t="shared" si="192"/>
        <v>259.64322775279601</v>
      </c>
      <c r="P283" s="211">
        <f t="shared" si="192"/>
        <v>373.13045178174724</v>
      </c>
      <c r="Q283" s="211">
        <f t="shared" si="192"/>
        <v>455.54513557560739</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142.25878494628478</v>
      </c>
      <c r="O285" s="261">
        <f t="shared" si="193"/>
        <v>259.64322775279601</v>
      </c>
      <c r="P285" s="261">
        <f t="shared" si="193"/>
        <v>373.13045178174724</v>
      </c>
      <c r="Q285" s="261">
        <f t="shared" si="193"/>
        <v>455.54513557560739</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145.79918089776703</v>
      </c>
      <c r="N286" s="261">
        <f t="shared" si="194"/>
        <v>127.49885334495791</v>
      </c>
      <c r="O286" s="261">
        <f t="shared" si="194"/>
        <v>129.55858859735454</v>
      </c>
      <c r="P286" s="261">
        <f t="shared" si="194"/>
        <v>104.26544661466075</v>
      </c>
      <c r="Q286" s="261">
        <f t="shared" si="194"/>
        <v>87.870121054299389</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3.5403959514827585</v>
      </c>
      <c r="N287" s="261">
        <f t="shared" si="195"/>
        <v>10.11441053844659</v>
      </c>
      <c r="O287" s="261">
        <f t="shared" si="195"/>
        <v>16.071364568403805</v>
      </c>
      <c r="P287" s="261">
        <f t="shared" si="195"/>
        <v>21.850762820801169</v>
      </c>
      <c r="Q287" s="261">
        <f t="shared" si="195"/>
        <v>26.377240813745097</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142.25878494628427</v>
      </c>
      <c r="N288" s="260">
        <f t="shared" si="196"/>
        <v>259.64322775279612</v>
      </c>
      <c r="O288" s="260">
        <f t="shared" si="196"/>
        <v>373.13045178174679</v>
      </c>
      <c r="P288" s="260">
        <f t="shared" si="196"/>
        <v>455.54513557560682</v>
      </c>
      <c r="Q288" s="260">
        <f t="shared" si="196"/>
        <v>517.03801581616176</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142.25878494628478</v>
      </c>
      <c r="O290" s="84">
        <f t="shared" si="197"/>
        <v>259.64322775279601</v>
      </c>
      <c r="P290" s="84">
        <f t="shared" si="197"/>
        <v>373.13045178174724</v>
      </c>
      <c r="Q290" s="84">
        <f t="shared" si="197"/>
        <v>455.54513557560739</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142.25878494628427</v>
      </c>
      <c r="N291" s="84">
        <f t="shared" si="198"/>
        <v>259.64322775279612</v>
      </c>
      <c r="O291" s="84">
        <f t="shared" si="198"/>
        <v>373.13045178174679</v>
      </c>
      <c r="P291" s="84">
        <f t="shared" si="198"/>
        <v>455.54513557560682</v>
      </c>
      <c r="Q291" s="84">
        <f t="shared" si="198"/>
        <v>517.03801581616176</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71.129392473142133</v>
      </c>
      <c r="N292" s="260">
        <f t="shared" si="199"/>
        <v>200.95100634954045</v>
      </c>
      <c r="O292" s="260">
        <f t="shared" si="199"/>
        <v>316.3868397672714</v>
      </c>
      <c r="P292" s="260">
        <f t="shared" si="199"/>
        <v>414.33779367867703</v>
      </c>
      <c r="Q292" s="260">
        <f t="shared" si="199"/>
        <v>486.2915756958846</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142.25878494628427</v>
      </c>
      <c r="N295" s="84">
        <f t="shared" si="200"/>
        <v>259.64322775279612</v>
      </c>
      <c r="O295" s="84">
        <f t="shared" si="200"/>
        <v>373.13045178174679</v>
      </c>
      <c r="P295" s="84">
        <f t="shared" si="200"/>
        <v>455.54513557560682</v>
      </c>
      <c r="Q295" s="84">
        <f t="shared" si="200"/>
        <v>517.03801581616176</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142.258784946285</v>
      </c>
      <c r="N296" s="181">
        <f xml:space="preserve"> Inp!N$129</f>
        <v>259.64322775279601</v>
      </c>
      <c r="O296" s="181">
        <f xml:space="preserve"> Inp!O$129</f>
        <v>373.13045178174701</v>
      </c>
      <c r="P296" s="181">
        <f xml:space="preserve"> Inp!P$129</f>
        <v>455.54513557560699</v>
      </c>
      <c r="Q296" s="181">
        <f xml:space="preserve"> Inp!Q$129</f>
        <v>517.03801581616199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1694.280955969482</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1694.280955969482</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3388.5619119389639</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1701.6314322525266</v>
      </c>
      <c r="N308" s="84">
        <f t="shared" si="206"/>
        <v>1616.9662059154957</v>
      </c>
      <c r="O308" s="84">
        <f t="shared" si="206"/>
        <v>1537.4344269264252</v>
      </c>
      <c r="P308" s="84">
        <f t="shared" si="206"/>
        <v>1461.4758256219316</v>
      </c>
      <c r="Q308" s="84">
        <f t="shared" si="206"/>
        <v>1386.5469793120415</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1694.2809559694822</v>
      </c>
      <c r="N309" s="84">
        <f t="shared" si="207"/>
        <v>1611.9975658948235</v>
      </c>
      <c r="O309" s="84">
        <f t="shared" si="207"/>
        <v>1532.8531228635395</v>
      </c>
      <c r="P309" s="84">
        <f t="shared" si="207"/>
        <v>1456.9180699838046</v>
      </c>
      <c r="Q309" s="84">
        <f t="shared" si="207"/>
        <v>1382.0590813354577</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142.25878494628478</v>
      </c>
      <c r="O310" s="84">
        <f t="shared" si="208"/>
        <v>259.64322775279601</v>
      </c>
      <c r="P310" s="84">
        <f t="shared" si="208"/>
        <v>373.13045178174724</v>
      </c>
      <c r="Q310" s="84">
        <f t="shared" si="208"/>
        <v>455.54513557560739</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3395.9123882220088</v>
      </c>
      <c r="N311" s="312">
        <f t="shared" si="209"/>
        <v>3371.2225567566043</v>
      </c>
      <c r="O311" s="312">
        <f t="shared" si="209"/>
        <v>3329.930777542761</v>
      </c>
      <c r="P311" s="312">
        <f t="shared" si="209"/>
        <v>3291.5243473874834</v>
      </c>
      <c r="Q311" s="312">
        <f t="shared" si="209"/>
        <v>3224.1511962231066</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1601.9747492178217</v>
      </c>
      <c r="N313" s="84">
        <f t="shared" si="210"/>
        <v>1521.4081548940139</v>
      </c>
      <c r="O313" s="84">
        <f t="shared" si="210"/>
        <v>1445.89807941859</v>
      </c>
      <c r="P313" s="84">
        <f t="shared" si="210"/>
        <v>1371.7678932922454</v>
      </c>
      <c r="Q313" s="84">
        <f t="shared" si="210"/>
        <v>1299.458819493869</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1611.9975658948188</v>
      </c>
      <c r="N314" s="84">
        <f t="shared" si="211"/>
        <v>1532.8531228635445</v>
      </c>
      <c r="O314" s="84">
        <f t="shared" si="211"/>
        <v>1456.9180699838028</v>
      </c>
      <c r="P314" s="84">
        <f t="shared" si="211"/>
        <v>1382.0590813354522</v>
      </c>
      <c r="Q314" s="84">
        <f t="shared" si="211"/>
        <v>1309.07339443205</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142.25878494628427</v>
      </c>
      <c r="N315" s="84">
        <f t="shared" si="212"/>
        <v>259.64322775279612</v>
      </c>
      <c r="O315" s="84">
        <f t="shared" si="212"/>
        <v>373.13045178174679</v>
      </c>
      <c r="P315" s="84">
        <f t="shared" si="212"/>
        <v>455.54513557560682</v>
      </c>
      <c r="Q315" s="84">
        <f t="shared" si="212"/>
        <v>517.03801581616176</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3356.2311000589248</v>
      </c>
      <c r="N316" s="211">
        <f t="shared" si="214"/>
        <v>3313.9045055103547</v>
      </c>
      <c r="O316" s="211">
        <f t="shared" si="214"/>
        <v>3275.9466011841391</v>
      </c>
      <c r="P316" s="211">
        <f t="shared" si="214"/>
        <v>3209.3721102033041</v>
      </c>
      <c r="Q316" s="211">
        <f t="shared" si="214"/>
        <v>3125.5702297420803</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3395.9123882220088</v>
      </c>
      <c r="N318" s="84">
        <f t="shared" si="215"/>
        <v>3371.2225567566043</v>
      </c>
      <c r="O318" s="84">
        <f t="shared" si="215"/>
        <v>3329.930777542761</v>
      </c>
      <c r="P318" s="84">
        <f t="shared" si="215"/>
        <v>3291.5243473874834</v>
      </c>
      <c r="Q318" s="84">
        <f t="shared" si="215"/>
        <v>3224.1511962231066</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3356.2311000589248</v>
      </c>
      <c r="N319" s="84">
        <f t="shared" si="216"/>
        <v>3313.9045055103547</v>
      </c>
      <c r="O319" s="84">
        <f t="shared" si="216"/>
        <v>3275.9466011841391</v>
      </c>
      <c r="P319" s="84">
        <f t="shared" si="216"/>
        <v>3209.3721102033041</v>
      </c>
      <c r="Q319" s="84">
        <f t="shared" si="216"/>
        <v>3125.5702297420803</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3376.0717441404668</v>
      </c>
      <c r="N320" s="211">
        <f t="shared" si="217"/>
        <v>3342.5635311334795</v>
      </c>
      <c r="O320" s="211">
        <f t="shared" si="217"/>
        <v>3302.9386893634501</v>
      </c>
      <c r="P320" s="211">
        <f t="shared" si="217"/>
        <v>3250.4482287953938</v>
      </c>
      <c r="Q320" s="211">
        <f t="shared" si="217"/>
        <v>3174.8607129825932</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3529.5359825884898</v>
      </c>
      <c r="N323" s="181">
        <f xml:space="preserve"> Inp!N$130</f>
        <v>3565.1957474907299</v>
      </c>
      <c r="O323" s="181">
        <f xml:space="preserve"> Inp!O$130</f>
        <v>3590.7862941949702</v>
      </c>
      <c r="P323" s="181">
        <f xml:space="preserve"> Inp!P$130</f>
        <v>3623.3167733465598</v>
      </c>
      <c r="Q323" s="181">
        <f xml:space="preserve"> Inp!Q$130</f>
        <v>3624.2262930335</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77.811677448288407</v>
      </c>
      <c r="N324" s="181">
        <f xml:space="preserve"> Inp!N$131</f>
        <v>87.697608776406696</v>
      </c>
      <c r="O324" s="181">
        <f xml:space="preserve"> Inp!O$131</f>
        <v>92.238952917554997</v>
      </c>
      <c r="P324" s="181">
        <f xml:space="preserve"> Inp!P$131</f>
        <v>93.681030066751902</v>
      </c>
      <c r="Q324" s="181">
        <f xml:space="preserve"> Inp!Q$131</f>
        <v>93.148711390916006</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3322.6614392429874</v>
      </c>
      <c r="N326" s="196">
        <f t="shared" si="218"/>
        <v>3290.2872191909887</v>
      </c>
      <c r="O326" s="196">
        <f t="shared" si="218"/>
        <v>3246.5348441455485</v>
      </c>
      <c r="P326" s="196">
        <f t="shared" si="218"/>
        <v>3208.5667004741858</v>
      </c>
      <c r="Q326" s="196">
        <f t="shared" si="218"/>
        <v>3143.3615183186121</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73.250948979030312</v>
      </c>
      <c r="N327" s="223">
        <f t="shared" si="219"/>
        <v>80.935337565605209</v>
      </c>
      <c r="O327" s="223">
        <f t="shared" si="219"/>
        <v>83.395933397222464</v>
      </c>
      <c r="P327" s="223">
        <f t="shared" si="219"/>
        <v>82.957646913294425</v>
      </c>
      <c r="Q327" s="223">
        <f t="shared" si="219"/>
        <v>80.789677904493217</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3395.9123882220179</v>
      </c>
      <c r="N329" s="8">
        <f t="shared" ref="N329:Q329" si="222" xml:space="preserve"> SUM(N326:N328)</f>
        <v>3371.2225567565938</v>
      </c>
      <c r="O329" s="8">
        <f t="shared" si="222"/>
        <v>3329.930777542771</v>
      </c>
      <c r="P329" s="8">
        <f t="shared" si="222"/>
        <v>3291.5243473874802</v>
      </c>
      <c r="Q329" s="8">
        <f t="shared" si="222"/>
        <v>3224.1511962231052</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3395.9123882220088</v>
      </c>
      <c r="N331" s="84">
        <f t="shared" si="223"/>
        <v>3371.2225567566043</v>
      </c>
      <c r="O331" s="84">
        <f t="shared" si="223"/>
        <v>3329.930777542761</v>
      </c>
      <c r="P331" s="84">
        <f t="shared" si="223"/>
        <v>3291.5243473874834</v>
      </c>
      <c r="Q331" s="84">
        <f t="shared" si="223"/>
        <v>3224.1511962231066</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3395.9123882220179</v>
      </c>
      <c r="N332" s="196">
        <f t="shared" si="224"/>
        <v>3371.2225567565938</v>
      </c>
      <c r="O332" s="196">
        <f t="shared" si="224"/>
        <v>3329.930777542771</v>
      </c>
      <c r="P332" s="196">
        <f t="shared" si="224"/>
        <v>3291.5243473874802</v>
      </c>
      <c r="Q332" s="196">
        <f t="shared" si="224"/>
        <v>3224.1511962231052</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3356.2311000589248</v>
      </c>
      <c r="N336" s="84">
        <f t="shared" si="226"/>
        <v>3313.9045055103547</v>
      </c>
      <c r="O336" s="84">
        <f t="shared" si="226"/>
        <v>3275.9466011841391</v>
      </c>
      <c r="P336" s="84">
        <f t="shared" si="226"/>
        <v>3209.3721102033041</v>
      </c>
      <c r="Q336" s="84">
        <f t="shared" si="226"/>
        <v>3125.5702297420803</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3356.2311000589302</v>
      </c>
      <c r="N337" s="181">
        <f xml:space="preserve"> Inp!N$132</f>
        <v>3313.9045055103502</v>
      </c>
      <c r="O337" s="181">
        <f xml:space="preserve"> Inp!O$132</f>
        <v>3275.94660118415</v>
      </c>
      <c r="P337" s="181">
        <f xml:space="preserve"> Inp!P$132</f>
        <v>3209.3721102033001</v>
      </c>
      <c r="Q337" s="181">
        <f xml:space="preserve"> Inp!Q$132</f>
        <v>3125.5702297420698</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3376.0717441404668</v>
      </c>
      <c r="N346" s="84">
        <f t="shared" si="230"/>
        <v>3342.5635311334795</v>
      </c>
      <c r="O346" s="84">
        <f t="shared" si="230"/>
        <v>3302.9386893634501</v>
      </c>
      <c r="P346" s="84">
        <f t="shared" si="230"/>
        <v>3250.4482287953938</v>
      </c>
      <c r="Q346" s="84">
        <f t="shared" si="230"/>
        <v>3174.8607129825932</v>
      </c>
    </row>
    <row r="347" spans="1:17" hidden="1" outlineLevel="2">
      <c r="B347" s="269"/>
      <c r="E347" s="84" t="s">
        <v>803</v>
      </c>
      <c r="G347" s="70" t="s">
        <v>255</v>
      </c>
      <c r="J347" s="84">
        <f t="shared" ref="J347:Q347" si="231" xml:space="preserve"> J345 * J346</f>
        <v>0</v>
      </c>
      <c r="K347" s="84">
        <f t="shared" si="231"/>
        <v>0</v>
      </c>
      <c r="L347" s="84">
        <f t="shared" si="231"/>
        <v>0</v>
      </c>
      <c r="M347" s="84">
        <f t="shared" si="231"/>
        <v>1350.4286976561868</v>
      </c>
      <c r="N347" s="84">
        <f t="shared" si="231"/>
        <v>1337.0254124533919</v>
      </c>
      <c r="O347" s="84">
        <f t="shared" si="231"/>
        <v>1321.17547574538</v>
      </c>
      <c r="P347" s="84">
        <f t="shared" si="231"/>
        <v>1300.1792915181577</v>
      </c>
      <c r="Q347" s="84">
        <f t="shared" si="231"/>
        <v>1269.9442851930373</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0.34199999999999997</v>
      </c>
      <c r="N351" s="249">
        <f xml:space="preserve"> Inp!N$214</f>
        <v>0.34975000000000001</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3376.0717441404668</v>
      </c>
      <c r="N352" s="84">
        <f t="shared" si="232"/>
        <v>3342.5635311334795</v>
      </c>
      <c r="O352" s="84">
        <f t="shared" si="232"/>
        <v>3302.9386893634501</v>
      </c>
      <c r="P352" s="84">
        <f t="shared" si="232"/>
        <v>3250.4482287953938</v>
      </c>
      <c r="Q352" s="84">
        <f t="shared" si="232"/>
        <v>3174.8607129825932</v>
      </c>
    </row>
    <row r="353" spans="1:17" hidden="1" outlineLevel="2">
      <c r="E353" s="84" t="s">
        <v>804</v>
      </c>
      <c r="G353" s="70" t="s">
        <v>255</v>
      </c>
      <c r="J353" s="84">
        <f t="shared" ref="J353:Q353" si="233" xml:space="preserve"> J351 * J352</f>
        <v>0</v>
      </c>
      <c r="K353" s="84">
        <f t="shared" si="233"/>
        <v>0</v>
      </c>
      <c r="L353" s="84">
        <f t="shared" si="233"/>
        <v>0</v>
      </c>
      <c r="M353" s="84">
        <f t="shared" si="233"/>
        <v>1154.6165364960395</v>
      </c>
      <c r="N353" s="84">
        <f t="shared" si="233"/>
        <v>1169.0615950139345</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3569.87651472486</v>
      </c>
      <c r="N361" s="293">
        <f>Inp!N$137</f>
        <v>3458.0041679798701</v>
      </c>
      <c r="O361" s="293">
        <f>Inp!O$137</f>
        <v>3371.5713985605698</v>
      </c>
      <c r="P361" s="293">
        <f>Inp!P$137</f>
        <v>3293.1824502249001</v>
      </c>
      <c r="Q361" s="293">
        <f>Inp!Q$137</f>
        <v>3218.5816213901899</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86.598391186671194</v>
      </c>
      <c r="N362" s="293">
        <f>Inp!N$138</f>
        <v>102.314212475511</v>
      </c>
      <c r="O362" s="293">
        <f>Inp!O$138</f>
        <v>106.21691746500601</v>
      </c>
      <c r="P362" s="293">
        <f>Inp!P$138</f>
        <v>105.381838407199</v>
      </c>
      <c r="Q362" s="293">
        <f>Inp!Q$138</f>
        <v>102.99461188448799</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198.47073793166501</v>
      </c>
      <c r="N363" s="293">
        <f>Inp!N$139</f>
        <v>188.74698189481299</v>
      </c>
      <c r="O363" s="293">
        <f>Inp!O$139</f>
        <v>184.60586580067701</v>
      </c>
      <c r="P363" s="293">
        <f>Inp!P$139</f>
        <v>179.98266724190401</v>
      </c>
      <c r="Q363" s="293">
        <f>Inp!Q$139</f>
        <v>173.33783043141901</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3569.87651472486</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3427.2911928923309</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3360.6375163333701</v>
      </c>
      <c r="N370" s="84">
        <f t="shared" si="243"/>
        <v>3191.3610706568697</v>
      </c>
      <c r="O370" s="84">
        <f t="shared" si="243"/>
        <v>3048.3362495415313</v>
      </c>
      <c r="P370" s="84">
        <f t="shared" si="243"/>
        <v>2916.2218512344675</v>
      </c>
      <c r="Q370" s="84">
        <f t="shared" si="243"/>
        <v>2791.5380537061656</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81.522652415463298</v>
      </c>
      <c r="N371" s="84">
        <f t="shared" si="244"/>
        <v>94.4248701874792</v>
      </c>
      <c r="O371" s="84">
        <f t="shared" si="244"/>
        <v>96.033819708333255</v>
      </c>
      <c r="P371" s="84">
        <f t="shared" si="244"/>
        <v>93.319099239504908</v>
      </c>
      <c r="Q371" s="84">
        <f t="shared" si="244"/>
        <v>89.329217718598954</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186.83789342190411</v>
      </c>
      <c r="N372" s="84">
        <f t="shared" si="245"/>
        <v>174.19289884054001</v>
      </c>
      <c r="O372" s="84">
        <f t="shared" si="245"/>
        <v>166.90755913947268</v>
      </c>
      <c r="P372" s="84">
        <f t="shared" si="245"/>
        <v>159.38059763996912</v>
      </c>
      <c r="Q372" s="84">
        <f t="shared" si="245"/>
        <v>150.33925086143151</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3360.6375163333701</v>
      </c>
      <c r="N374" s="84">
        <f t="shared" si="246"/>
        <v>3191.3610706568697</v>
      </c>
      <c r="O374" s="84">
        <f t="shared" si="246"/>
        <v>3048.3362495415313</v>
      </c>
      <c r="P374" s="84">
        <f t="shared" si="246"/>
        <v>2916.2218512344675</v>
      </c>
      <c r="Q374" s="84">
        <f t="shared" si="246"/>
        <v>2791.5380537061656</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81.522652415463298</v>
      </c>
      <c r="N375" s="84">
        <f t="shared" si="247"/>
        <v>94.4248701874792</v>
      </c>
      <c r="O375" s="84">
        <f t="shared" si="247"/>
        <v>96.033819708333255</v>
      </c>
      <c r="P375" s="84">
        <f t="shared" si="247"/>
        <v>93.319099239504908</v>
      </c>
      <c r="Q375" s="84">
        <f t="shared" si="247"/>
        <v>89.329217718598954</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3442.1601687488333</v>
      </c>
      <c r="N376" s="211">
        <f t="shared" si="248"/>
        <v>3285.7859408443492</v>
      </c>
      <c r="O376" s="211">
        <f t="shared" si="248"/>
        <v>3144.3700692498646</v>
      </c>
      <c r="P376" s="211">
        <f t="shared" si="248"/>
        <v>3009.5409504739723</v>
      </c>
      <c r="Q376" s="211">
        <f t="shared" si="248"/>
        <v>2880.8672714247646</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3442.1601687488333</v>
      </c>
      <c r="N378" s="309">
        <f t="shared" si="249"/>
        <v>3285.7859408443492</v>
      </c>
      <c r="O378" s="309">
        <f t="shared" si="249"/>
        <v>3144.3700692498646</v>
      </c>
      <c r="P378" s="309">
        <f t="shared" si="249"/>
        <v>3009.5409504739723</v>
      </c>
      <c r="Q378" s="309">
        <f t="shared" si="249"/>
        <v>2880.8672714247646</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186.83789342190411</v>
      </c>
      <c r="N379" s="309">
        <f t="shared" si="250"/>
        <v>174.19289884054001</v>
      </c>
      <c r="O379" s="309">
        <f t="shared" si="250"/>
        <v>166.90755913947268</v>
      </c>
      <c r="P379" s="309">
        <f t="shared" si="250"/>
        <v>159.38059763996912</v>
      </c>
      <c r="Q379" s="309">
        <f t="shared" si="250"/>
        <v>150.33925086143151</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3255.3222753269292</v>
      </c>
      <c r="N380" s="312">
        <f t="shared" si="251"/>
        <v>3111.5930420038094</v>
      </c>
      <c r="O380" s="312">
        <f t="shared" si="251"/>
        <v>2977.462510110392</v>
      </c>
      <c r="P380" s="312">
        <f t="shared" si="251"/>
        <v>2850.1603528340033</v>
      </c>
      <c r="Q380" s="312">
        <f t="shared" si="251"/>
        <v>2730.528020563333</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3442.1601687488333</v>
      </c>
      <c r="N382" s="91">
        <f t="shared" si="252"/>
        <v>3285.7859408443492</v>
      </c>
      <c r="O382" s="91">
        <f t="shared" si="252"/>
        <v>3144.3700692498646</v>
      </c>
      <c r="P382" s="91">
        <f t="shared" si="252"/>
        <v>3009.5409504739723</v>
      </c>
      <c r="Q382" s="91">
        <f t="shared" si="252"/>
        <v>2880.8672714247646</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3255.3222753269292</v>
      </c>
      <c r="N383" s="91">
        <f t="shared" si="253"/>
        <v>3111.5930420038094</v>
      </c>
      <c r="O383" s="91">
        <f t="shared" si="253"/>
        <v>2977.462510110392</v>
      </c>
      <c r="P383" s="91">
        <f t="shared" si="253"/>
        <v>2850.1603528340033</v>
      </c>
      <c r="Q383" s="91">
        <f t="shared" si="253"/>
        <v>2730.528020563333</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3348.741222037881</v>
      </c>
      <c r="N384" s="312">
        <f t="shared" si="254"/>
        <v>3198.6894914240793</v>
      </c>
      <c r="O384" s="312">
        <f t="shared" si="254"/>
        <v>3060.9162896801281</v>
      </c>
      <c r="P384" s="312">
        <f t="shared" si="254"/>
        <v>2929.8506516539878</v>
      </c>
      <c r="Q384" s="312">
        <f t="shared" si="254"/>
        <v>2805.6976459940488</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3255.3222753269292</v>
      </c>
      <c r="N387" s="84">
        <f t="shared" si="255"/>
        <v>3111.5930420038094</v>
      </c>
      <c r="O387" s="84">
        <f t="shared" si="255"/>
        <v>2977.462510110392</v>
      </c>
      <c r="P387" s="84">
        <f t="shared" si="255"/>
        <v>2850.1603528340033</v>
      </c>
      <c r="Q387" s="84">
        <f t="shared" si="255"/>
        <v>2730.528020563333</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3255.3222753269301</v>
      </c>
      <c r="N388" s="181">
        <f xml:space="preserve"> Inp!N$140</f>
        <v>3111.5930420038098</v>
      </c>
      <c r="O388" s="181">
        <f xml:space="preserve"> Inp!O$140</f>
        <v>2977.4625101103902</v>
      </c>
      <c r="P388" s="181">
        <f xml:space="preserve"> Inp!P$140</f>
        <v>2850.1603528340002</v>
      </c>
      <c r="Q388" s="181">
        <f xml:space="preserve"> Inp!Q$140</f>
        <v>2730.5280205633298</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3569.87651472486</v>
      </c>
      <c r="N395" s="155">
        <f>Inp!N$141</f>
        <v>3479.4735529917002</v>
      </c>
      <c r="O395" s="155">
        <f>Inp!O$141</f>
        <v>3396.5431603505199</v>
      </c>
      <c r="P395" s="155">
        <f>Inp!P$141</f>
        <v>3317.6613687048798</v>
      </c>
      <c r="Q395" s="155">
        <f>Inp!Q$141</f>
        <v>3241.81774364394</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70.803647644662405</v>
      </c>
      <c r="N396" s="155">
        <f>Inp!N$142</f>
        <v>69.735550174260894</v>
      </c>
      <c r="O396" s="155">
        <f>Inp!O$142</f>
        <v>70.482521675810105</v>
      </c>
      <c r="P396" s="155">
        <f>Inp!P$142</f>
        <v>69.670888742804294</v>
      </c>
      <c r="Q396" s="155">
        <f>Inp!Q$142</f>
        <v>68.078172616527496</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161.20660937782901</v>
      </c>
      <c r="N398" s="155">
        <f>Inp!N$145</f>
        <v>152.665942815439</v>
      </c>
      <c r="O398" s="155">
        <f>Inp!O$145</f>
        <v>149.36431332145401</v>
      </c>
      <c r="P398" s="155">
        <f>Inp!P$145</f>
        <v>145.514513803737</v>
      </c>
      <c r="Q398" s="155">
        <f>Inp!Q$145</f>
        <v>139.62932909130501</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3569.87651472486</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3427.2911928923309</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3360.6375163333701</v>
      </c>
      <c r="N410" s="84">
        <f t="shared" si="260"/>
        <v>3211.1749737666873</v>
      </c>
      <c r="O410" s="84">
        <f t="shared" si="260"/>
        <v>3070.9139492787276</v>
      </c>
      <c r="P410" s="84">
        <f t="shared" si="260"/>
        <v>2937.8987422190617</v>
      </c>
      <c r="Q410" s="84">
        <f t="shared" si="260"/>
        <v>2811.6911916787535</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66.653676558960868</v>
      </c>
      <c r="N411" s="84">
        <f t="shared" si="261"/>
        <v>64.358314581496657</v>
      </c>
      <c r="O411" s="84">
        <f t="shared" si="261"/>
        <v>63.725307989976656</v>
      </c>
      <c r="P411" s="84">
        <f t="shared" si="261"/>
        <v>61.695873586601905</v>
      </c>
      <c r="Q411" s="84">
        <f t="shared" si="261"/>
        <v>59.045515025257949</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151.7579045441536</v>
      </c>
      <c r="N413" s="84">
        <f t="shared" si="263"/>
        <v>140.89403107947788</v>
      </c>
      <c r="O413" s="84">
        <f t="shared" si="263"/>
        <v>135.04464146304437</v>
      </c>
      <c r="P413" s="84">
        <f t="shared" si="263"/>
        <v>128.85790910164641</v>
      </c>
      <c r="Q413" s="84">
        <f t="shared" si="263"/>
        <v>121.1032160817108</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3360.6375163333701</v>
      </c>
      <c r="N416" s="84">
        <f t="shared" si="265"/>
        <v>3211.1749737666873</v>
      </c>
      <c r="O416" s="84">
        <f t="shared" si="265"/>
        <v>3070.9139492787276</v>
      </c>
      <c r="P416" s="84">
        <f t="shared" si="265"/>
        <v>2937.8987422190617</v>
      </c>
      <c r="Q416" s="84">
        <f t="shared" si="265"/>
        <v>2811.6911916787535</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66.653676558960868</v>
      </c>
      <c r="N417" s="84">
        <f t="shared" si="266"/>
        <v>64.358314581496657</v>
      </c>
      <c r="O417" s="84">
        <f t="shared" si="266"/>
        <v>63.725307989976656</v>
      </c>
      <c r="P417" s="84">
        <f t="shared" si="266"/>
        <v>61.695873586601905</v>
      </c>
      <c r="Q417" s="84">
        <f t="shared" si="266"/>
        <v>59.045515025257949</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3427.2911928923309</v>
      </c>
      <c r="N420" s="211">
        <f t="shared" si="268"/>
        <v>3275.5332883481842</v>
      </c>
      <c r="O420" s="211">
        <f t="shared" si="268"/>
        <v>3134.6392572687041</v>
      </c>
      <c r="P420" s="211">
        <f t="shared" si="268"/>
        <v>2999.5946158056636</v>
      </c>
      <c r="Q420" s="211">
        <f t="shared" si="268"/>
        <v>2870.7367067040113</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3427.2911928923309</v>
      </c>
      <c r="N422" s="117">
        <f t="shared" si="269"/>
        <v>3275.5332883481842</v>
      </c>
      <c r="O422" s="117">
        <f t="shared" si="269"/>
        <v>3134.6392572687041</v>
      </c>
      <c r="P422" s="117">
        <f t="shared" si="269"/>
        <v>2999.5946158056636</v>
      </c>
      <c r="Q422" s="117">
        <f t="shared" si="269"/>
        <v>2870.7367067040113</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151.7579045441536</v>
      </c>
      <c r="N423" s="117">
        <f t="shared" si="270"/>
        <v>140.89403107947788</v>
      </c>
      <c r="O423" s="117">
        <f t="shared" si="270"/>
        <v>135.04464146304437</v>
      </c>
      <c r="P423" s="117">
        <f t="shared" si="270"/>
        <v>128.85790910164641</v>
      </c>
      <c r="Q423" s="117">
        <f t="shared" si="270"/>
        <v>121.1032160817108</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3275.5332883481774</v>
      </c>
      <c r="N425" s="260">
        <f t="shared" si="272"/>
        <v>3134.6392572687064</v>
      </c>
      <c r="O425" s="260">
        <f t="shared" si="272"/>
        <v>2999.5946158056599</v>
      </c>
      <c r="P425" s="260">
        <f t="shared" si="272"/>
        <v>2870.7367067040173</v>
      </c>
      <c r="Q425" s="260">
        <f t="shared" si="272"/>
        <v>2749.6334906223005</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3427.2911928923309</v>
      </c>
      <c r="N427" s="91">
        <f t="shared" si="273"/>
        <v>3275.5332883481842</v>
      </c>
      <c r="O427" s="91">
        <f t="shared" si="273"/>
        <v>3134.6392572687041</v>
      </c>
      <c r="P427" s="91">
        <f t="shared" si="273"/>
        <v>2999.5946158056636</v>
      </c>
      <c r="Q427" s="91">
        <f t="shared" si="273"/>
        <v>2870.7367067040113</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3275.5332883481774</v>
      </c>
      <c r="N428" s="91">
        <f t="shared" si="274"/>
        <v>3134.6392572687064</v>
      </c>
      <c r="O428" s="91">
        <f t="shared" si="274"/>
        <v>2999.5946158056599</v>
      </c>
      <c r="P428" s="91">
        <f t="shared" si="274"/>
        <v>2870.7367067040173</v>
      </c>
      <c r="Q428" s="91">
        <f t="shared" si="274"/>
        <v>2749.6334906223005</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3351.4122406202541</v>
      </c>
      <c r="N429" s="260">
        <f t="shared" si="275"/>
        <v>3205.0862728084453</v>
      </c>
      <c r="O429" s="260">
        <f t="shared" si="275"/>
        <v>3067.116936537182</v>
      </c>
      <c r="P429" s="260">
        <f t="shared" si="275"/>
        <v>2935.1656612548404</v>
      </c>
      <c r="Q429" s="260">
        <f t="shared" si="275"/>
        <v>2810.1850986631562</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3275.5332883481774</v>
      </c>
      <c r="N432" s="309">
        <f t="shared" si="276"/>
        <v>3134.6392572687064</v>
      </c>
      <c r="O432" s="309">
        <f t="shared" si="276"/>
        <v>2999.5946158056599</v>
      </c>
      <c r="P432" s="309">
        <f t="shared" si="276"/>
        <v>2870.7367067040173</v>
      </c>
      <c r="Q432" s="309">
        <f t="shared" si="276"/>
        <v>2749.6334906223005</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3275.5332883481801</v>
      </c>
      <c r="N433" s="181">
        <f xml:space="preserve"> Inp!N$147</f>
        <v>3134.6392572687</v>
      </c>
      <c r="O433" s="181">
        <f xml:space="preserve"> Inp!O$147</f>
        <v>2999.5946158056599</v>
      </c>
      <c r="P433" s="181">
        <f xml:space="preserve"> Inp!P$147</f>
        <v>2870.73670670401</v>
      </c>
      <c r="Q433" s="181">
        <f xml:space="preserve"> Inp!Q$147</f>
        <v>2749.6334906223001</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219.07960782856901</v>
      </c>
      <c r="O441" s="229">
        <f xml:space="preserve"> Inp!O$148</f>
        <v>456.42646033914502</v>
      </c>
      <c r="P441" s="229">
        <f xml:space="preserve"> Inp!P$148</f>
        <v>654.14980803775904</v>
      </c>
      <c r="Q441" s="229">
        <f xml:space="preserve"> Inp!Q$148</f>
        <v>1043.38036962251</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4.3907897994369502</v>
      </c>
      <c r="O442" s="229">
        <f xml:space="preserve"> Inp!O$149</f>
        <v>9.4714203133951003</v>
      </c>
      <c r="P442" s="229">
        <f xml:space="preserve"> Inp!P$149</f>
        <v>13.7371459687933</v>
      </c>
      <c r="Q442" s="229">
        <f xml:space="preserve"> Inp!Q$149</f>
        <v>21.910987762074299</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224.039764894515</v>
      </c>
      <c r="N443" s="229">
        <f xml:space="preserve"> Inp!N$150</f>
        <v>247.90003003113901</v>
      </c>
      <c r="O443" s="229">
        <f xml:space="preserve"> Inp!O$150</f>
        <v>212.90968280674201</v>
      </c>
      <c r="P443" s="229">
        <f xml:space="preserve"> Inp!P$150</f>
        <v>413.05693922684401</v>
      </c>
      <c r="Q443" s="229">
        <f xml:space="preserve"> Inp!Q$150</f>
        <v>333.978270113088</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4.9601570659456504</v>
      </c>
      <c r="N444" s="229">
        <f xml:space="preserve"> Inp!N$151</f>
        <v>14.9439673200005</v>
      </c>
      <c r="O444" s="229">
        <f xml:space="preserve"> Inp!O$151</f>
        <v>24.6577554215236</v>
      </c>
      <c r="P444" s="229">
        <f xml:space="preserve"> Inp!P$151</f>
        <v>37.563523610885198</v>
      </c>
      <c r="Q444" s="229">
        <f xml:space="preserve"> Inp!Q$151</f>
        <v>51.984262576526604</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202.18660760241721</v>
      </c>
      <c r="O451" s="84">
        <f t="shared" si="292"/>
        <v>412.66850374153523</v>
      </c>
      <c r="P451" s="84">
        <f t="shared" si="292"/>
        <v>579.271265110218</v>
      </c>
      <c r="Q451" s="84">
        <f t="shared" si="292"/>
        <v>904.9439625623653</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4.0522205742587003</v>
      </c>
      <c r="O452" s="84">
        <f t="shared" si="293"/>
        <v>8.5633879467279534</v>
      </c>
      <c r="P452" s="84">
        <f t="shared" si="293"/>
        <v>12.164696567314897</v>
      </c>
      <c r="Q452" s="84">
        <f t="shared" si="293"/>
        <v>19.003823213811049</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210.90825857685007</v>
      </c>
      <c r="N453" s="84">
        <f t="shared" si="294"/>
        <v>228.78471708674107</v>
      </c>
      <c r="O453" s="84">
        <f t="shared" si="294"/>
        <v>192.49786739063813</v>
      </c>
      <c r="P453" s="84">
        <f t="shared" si="294"/>
        <v>365.77556518166404</v>
      </c>
      <c r="Q453" s="84">
        <f t="shared" si="294"/>
        <v>289.66580929178087</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4.6694304001738711</v>
      </c>
      <c r="N454" s="84">
        <f t="shared" si="295"/>
        <v>13.791653575154307</v>
      </c>
      <c r="O454" s="84">
        <f t="shared" si="295"/>
        <v>22.29379740136898</v>
      </c>
      <c r="P454" s="84">
        <f t="shared" si="295"/>
        <v>33.263741083019632</v>
      </c>
      <c r="Q454" s="84">
        <f t="shared" si="295"/>
        <v>45.086955760826065</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202.18660760241721</v>
      </c>
      <c r="O456" s="235">
        <f t="shared" si="296"/>
        <v>412.66850374153523</v>
      </c>
      <c r="P456" s="235">
        <f t="shared" si="296"/>
        <v>579.271265110218</v>
      </c>
      <c r="Q456" s="235">
        <f t="shared" si="296"/>
        <v>904.9439625623653</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4.0522205742587003</v>
      </c>
      <c r="O457" s="235">
        <f t="shared" si="297"/>
        <v>8.5633879467279534</v>
      </c>
      <c r="P457" s="235">
        <f t="shared" si="297"/>
        <v>12.164696567314897</v>
      </c>
      <c r="Q457" s="235">
        <f t="shared" si="297"/>
        <v>19.003823213811049</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206.23882817667592</v>
      </c>
      <c r="O458" s="211">
        <f t="shared" si="298"/>
        <v>421.2318916882632</v>
      </c>
      <c r="P458" s="211">
        <f t="shared" si="298"/>
        <v>591.43596167753287</v>
      </c>
      <c r="Q458" s="211">
        <f t="shared" si="298"/>
        <v>923.94778577617637</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206.23882817667592</v>
      </c>
      <c r="O460" s="261">
        <f t="shared" si="299"/>
        <v>421.2318916882632</v>
      </c>
      <c r="P460" s="261">
        <f t="shared" si="299"/>
        <v>591.43596167753287</v>
      </c>
      <c r="Q460" s="261">
        <f t="shared" si="299"/>
        <v>923.94778577617637</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210.90825857685007</v>
      </c>
      <c r="N461" s="261">
        <f t="shared" si="300"/>
        <v>228.78471708674107</v>
      </c>
      <c r="O461" s="261">
        <f t="shared" si="300"/>
        <v>192.49786739063813</v>
      </c>
      <c r="P461" s="261">
        <f t="shared" si="300"/>
        <v>365.77556518166404</v>
      </c>
      <c r="Q461" s="261">
        <f t="shared" si="300"/>
        <v>289.66580929178087</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4.6694304001738711</v>
      </c>
      <c r="N462" s="261">
        <f t="shared" si="301"/>
        <v>13.791653575154307</v>
      </c>
      <c r="O462" s="261">
        <f t="shared" si="301"/>
        <v>22.29379740136898</v>
      </c>
      <c r="P462" s="261">
        <f t="shared" si="301"/>
        <v>33.263741083019632</v>
      </c>
      <c r="Q462" s="261">
        <f t="shared" si="301"/>
        <v>45.086955760826065</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206.23882817667621</v>
      </c>
      <c r="N463" s="260">
        <f t="shared" si="302"/>
        <v>421.23189168826264</v>
      </c>
      <c r="O463" s="260">
        <f t="shared" si="302"/>
        <v>591.4359616775323</v>
      </c>
      <c r="P463" s="260">
        <f t="shared" si="302"/>
        <v>923.94778577617728</v>
      </c>
      <c r="Q463" s="260">
        <f t="shared" si="302"/>
        <v>1168.5266393071313</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206.23882817667592</v>
      </c>
      <c r="O465" s="84">
        <f t="shared" si="303"/>
        <v>421.2318916882632</v>
      </c>
      <c r="P465" s="84">
        <f t="shared" si="303"/>
        <v>591.43596167753287</v>
      </c>
      <c r="Q465" s="84">
        <f t="shared" si="303"/>
        <v>923.94778577617637</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206.23882817667621</v>
      </c>
      <c r="N466" s="84">
        <f t="shared" si="304"/>
        <v>421.23189168826264</v>
      </c>
      <c r="O466" s="84">
        <f t="shared" si="304"/>
        <v>591.4359616775323</v>
      </c>
      <c r="P466" s="84">
        <f t="shared" si="304"/>
        <v>923.94778577617728</v>
      </c>
      <c r="Q466" s="84">
        <f t="shared" si="304"/>
        <v>1168.5266393071313</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103.1194140883381</v>
      </c>
      <c r="N467" s="260">
        <f t="shared" si="305"/>
        <v>313.73535993246929</v>
      </c>
      <c r="O467" s="260">
        <f t="shared" si="305"/>
        <v>506.33392668289775</v>
      </c>
      <c r="P467" s="260">
        <f t="shared" si="305"/>
        <v>757.69187372685508</v>
      </c>
      <c r="Q467" s="260">
        <f t="shared" si="305"/>
        <v>1046.2372125416539</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206.23882817667621</v>
      </c>
      <c r="N470" s="84">
        <f t="shared" si="306"/>
        <v>421.23189168826264</v>
      </c>
      <c r="O470" s="84">
        <f t="shared" si="306"/>
        <v>591.4359616775323</v>
      </c>
      <c r="P470" s="84">
        <f t="shared" si="306"/>
        <v>923.94778577617728</v>
      </c>
      <c r="Q470" s="84">
        <f t="shared" si="306"/>
        <v>1168.5266393071313</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206.23882817667601</v>
      </c>
      <c r="N471" s="181">
        <f xml:space="preserve"> Inp!N$152</f>
        <v>421.23189168826298</v>
      </c>
      <c r="O471" s="181">
        <f xml:space="preserve"> Inp!O$152</f>
        <v>591.43596167753299</v>
      </c>
      <c r="P471" s="181">
        <f xml:space="preserve"> Inp!P$152</f>
        <v>923.94778577617706</v>
      </c>
      <c r="Q471" s="181">
        <f xml:space="preserve"> Inp!Q$152</f>
        <v>1168.5266393071299</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3427.2911928923309</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3427.2911928923309</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6854.5823857846617</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3442.1601687488333</v>
      </c>
      <c r="N483" s="84">
        <f t="shared" si="312"/>
        <v>3285.7859408443492</v>
      </c>
      <c r="O483" s="84">
        <f t="shared" si="312"/>
        <v>3144.3700692498646</v>
      </c>
      <c r="P483" s="84">
        <f t="shared" si="312"/>
        <v>3009.5409504739723</v>
      </c>
      <c r="Q483" s="84">
        <f t="shared" si="312"/>
        <v>2880.8672714247646</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3427.2911928923309</v>
      </c>
      <c r="N484" s="84">
        <f t="shared" si="313"/>
        <v>3275.5332883481842</v>
      </c>
      <c r="O484" s="84">
        <f t="shared" si="313"/>
        <v>3134.6392572687041</v>
      </c>
      <c r="P484" s="84">
        <f t="shared" si="313"/>
        <v>2999.5946158056636</v>
      </c>
      <c r="Q484" s="84">
        <f t="shared" si="313"/>
        <v>2870.7367067040113</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206.23882817667592</v>
      </c>
      <c r="O485" s="84">
        <f t="shared" si="314"/>
        <v>421.2318916882632</v>
      </c>
      <c r="P485" s="84">
        <f t="shared" si="314"/>
        <v>591.43596167753287</v>
      </c>
      <c r="Q485" s="84">
        <f t="shared" si="314"/>
        <v>923.94778577617637</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6869.4513616411641</v>
      </c>
      <c r="N486" s="312">
        <f t="shared" si="315"/>
        <v>6767.5580573692096</v>
      </c>
      <c r="O486" s="312">
        <f t="shared" si="315"/>
        <v>6700.2412182068319</v>
      </c>
      <c r="P486" s="312">
        <f t="shared" si="315"/>
        <v>6600.5715279571687</v>
      </c>
      <c r="Q486" s="312">
        <f t="shared" si="315"/>
        <v>6675.5517639049531</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3255.3222753269292</v>
      </c>
      <c r="N488" s="84">
        <f t="shared" si="316"/>
        <v>3111.5930420038094</v>
      </c>
      <c r="O488" s="84">
        <f t="shared" si="316"/>
        <v>2977.462510110392</v>
      </c>
      <c r="P488" s="84">
        <f t="shared" si="316"/>
        <v>2850.1603528340033</v>
      </c>
      <c r="Q488" s="84">
        <f t="shared" si="316"/>
        <v>2730.528020563333</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3275.5332883481774</v>
      </c>
      <c r="N489" s="84">
        <f t="shared" si="317"/>
        <v>3134.6392572687064</v>
      </c>
      <c r="O489" s="84">
        <f t="shared" si="317"/>
        <v>2999.5946158056599</v>
      </c>
      <c r="P489" s="84">
        <f t="shared" si="317"/>
        <v>2870.7367067040173</v>
      </c>
      <c r="Q489" s="84">
        <f t="shared" si="317"/>
        <v>2749.6334906223005</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206.23882817667621</v>
      </c>
      <c r="N490" s="84">
        <f t="shared" si="318"/>
        <v>421.23189168826264</v>
      </c>
      <c r="O490" s="84">
        <f t="shared" si="318"/>
        <v>591.4359616775323</v>
      </c>
      <c r="P490" s="84">
        <f t="shared" si="318"/>
        <v>923.94778577617728</v>
      </c>
      <c r="Q490" s="84">
        <f t="shared" si="318"/>
        <v>1168.5266393071313</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6737.0943918517823</v>
      </c>
      <c r="N491" s="211">
        <f t="shared" si="320"/>
        <v>6667.4641909607781</v>
      </c>
      <c r="O491" s="211">
        <f t="shared" si="320"/>
        <v>6568.4930875935843</v>
      </c>
      <c r="P491" s="211">
        <f t="shared" si="320"/>
        <v>6644.8448453141982</v>
      </c>
      <c r="Q491" s="211">
        <f t="shared" si="320"/>
        <v>6648.6881504927651</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6869.4513616411641</v>
      </c>
      <c r="N493" s="84">
        <f t="shared" si="321"/>
        <v>6767.5580573692096</v>
      </c>
      <c r="O493" s="84">
        <f t="shared" si="321"/>
        <v>6700.2412182068319</v>
      </c>
      <c r="P493" s="84">
        <f t="shared" si="321"/>
        <v>6600.5715279571687</v>
      </c>
      <c r="Q493" s="84">
        <f t="shared" si="321"/>
        <v>6675.5517639049531</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6737.0943918517823</v>
      </c>
      <c r="N494" s="84">
        <f t="shared" si="322"/>
        <v>6667.4641909607781</v>
      </c>
      <c r="O494" s="84">
        <f t="shared" si="322"/>
        <v>6568.4930875935843</v>
      </c>
      <c r="P494" s="84">
        <f t="shared" si="322"/>
        <v>6644.8448453141982</v>
      </c>
      <c r="Q494" s="84">
        <f t="shared" si="322"/>
        <v>6648.6881504927651</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6803.2728767464732</v>
      </c>
      <c r="N495" s="211">
        <f t="shared" si="323"/>
        <v>6717.5111241649938</v>
      </c>
      <c r="O495" s="211">
        <f t="shared" si="323"/>
        <v>6634.3671529002077</v>
      </c>
      <c r="P495" s="211">
        <f t="shared" si="323"/>
        <v>6622.7081866356839</v>
      </c>
      <c r="Q495" s="211">
        <f t="shared" si="323"/>
        <v>6662.1199571988591</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7139.7530294497301</v>
      </c>
      <c r="N498" s="181">
        <f xml:space="preserve"> Inp!N$153</f>
        <v>7156.5573288001397</v>
      </c>
      <c r="O498" s="181">
        <f xml:space="preserve"> Inp!O$153</f>
        <v>7224.5410192502304</v>
      </c>
      <c r="P498" s="181">
        <f xml:space="preserve"> Inp!P$153</f>
        <v>7264.99362696753</v>
      </c>
      <c r="Q498" s="181">
        <f xml:space="preserve"> Inp!Q$153</f>
        <v>7503.7797346566404</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157.40203883133401</v>
      </c>
      <c r="N499" s="181">
        <f xml:space="preserve"> Inp!N$154</f>
        <v>176.44055244920901</v>
      </c>
      <c r="O499" s="181">
        <f xml:space="preserve"> Inp!O$154</f>
        <v>186.17085945421101</v>
      </c>
      <c r="P499" s="181">
        <f xml:space="preserve"> Inp!P$154</f>
        <v>188.789873118797</v>
      </c>
      <c r="Q499" s="181">
        <f xml:space="preserve"> Inp!Q$154</f>
        <v>192.98377226309</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6721.2750326667501</v>
      </c>
      <c r="N501" s="196">
        <f t="shared" si="324"/>
        <v>6604.7226520259746</v>
      </c>
      <c r="O501" s="196">
        <f t="shared" si="324"/>
        <v>6531.9187025617903</v>
      </c>
      <c r="P501" s="196">
        <f t="shared" si="324"/>
        <v>6433.3918585637393</v>
      </c>
      <c r="Q501" s="196">
        <f t="shared" si="324"/>
        <v>6508.1732079472849</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148.17632897442456</v>
      </c>
      <c r="N502" s="223">
        <f t="shared" si="325"/>
        <v>162.83540534323473</v>
      </c>
      <c r="O502" s="223">
        <f t="shared" si="325"/>
        <v>168.3225156450377</v>
      </c>
      <c r="P502" s="223">
        <f t="shared" si="325"/>
        <v>167.17966939342207</v>
      </c>
      <c r="Q502" s="223">
        <f t="shared" si="325"/>
        <v>167.37855595766814</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6869.451361641175</v>
      </c>
      <c r="N504" s="8">
        <f t="shared" si="327"/>
        <v>6767.5580573692096</v>
      </c>
      <c r="O504" s="8">
        <f t="shared" si="327"/>
        <v>6700.2412182068283</v>
      </c>
      <c r="P504" s="8">
        <f t="shared" si="327"/>
        <v>6600.5715279571614</v>
      </c>
      <c r="Q504" s="8">
        <f t="shared" si="327"/>
        <v>6675.5517639049531</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6869.4513616411641</v>
      </c>
      <c r="N506" s="84">
        <f t="shared" si="328"/>
        <v>6767.5580573692096</v>
      </c>
      <c r="O506" s="84">
        <f t="shared" si="328"/>
        <v>6700.2412182068319</v>
      </c>
      <c r="P506" s="84">
        <f t="shared" si="328"/>
        <v>6600.5715279571687</v>
      </c>
      <c r="Q506" s="84">
        <f t="shared" si="328"/>
        <v>6675.5517639049531</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6869.451361641175</v>
      </c>
      <c r="N507" s="196">
        <f t="shared" si="329"/>
        <v>6767.5580573692096</v>
      </c>
      <c r="O507" s="196">
        <f t="shared" si="329"/>
        <v>6700.2412182068283</v>
      </c>
      <c r="P507" s="196">
        <f t="shared" si="329"/>
        <v>6600.5715279571614</v>
      </c>
      <c r="Q507" s="196">
        <f t="shared" si="329"/>
        <v>6675.5517639049531</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6737.0943918517823</v>
      </c>
      <c r="N511" s="84">
        <f t="shared" si="331"/>
        <v>6667.4641909607781</v>
      </c>
      <c r="O511" s="84">
        <f t="shared" si="331"/>
        <v>6568.4930875935843</v>
      </c>
      <c r="P511" s="84">
        <f t="shared" si="331"/>
        <v>6644.8448453141982</v>
      </c>
      <c r="Q511" s="84">
        <f t="shared" si="331"/>
        <v>6648.6881504927651</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6737.0943918517896</v>
      </c>
      <c r="N512" s="181">
        <f xml:space="preserve"> Inp!N$155</f>
        <v>6667.4641909607699</v>
      </c>
      <c r="O512" s="181">
        <f xml:space="preserve"> Inp!O$155</f>
        <v>6568.4930875935797</v>
      </c>
      <c r="P512" s="181">
        <f xml:space="preserve"> Inp!P$155</f>
        <v>6644.84484531419</v>
      </c>
      <c r="Q512" s="181">
        <f xml:space="preserve"> Inp!Q$155</f>
        <v>6648.6881504927696</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6803.2728767464732</v>
      </c>
      <c r="N521" s="84">
        <f t="shared" si="334"/>
        <v>6717.5111241649938</v>
      </c>
      <c r="O521" s="84">
        <f t="shared" si="334"/>
        <v>6634.3671529002077</v>
      </c>
      <c r="P521" s="84">
        <f t="shared" si="334"/>
        <v>6622.7081866356839</v>
      </c>
      <c r="Q521" s="84">
        <f t="shared" si="334"/>
        <v>6662.1199571988591</v>
      </c>
    </row>
    <row r="522" spans="1:17" hidden="1" outlineLevel="2">
      <c r="B522" s="269"/>
      <c r="E522" s="84" t="s">
        <v>845</v>
      </c>
      <c r="G522" s="70" t="s">
        <v>255</v>
      </c>
      <c r="J522" s="84">
        <f t="shared" ref="J522:Q522" si="335" xml:space="preserve"> J520 * J521</f>
        <v>0</v>
      </c>
      <c r="K522" s="84">
        <f t="shared" si="335"/>
        <v>0</v>
      </c>
      <c r="L522" s="84">
        <f t="shared" si="335"/>
        <v>0</v>
      </c>
      <c r="M522" s="84">
        <f t="shared" si="335"/>
        <v>2721.3091506985893</v>
      </c>
      <c r="N522" s="84">
        <f t="shared" si="335"/>
        <v>2687.0044496659975</v>
      </c>
      <c r="O522" s="84">
        <f t="shared" si="335"/>
        <v>2653.7468611600834</v>
      </c>
      <c r="P522" s="84">
        <f t="shared" si="335"/>
        <v>2649.0832746542737</v>
      </c>
      <c r="Q522" s="84">
        <f t="shared" si="335"/>
        <v>2664.8479828795439</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0.34199999999999997</v>
      </c>
      <c r="N526" s="249">
        <f xml:space="preserve"> Inp!N$214</f>
        <v>0.34975000000000001</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6803.2728767464732</v>
      </c>
      <c r="N527" s="84">
        <f t="shared" si="336"/>
        <v>6717.5111241649938</v>
      </c>
      <c r="O527" s="84">
        <f t="shared" si="336"/>
        <v>6634.3671529002077</v>
      </c>
      <c r="P527" s="84">
        <f t="shared" si="336"/>
        <v>6622.7081866356839</v>
      </c>
      <c r="Q527" s="84">
        <f t="shared" si="336"/>
        <v>6662.1199571988591</v>
      </c>
    </row>
    <row r="528" spans="1:17" hidden="1" outlineLevel="2">
      <c r="E528" s="84" t="s">
        <v>846</v>
      </c>
      <c r="G528" s="70" t="s">
        <v>255</v>
      </c>
      <c r="J528" s="84">
        <f t="shared" ref="J528:Q528" si="337" xml:space="preserve"> J526 * J527</f>
        <v>0</v>
      </c>
      <c r="K528" s="84">
        <f t="shared" si="337"/>
        <v>0</v>
      </c>
      <c r="L528" s="84">
        <f t="shared" si="337"/>
        <v>0</v>
      </c>
      <c r="M528" s="84">
        <f t="shared" si="337"/>
        <v>2326.7193238472937</v>
      </c>
      <c r="N528" s="84">
        <f t="shared" si="337"/>
        <v>2349.4495156767066</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227.79501084610601</v>
      </c>
      <c r="N536" s="293">
        <f>Inp!N$160</f>
        <v>212.14702810691</v>
      </c>
      <c r="O536" s="293">
        <f>Inp!O$160</f>
        <v>197.971428181851</v>
      </c>
      <c r="P536" s="293">
        <f>Inp!P$160</f>
        <v>184.18388239570001</v>
      </c>
      <c r="Q536" s="293">
        <f>Inp!Q$160</f>
        <v>170.40290116872299</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5.5258722194606502</v>
      </c>
      <c r="N537" s="293">
        <f>Inp!N$161</f>
        <v>6.2769317373202496</v>
      </c>
      <c r="O537" s="293">
        <f>Inp!O$161</f>
        <v>6.2368291701010596</v>
      </c>
      <c r="P537" s="293">
        <f>Inp!P$161</f>
        <v>5.8938842366625304</v>
      </c>
      <c r="Q537" s="293">
        <f>Inp!Q$161</f>
        <v>5.45289283739924</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21.1738549586576</v>
      </c>
      <c r="N538" s="293">
        <f>Inp!N$162</f>
        <v>20.452531662378501</v>
      </c>
      <c r="O538" s="293">
        <f>Inp!O$162</f>
        <v>20.0243749562521</v>
      </c>
      <c r="P538" s="293">
        <f>Inp!P$162</f>
        <v>19.674865463640199</v>
      </c>
      <c r="Q538" s="293">
        <f>Inp!Q$162</f>
        <v>19.257611512209699</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227.79501084610601</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218.69659391225309</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214.44340058412155</v>
      </c>
      <c r="N545" s="84">
        <f t="shared" si="347"/>
        <v>195.7885918776841</v>
      </c>
      <c r="O545" s="84">
        <f t="shared" si="347"/>
        <v>178.99175475206914</v>
      </c>
      <c r="P545" s="84">
        <f t="shared" si="347"/>
        <v>163.10091244742858</v>
      </c>
      <c r="Q545" s="84">
        <f t="shared" si="347"/>
        <v>147.79372998127036</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5.2019876358706716</v>
      </c>
      <c r="N546" s="84">
        <f t="shared" si="348"/>
        <v>5.7929240731242082</v>
      </c>
      <c r="O546" s="84">
        <f t="shared" si="348"/>
        <v>5.6388995497867516</v>
      </c>
      <c r="P546" s="84">
        <f t="shared" si="348"/>
        <v>5.2192291983178301</v>
      </c>
      <c r="Q546" s="84">
        <f t="shared" si="348"/>
        <v>4.729399359400742</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19.932804691131004</v>
      </c>
      <c r="N547" s="84">
        <f t="shared" si="349"/>
        <v>18.875458262337105</v>
      </c>
      <c r="O547" s="84">
        <f t="shared" si="349"/>
        <v>18.104622693031274</v>
      </c>
      <c r="P547" s="84">
        <f t="shared" si="349"/>
        <v>17.42274333486975</v>
      </c>
      <c r="Q547" s="84">
        <f t="shared" si="349"/>
        <v>16.702498703948873</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214.44340058412155</v>
      </c>
      <c r="N549" s="84">
        <f t="shared" si="350"/>
        <v>195.7885918776841</v>
      </c>
      <c r="O549" s="84">
        <f t="shared" si="350"/>
        <v>178.99175475206914</v>
      </c>
      <c r="P549" s="84">
        <f t="shared" si="350"/>
        <v>163.10091244742858</v>
      </c>
      <c r="Q549" s="84">
        <f t="shared" si="350"/>
        <v>147.79372998127036</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5.2019876358706716</v>
      </c>
      <c r="N550" s="84">
        <f t="shared" si="351"/>
        <v>5.7929240731242082</v>
      </c>
      <c r="O550" s="84">
        <f t="shared" si="351"/>
        <v>5.6388995497867516</v>
      </c>
      <c r="P550" s="84">
        <f t="shared" si="351"/>
        <v>5.2192291983178301</v>
      </c>
      <c r="Q550" s="84">
        <f t="shared" si="351"/>
        <v>4.729399359400742</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219.64538821999221</v>
      </c>
      <c r="N551" s="211">
        <f t="shared" si="352"/>
        <v>201.5815159508083</v>
      </c>
      <c r="O551" s="211">
        <f t="shared" si="352"/>
        <v>184.63065430185588</v>
      </c>
      <c r="P551" s="211">
        <f t="shared" si="352"/>
        <v>168.32014164574642</v>
      </c>
      <c r="Q551" s="211">
        <f t="shared" si="352"/>
        <v>152.52312934067109</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219.64538821999221</v>
      </c>
      <c r="N553" s="309">
        <f t="shared" si="353"/>
        <v>201.5815159508083</v>
      </c>
      <c r="O553" s="309">
        <f t="shared" si="353"/>
        <v>184.63065430185588</v>
      </c>
      <c r="P553" s="309">
        <f t="shared" si="353"/>
        <v>168.32014164574642</v>
      </c>
      <c r="Q553" s="309">
        <f t="shared" si="353"/>
        <v>152.52312934067109</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19.932804691131004</v>
      </c>
      <c r="N554" s="309">
        <f t="shared" si="354"/>
        <v>18.875458262337105</v>
      </c>
      <c r="O554" s="309">
        <f t="shared" si="354"/>
        <v>18.104622693031274</v>
      </c>
      <c r="P554" s="309">
        <f t="shared" si="354"/>
        <v>17.42274333486975</v>
      </c>
      <c r="Q554" s="309">
        <f t="shared" si="354"/>
        <v>16.702498703948873</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199.71258352886122</v>
      </c>
      <c r="N555" s="312">
        <f t="shared" si="355"/>
        <v>182.70605768847119</v>
      </c>
      <c r="O555" s="312">
        <f t="shared" si="355"/>
        <v>166.52603160882461</v>
      </c>
      <c r="P555" s="312">
        <f t="shared" si="355"/>
        <v>150.89739831087667</v>
      </c>
      <c r="Q555" s="312">
        <f t="shared" si="355"/>
        <v>135.82063063672223</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219.64538821999221</v>
      </c>
      <c r="N557" s="91">
        <f t="shared" si="356"/>
        <v>201.5815159508083</v>
      </c>
      <c r="O557" s="91">
        <f t="shared" si="356"/>
        <v>184.63065430185588</v>
      </c>
      <c r="P557" s="91">
        <f t="shared" si="356"/>
        <v>168.32014164574642</v>
      </c>
      <c r="Q557" s="91">
        <f t="shared" si="356"/>
        <v>152.52312934067109</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199.71258352886122</v>
      </c>
      <c r="N558" s="91">
        <f t="shared" si="357"/>
        <v>182.70605768847119</v>
      </c>
      <c r="O558" s="91">
        <f t="shared" si="357"/>
        <v>166.52603160882461</v>
      </c>
      <c r="P558" s="91">
        <f t="shared" si="357"/>
        <v>150.89739831087667</v>
      </c>
      <c r="Q558" s="91">
        <f t="shared" si="357"/>
        <v>135.82063063672223</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209.6789858744267</v>
      </c>
      <c r="N559" s="312">
        <f t="shared" si="358"/>
        <v>192.14378681963973</v>
      </c>
      <c r="O559" s="312">
        <f t="shared" si="358"/>
        <v>175.57834295534025</v>
      </c>
      <c r="P559" s="312">
        <f t="shared" si="358"/>
        <v>159.60876997831156</v>
      </c>
      <c r="Q559" s="312">
        <f t="shared" si="358"/>
        <v>144.17187998869667</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199.71258352886122</v>
      </c>
      <c r="N562" s="84">
        <f t="shared" si="359"/>
        <v>182.70605768847119</v>
      </c>
      <c r="O562" s="84">
        <f t="shared" si="359"/>
        <v>166.52603160882461</v>
      </c>
      <c r="P562" s="84">
        <f t="shared" si="359"/>
        <v>150.89739831087667</v>
      </c>
      <c r="Q562" s="84">
        <f t="shared" si="359"/>
        <v>135.82063063672223</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199.71258352886201</v>
      </c>
      <c r="N563" s="181">
        <f xml:space="preserve"> Inp!N$163</f>
        <v>182.70605768847099</v>
      </c>
      <c r="O563" s="181">
        <f xml:space="preserve"> Inp!O$163</f>
        <v>166.52603160882501</v>
      </c>
      <c r="P563" s="181">
        <f xml:space="preserve"> Inp!P$163</f>
        <v>150.89739831087701</v>
      </c>
      <c r="Q563" s="181">
        <f xml:space="preserve"> Inp!Q$163</f>
        <v>135.820630636722</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227.79501084610601</v>
      </c>
      <c r="N570" s="155">
        <f>Inp!N$164</f>
        <v>213.553754348616</v>
      </c>
      <c r="O570" s="155">
        <f>Inp!O$164</f>
        <v>199.614862543642</v>
      </c>
      <c r="P570" s="155">
        <f>Inp!P$164</f>
        <v>185.81455484892501</v>
      </c>
      <c r="Q570" s="155">
        <f>Inp!Q$164</f>
        <v>171.976339577917</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4.5180043669949903</v>
      </c>
      <c r="N571" s="155">
        <f>Inp!N$165</f>
        <v>4.2800407373336897</v>
      </c>
      <c r="O571" s="155">
        <f>Inp!O$165</f>
        <v>4.14225823486787</v>
      </c>
      <c r="P571" s="155">
        <f>Inp!P$165</f>
        <v>3.9021056518275401</v>
      </c>
      <c r="Q571" s="155">
        <f>Inp!Q$165</f>
        <v>3.6115031311364998</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18.7592608644858</v>
      </c>
      <c r="N573" s="155">
        <f>Inp!N$168</f>
        <v>18.218932542307702</v>
      </c>
      <c r="O573" s="155">
        <f>Inp!O$168</f>
        <v>17.942565929584301</v>
      </c>
      <c r="P573" s="155">
        <f>Inp!P$168</f>
        <v>17.740320922836201</v>
      </c>
      <c r="Q573" s="155">
        <f>Inp!Q$168</f>
        <v>17.472390281759701</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227.79501084610601</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218.69659391225309</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214.44340058412155</v>
      </c>
      <c r="N585" s="84">
        <f t="shared" si="364"/>
        <v>197.08684692503837</v>
      </c>
      <c r="O585" s="84">
        <f t="shared" si="364"/>
        <v>180.47763179472304</v>
      </c>
      <c r="P585" s="84">
        <f t="shared" si="364"/>
        <v>164.54492677465666</v>
      </c>
      <c r="Q585" s="84">
        <f t="shared" si="364"/>
        <v>149.15840352729364</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4.2531933281315721</v>
      </c>
      <c r="N586" s="84">
        <f t="shared" si="365"/>
        <v>3.9500112569071306</v>
      </c>
      <c r="O586" s="84">
        <f t="shared" si="365"/>
        <v>3.7451367447536508</v>
      </c>
      <c r="P586" s="84">
        <f t="shared" si="365"/>
        <v>3.4554434622678918</v>
      </c>
      <c r="Q586" s="84">
        <f t="shared" si="365"/>
        <v>3.1323264740733774</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17.659735730308377</v>
      </c>
      <c r="N588" s="84">
        <f t="shared" si="367"/>
        <v>16.814089642468836</v>
      </c>
      <c r="O588" s="84">
        <f t="shared" si="367"/>
        <v>16.222398302551646</v>
      </c>
      <c r="P588" s="84">
        <f t="shared" si="367"/>
        <v>15.709640235558114</v>
      </c>
      <c r="Q588" s="84">
        <f t="shared" si="367"/>
        <v>15.154141823400725</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214.44340058412155</v>
      </c>
      <c r="N591" s="84">
        <f t="shared" si="369"/>
        <v>197.08684692503837</v>
      </c>
      <c r="O591" s="84">
        <f t="shared" si="369"/>
        <v>180.47763179472304</v>
      </c>
      <c r="P591" s="84">
        <f t="shared" si="369"/>
        <v>164.54492677465666</v>
      </c>
      <c r="Q591" s="84">
        <f t="shared" si="369"/>
        <v>149.15840352729364</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4.2531933281315721</v>
      </c>
      <c r="N592" s="84">
        <f t="shared" si="370"/>
        <v>3.9500112569071306</v>
      </c>
      <c r="O592" s="84">
        <f t="shared" si="370"/>
        <v>3.7451367447536508</v>
      </c>
      <c r="P592" s="84">
        <f t="shared" si="370"/>
        <v>3.4554434622678918</v>
      </c>
      <c r="Q592" s="84">
        <f t="shared" si="370"/>
        <v>3.1323264740733774</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218.69659391225312</v>
      </c>
      <c r="N595" s="211">
        <f t="shared" si="372"/>
        <v>201.03685818194549</v>
      </c>
      <c r="O595" s="211">
        <f t="shared" si="372"/>
        <v>184.22276853947668</v>
      </c>
      <c r="P595" s="211">
        <f t="shared" si="372"/>
        <v>168.00037023692454</v>
      </c>
      <c r="Q595" s="211">
        <f t="shared" si="372"/>
        <v>152.29073000136702</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218.69659391225312</v>
      </c>
      <c r="N597" s="117">
        <f t="shared" si="373"/>
        <v>201.03685818194549</v>
      </c>
      <c r="O597" s="117">
        <f t="shared" si="373"/>
        <v>184.22276853947668</v>
      </c>
      <c r="P597" s="117">
        <f t="shared" si="373"/>
        <v>168.00037023692454</v>
      </c>
      <c r="Q597" s="117">
        <f t="shared" si="373"/>
        <v>152.29073000136702</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17.659735730308377</v>
      </c>
      <c r="N598" s="117">
        <f t="shared" si="374"/>
        <v>16.814089642468836</v>
      </c>
      <c r="O598" s="117">
        <f t="shared" si="374"/>
        <v>16.222398302551646</v>
      </c>
      <c r="P598" s="117">
        <f t="shared" si="374"/>
        <v>15.709640235558114</v>
      </c>
      <c r="Q598" s="117">
        <f t="shared" si="374"/>
        <v>15.154141823400725</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201.03685818194475</v>
      </c>
      <c r="N600" s="260">
        <f t="shared" si="376"/>
        <v>184.22276853947665</v>
      </c>
      <c r="O600" s="260">
        <f t="shared" si="376"/>
        <v>168.00037023692502</v>
      </c>
      <c r="P600" s="260">
        <f t="shared" si="376"/>
        <v>152.29073000136643</v>
      </c>
      <c r="Q600" s="260">
        <f t="shared" si="376"/>
        <v>137.1365881779663</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218.69659391225312</v>
      </c>
      <c r="N602" s="91">
        <f t="shared" si="377"/>
        <v>201.03685818194549</v>
      </c>
      <c r="O602" s="91">
        <f t="shared" si="377"/>
        <v>184.22276853947668</v>
      </c>
      <c r="P602" s="91">
        <f t="shared" si="377"/>
        <v>168.00037023692454</v>
      </c>
      <c r="Q602" s="91">
        <f t="shared" si="377"/>
        <v>152.29073000136702</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201.03685818194475</v>
      </c>
      <c r="N603" s="91">
        <f t="shared" si="378"/>
        <v>184.22276853947665</v>
      </c>
      <c r="O603" s="91">
        <f t="shared" si="378"/>
        <v>168.00037023692502</v>
      </c>
      <c r="P603" s="91">
        <f t="shared" si="378"/>
        <v>152.29073000136643</v>
      </c>
      <c r="Q603" s="91">
        <f t="shared" si="378"/>
        <v>137.1365881779663</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209.86672604709895</v>
      </c>
      <c r="N604" s="260">
        <f t="shared" si="379"/>
        <v>192.62981336071107</v>
      </c>
      <c r="O604" s="260">
        <f t="shared" si="379"/>
        <v>176.11156938820085</v>
      </c>
      <c r="P604" s="260">
        <f t="shared" si="379"/>
        <v>160.14555011914547</v>
      </c>
      <c r="Q604" s="260">
        <f t="shared" si="379"/>
        <v>144.71365908966666</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201.03685818194475</v>
      </c>
      <c r="N607" s="84">
        <f t="shared" si="380"/>
        <v>184.22276853947665</v>
      </c>
      <c r="O607" s="84">
        <f t="shared" si="380"/>
        <v>168.00037023692502</v>
      </c>
      <c r="P607" s="84">
        <f t="shared" si="380"/>
        <v>152.29073000136643</v>
      </c>
      <c r="Q607" s="84">
        <f t="shared" si="380"/>
        <v>137.1365881779663</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201.03685818194501</v>
      </c>
      <c r="N608" s="181">
        <f xml:space="preserve"> Inp!N$170</f>
        <v>184.22276853947599</v>
      </c>
      <c r="O608" s="181">
        <f xml:space="preserve"> Inp!O$170</f>
        <v>168.00037023692499</v>
      </c>
      <c r="P608" s="181">
        <f xml:space="preserve"> Inp!P$170</f>
        <v>152.290730001367</v>
      </c>
      <c r="Q608" s="181">
        <f xml:space="preserve"> Inp!Q$170</f>
        <v>137.13658817796599</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35.293471966396503</v>
      </c>
      <c r="O616" s="229">
        <f xml:space="preserve"> Inp!O$171</f>
        <v>71.572539676240297</v>
      </c>
      <c r="P616" s="229">
        <f xml:space="preserve"> Inp!P$171</f>
        <v>101.28894944400599</v>
      </c>
      <c r="Q616" s="229">
        <f xml:space="preserve"> Inp!Q$171</f>
        <v>124.397156732985</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0.70735116897794204</v>
      </c>
      <c r="O617" s="229">
        <f xml:space="preserve"> Inp!O$172</f>
        <v>1.4852197781590399</v>
      </c>
      <c r="P617" s="229">
        <f xml:space="preserve"> Inp!P$172</f>
        <v>2.12706793832418</v>
      </c>
      <c r="Q617" s="229">
        <f xml:space="preserve"> Inp!Q$172</f>
        <v>2.6123402913928602</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36.778398614062702</v>
      </c>
      <c r="N618" s="229">
        <f xml:space="preserve"> Inp!N$173</f>
        <v>40.266597706714599</v>
      </c>
      <c r="O618" s="229">
        <f xml:space="preserve"> Inp!O$173</f>
        <v>36.261104674696199</v>
      </c>
      <c r="P618" s="229">
        <f xml:space="preserve"> Inp!P$173</f>
        <v>32.154921586906497</v>
      </c>
      <c r="Q618" s="229">
        <f xml:space="preserve"> Inp!Q$173</f>
        <v>35.294042685420898</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1.48492664766622</v>
      </c>
      <c r="N619" s="229">
        <f xml:space="preserve"> Inp!N$174</f>
        <v>4.6948811658487299</v>
      </c>
      <c r="O619" s="229">
        <f xml:space="preserve"> Inp!O$174</f>
        <v>8.0299146850895404</v>
      </c>
      <c r="P619" s="229">
        <f xml:space="preserve"> Inp!P$174</f>
        <v>11.1737822362518</v>
      </c>
      <c r="Q619" s="229">
        <f xml:space="preserve"> Inp!Q$174</f>
        <v>14.3944768995103</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32.572029127332456</v>
      </c>
      <c r="O626" s="84">
        <f t="shared" si="396"/>
        <v>64.710825124444796</v>
      </c>
      <c r="P626" s="84">
        <f t="shared" si="396"/>
        <v>89.694710852422162</v>
      </c>
      <c r="Q626" s="84">
        <f t="shared" si="396"/>
        <v>107.89205856553276</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0.65280805756766647</v>
      </c>
      <c r="O627" s="84">
        <f t="shared" si="397"/>
        <v>1.3428306131174157</v>
      </c>
      <c r="P627" s="84">
        <f t="shared" si="397"/>
        <v>1.8835889279009133</v>
      </c>
      <c r="Q627" s="84">
        <f t="shared" si="397"/>
        <v>2.2657332298763397</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34.622728731166895</v>
      </c>
      <c r="N628" s="84">
        <f t="shared" si="398"/>
        <v>37.161682325004712</v>
      </c>
      <c r="O628" s="84">
        <f t="shared" si="398"/>
        <v>32.784724616980562</v>
      </c>
      <c r="P628" s="84">
        <f t="shared" si="398"/>
        <v>28.474245315519568</v>
      </c>
      <c r="Q628" s="84">
        <f t="shared" si="398"/>
        <v>30.611205436178061</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1.3978915462667927</v>
      </c>
      <c r="N629" s="84">
        <f t="shared" si="399"/>
        <v>4.3328637723426242</v>
      </c>
      <c r="O629" s="84">
        <f t="shared" si="399"/>
        <v>7.2600805742196926</v>
      </c>
      <c r="P629" s="84">
        <f t="shared" si="399"/>
        <v>9.8947533004336581</v>
      </c>
      <c r="Q629" s="84">
        <f t="shared" si="399"/>
        <v>12.484608052543768</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32.572029127332456</v>
      </c>
      <c r="O631" s="235">
        <f t="shared" si="400"/>
        <v>64.710825124444796</v>
      </c>
      <c r="P631" s="235">
        <f t="shared" si="400"/>
        <v>89.694710852422162</v>
      </c>
      <c r="Q631" s="235">
        <f t="shared" si="400"/>
        <v>107.89205856553276</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0.65280805756766647</v>
      </c>
      <c r="O632" s="235">
        <f t="shared" si="401"/>
        <v>1.3428306131174157</v>
      </c>
      <c r="P632" s="235">
        <f t="shared" si="401"/>
        <v>1.8835889279009133</v>
      </c>
      <c r="Q632" s="235">
        <f t="shared" si="401"/>
        <v>2.2657332298763397</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33.224837184900124</v>
      </c>
      <c r="O633" s="211">
        <f t="shared" si="402"/>
        <v>66.05365573756221</v>
      </c>
      <c r="P633" s="211">
        <f t="shared" si="402"/>
        <v>91.578299780323078</v>
      </c>
      <c r="Q633" s="211">
        <f t="shared" si="402"/>
        <v>110.15779179540911</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33.224837184900124</v>
      </c>
      <c r="O635" s="261">
        <f t="shared" si="403"/>
        <v>66.05365573756221</v>
      </c>
      <c r="P635" s="261">
        <f t="shared" si="403"/>
        <v>91.578299780323078</v>
      </c>
      <c r="Q635" s="261">
        <f t="shared" si="403"/>
        <v>110.15779179540911</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34.622728731166895</v>
      </c>
      <c r="N636" s="261">
        <f t="shared" si="404"/>
        <v>37.161682325004712</v>
      </c>
      <c r="O636" s="261">
        <f t="shared" si="404"/>
        <v>32.784724616980562</v>
      </c>
      <c r="P636" s="261">
        <f t="shared" si="404"/>
        <v>28.474245315519568</v>
      </c>
      <c r="Q636" s="261">
        <f t="shared" si="404"/>
        <v>30.611205436178061</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1.3978915462667927</v>
      </c>
      <c r="N637" s="261">
        <f t="shared" si="405"/>
        <v>4.3328637723426242</v>
      </c>
      <c r="O637" s="261">
        <f t="shared" si="405"/>
        <v>7.2600805742196926</v>
      </c>
      <c r="P637" s="261">
        <f t="shared" si="405"/>
        <v>9.8947533004336581</v>
      </c>
      <c r="Q637" s="261">
        <f t="shared" si="405"/>
        <v>12.484608052543768</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33.224837184900103</v>
      </c>
      <c r="N638" s="260">
        <f t="shared" si="406"/>
        <v>66.053655737562224</v>
      </c>
      <c r="O638" s="260">
        <f t="shared" si="406"/>
        <v>91.578299780323078</v>
      </c>
      <c r="P638" s="260">
        <f t="shared" si="406"/>
        <v>110.15779179540898</v>
      </c>
      <c r="Q638" s="260">
        <f t="shared" si="406"/>
        <v>128.28438917904342</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33.224837184900124</v>
      </c>
      <c r="O640" s="84">
        <f t="shared" si="407"/>
        <v>66.05365573756221</v>
      </c>
      <c r="P640" s="84">
        <f t="shared" si="407"/>
        <v>91.578299780323078</v>
      </c>
      <c r="Q640" s="84">
        <f t="shared" si="407"/>
        <v>110.15779179540911</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33.224837184900103</v>
      </c>
      <c r="N641" s="84">
        <f t="shared" si="408"/>
        <v>66.053655737562224</v>
      </c>
      <c r="O641" s="84">
        <f t="shared" si="408"/>
        <v>91.578299780323078</v>
      </c>
      <c r="P641" s="84">
        <f t="shared" si="408"/>
        <v>110.15779179540898</v>
      </c>
      <c r="Q641" s="84">
        <f t="shared" si="408"/>
        <v>128.28438917904342</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16.612418592450052</v>
      </c>
      <c r="N642" s="260">
        <f t="shared" si="409"/>
        <v>49.639246461231174</v>
      </c>
      <c r="O642" s="260">
        <f t="shared" si="409"/>
        <v>78.815977758942637</v>
      </c>
      <c r="P642" s="260">
        <f t="shared" si="409"/>
        <v>100.86804578786604</v>
      </c>
      <c r="Q642" s="260">
        <f t="shared" si="409"/>
        <v>119.22109048722626</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33.224837184900103</v>
      </c>
      <c r="N645" s="84">
        <f t="shared" si="410"/>
        <v>66.053655737562224</v>
      </c>
      <c r="O645" s="84">
        <f t="shared" si="410"/>
        <v>91.578299780323078</v>
      </c>
      <c r="P645" s="84">
        <f t="shared" si="410"/>
        <v>110.15779179540898</v>
      </c>
      <c r="Q645" s="84">
        <f t="shared" si="410"/>
        <v>128.28438917904342</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33.224837184900103</v>
      </c>
      <c r="N646" s="181">
        <f xml:space="preserve"> Inp!N$175</f>
        <v>66.053655737562195</v>
      </c>
      <c r="O646" s="181">
        <f xml:space="preserve"> Inp!O$175</f>
        <v>91.578299780322993</v>
      </c>
      <c r="P646" s="181">
        <f xml:space="preserve"> Inp!P$175</f>
        <v>110.157791795409</v>
      </c>
      <c r="Q646" s="181">
        <f xml:space="preserve"> Inp!Q$175</f>
        <v>128.28438917904299</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218.69659391225309</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218.69659391225309</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437.39318782450619</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219.64538821999221</v>
      </c>
      <c r="N658" s="84">
        <f t="shared" si="416"/>
        <v>201.5815159508083</v>
      </c>
      <c r="O658" s="84">
        <f t="shared" si="416"/>
        <v>184.63065430185588</v>
      </c>
      <c r="P658" s="84">
        <f t="shared" si="416"/>
        <v>168.32014164574642</v>
      </c>
      <c r="Q658" s="84">
        <f t="shared" si="416"/>
        <v>152.52312934067109</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218.69659391225312</v>
      </c>
      <c r="N659" s="84">
        <f t="shared" si="417"/>
        <v>201.03685818194549</v>
      </c>
      <c r="O659" s="84">
        <f t="shared" si="417"/>
        <v>184.22276853947668</v>
      </c>
      <c r="P659" s="84">
        <f t="shared" si="417"/>
        <v>168.00037023692454</v>
      </c>
      <c r="Q659" s="84">
        <f t="shared" si="417"/>
        <v>152.29073000136702</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33.224837184900124</v>
      </c>
      <c r="O660" s="84">
        <f t="shared" si="418"/>
        <v>66.05365573756221</v>
      </c>
      <c r="P660" s="84">
        <f t="shared" si="418"/>
        <v>91.578299780323078</v>
      </c>
      <c r="Q660" s="84">
        <f t="shared" si="418"/>
        <v>110.15779179540911</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438.34198213224533</v>
      </c>
      <c r="N661" s="312">
        <f t="shared" si="419"/>
        <v>435.84321131765392</v>
      </c>
      <c r="O661" s="312">
        <f t="shared" si="419"/>
        <v>434.90707857889475</v>
      </c>
      <c r="P661" s="312">
        <f t="shared" si="419"/>
        <v>427.89881166299404</v>
      </c>
      <c r="Q661" s="312">
        <f t="shared" si="419"/>
        <v>414.97165113744722</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199.71258352886122</v>
      </c>
      <c r="N663" s="84">
        <f t="shared" si="420"/>
        <v>182.70605768847119</v>
      </c>
      <c r="O663" s="84">
        <f t="shared" si="420"/>
        <v>166.52603160882461</v>
      </c>
      <c r="P663" s="84">
        <f t="shared" si="420"/>
        <v>150.89739831087667</v>
      </c>
      <c r="Q663" s="84">
        <f t="shared" si="420"/>
        <v>135.82063063672223</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201.03685818194475</v>
      </c>
      <c r="N664" s="84">
        <f t="shared" si="421"/>
        <v>184.22276853947665</v>
      </c>
      <c r="O664" s="84">
        <f t="shared" si="421"/>
        <v>168.00037023692502</v>
      </c>
      <c r="P664" s="84">
        <f t="shared" si="421"/>
        <v>152.29073000136643</v>
      </c>
      <c r="Q664" s="84">
        <f t="shared" si="421"/>
        <v>137.1365881779663</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33.224837184900103</v>
      </c>
      <c r="N665" s="84">
        <f t="shared" si="422"/>
        <v>66.053655737562224</v>
      </c>
      <c r="O665" s="84">
        <f t="shared" si="422"/>
        <v>91.578299780323078</v>
      </c>
      <c r="P665" s="84">
        <f t="shared" si="422"/>
        <v>110.15779179540898</v>
      </c>
      <c r="Q665" s="84">
        <f t="shared" si="422"/>
        <v>128.28438917904342</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433.97427889570605</v>
      </c>
      <c r="N666" s="211">
        <f t="shared" si="424"/>
        <v>432.98248196551009</v>
      </c>
      <c r="O666" s="211">
        <f t="shared" si="424"/>
        <v>426.10470162607271</v>
      </c>
      <c r="P666" s="211">
        <f t="shared" si="424"/>
        <v>413.34592010765203</v>
      </c>
      <c r="Q666" s="211">
        <f t="shared" si="424"/>
        <v>401.24160799373192</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438.34198213224533</v>
      </c>
      <c r="N668" s="84">
        <f t="shared" si="425"/>
        <v>435.84321131765392</v>
      </c>
      <c r="O668" s="84">
        <f t="shared" si="425"/>
        <v>434.90707857889475</v>
      </c>
      <c r="P668" s="84">
        <f t="shared" si="425"/>
        <v>427.89881166299404</v>
      </c>
      <c r="Q668" s="84">
        <f t="shared" si="425"/>
        <v>414.97165113744722</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433.97427889570605</v>
      </c>
      <c r="N669" s="84">
        <f t="shared" si="426"/>
        <v>432.98248196551009</v>
      </c>
      <c r="O669" s="84">
        <f t="shared" si="426"/>
        <v>426.10470162607271</v>
      </c>
      <c r="P669" s="84">
        <f t="shared" si="426"/>
        <v>413.34592010765203</v>
      </c>
      <c r="Q669" s="84">
        <f t="shared" si="426"/>
        <v>401.24160799373192</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436.15813051397572</v>
      </c>
      <c r="N670" s="211">
        <f t="shared" si="427"/>
        <v>434.41284664158201</v>
      </c>
      <c r="O670" s="211">
        <f t="shared" si="427"/>
        <v>430.5058901024837</v>
      </c>
      <c r="P670" s="211">
        <f t="shared" si="427"/>
        <v>420.62236588532301</v>
      </c>
      <c r="Q670" s="211">
        <f t="shared" si="427"/>
        <v>408.10662956558957</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455.59002169221299</v>
      </c>
      <c r="N673" s="181">
        <f xml:space="preserve"> Inp!N$176</f>
        <v>460.99425442192199</v>
      </c>
      <c r="O673" s="181">
        <f xml:space="preserve"> Inp!O$176</f>
        <v>469.15883040173298</v>
      </c>
      <c r="P673" s="181">
        <f xml:space="preserve"> Inp!P$176</f>
        <v>471.28738668863099</v>
      </c>
      <c r="Q673" s="181">
        <f xml:space="preserve"> Inp!Q$176</f>
        <v>466.77639747962399</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10.0438765864556</v>
      </c>
      <c r="N674" s="181">
        <f xml:space="preserve"> Inp!N$177</f>
        <v>11.264323643631901</v>
      </c>
      <c r="O674" s="181">
        <f xml:space="preserve"> Inp!O$177</f>
        <v>11.864307183128</v>
      </c>
      <c r="P674" s="181">
        <f xml:space="preserve"> Inp!P$177</f>
        <v>11.923057826814301</v>
      </c>
      <c r="Q674" s="181">
        <f xml:space="preserve"> Inp!Q$177</f>
        <v>11.6767362599286</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428.88680116824401</v>
      </c>
      <c r="N676" s="196">
        <f t="shared" si="428"/>
        <v>425.44746793005447</v>
      </c>
      <c r="O676" s="196">
        <f t="shared" si="428"/>
        <v>424.18021167123669</v>
      </c>
      <c r="P676" s="196">
        <f t="shared" si="428"/>
        <v>417.34055007450741</v>
      </c>
      <c r="Q676" s="196">
        <f t="shared" si="428"/>
        <v>404.84419207409593</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9.4551809640022046</v>
      </c>
      <c r="N677" s="223">
        <f t="shared" si="429"/>
        <v>10.395743387599023</v>
      </c>
      <c r="O677" s="223">
        <f t="shared" si="429"/>
        <v>10.726866907657845</v>
      </c>
      <c r="P677" s="223">
        <f t="shared" si="429"/>
        <v>10.55826158848668</v>
      </c>
      <c r="Q677" s="223">
        <f t="shared" si="429"/>
        <v>10.127459063350459</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438.34198213224619</v>
      </c>
      <c r="N679" s="8">
        <f t="shared" si="431"/>
        <v>435.84321131765347</v>
      </c>
      <c r="O679" s="8">
        <f t="shared" si="431"/>
        <v>434.90707857889453</v>
      </c>
      <c r="P679" s="8">
        <f t="shared" si="431"/>
        <v>427.89881166299409</v>
      </c>
      <c r="Q679" s="8">
        <f t="shared" si="431"/>
        <v>414.97165113744637</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438.34198213224533</v>
      </c>
      <c r="N681" s="84">
        <f t="shared" si="432"/>
        <v>435.84321131765392</v>
      </c>
      <c r="O681" s="84">
        <f t="shared" si="432"/>
        <v>434.90707857889475</v>
      </c>
      <c r="P681" s="84">
        <f t="shared" si="432"/>
        <v>427.89881166299404</v>
      </c>
      <c r="Q681" s="84">
        <f t="shared" si="432"/>
        <v>414.97165113744722</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438.34198213224619</v>
      </c>
      <c r="N682" s="196">
        <f t="shared" si="433"/>
        <v>435.84321131765347</v>
      </c>
      <c r="O682" s="196">
        <f t="shared" si="433"/>
        <v>434.90707857889453</v>
      </c>
      <c r="P682" s="196">
        <f t="shared" si="433"/>
        <v>427.89881166299409</v>
      </c>
      <c r="Q682" s="196">
        <f t="shared" si="433"/>
        <v>414.97165113744637</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433.97427889570605</v>
      </c>
      <c r="N686" s="84">
        <f t="shared" si="435"/>
        <v>432.98248196551009</v>
      </c>
      <c r="O686" s="84">
        <f t="shared" si="435"/>
        <v>426.10470162607271</v>
      </c>
      <c r="P686" s="84">
        <f t="shared" si="435"/>
        <v>413.34592010765203</v>
      </c>
      <c r="Q686" s="84">
        <f t="shared" si="435"/>
        <v>401.24160799373192</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433.97427889570702</v>
      </c>
      <c r="N687" s="181">
        <f xml:space="preserve"> Inp!N$178</f>
        <v>432.98248196550901</v>
      </c>
      <c r="O687" s="181">
        <f xml:space="preserve"> Inp!O$178</f>
        <v>426.10470162607299</v>
      </c>
      <c r="P687" s="181">
        <f xml:space="preserve"> Inp!P$178</f>
        <v>413.345920107653</v>
      </c>
      <c r="Q687" s="181">
        <f xml:space="preserve"> Inp!Q$178</f>
        <v>401.24160799373101</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436.15813051397572</v>
      </c>
      <c r="N696" s="84">
        <f t="shared" si="438"/>
        <v>434.41284664158201</v>
      </c>
      <c r="O696" s="84">
        <f t="shared" si="438"/>
        <v>430.5058901024837</v>
      </c>
      <c r="P696" s="84">
        <f t="shared" si="438"/>
        <v>420.62236588532301</v>
      </c>
      <c r="Q696" s="84">
        <f t="shared" si="438"/>
        <v>408.10662956558957</v>
      </c>
    </row>
    <row r="697" spans="1:17" hidden="1" outlineLevel="2">
      <c r="B697" s="269"/>
      <c r="E697" s="84" t="s">
        <v>887</v>
      </c>
      <c r="G697" s="70" t="s">
        <v>255</v>
      </c>
      <c r="J697" s="84">
        <f t="shared" ref="J697:Q697" si="439" xml:space="preserve"> J695 * J696</f>
        <v>0</v>
      </c>
      <c r="K697" s="84">
        <f t="shared" si="439"/>
        <v>0</v>
      </c>
      <c r="L697" s="84">
        <f t="shared" si="439"/>
        <v>0</v>
      </c>
      <c r="M697" s="84">
        <f t="shared" si="439"/>
        <v>174.46325220559029</v>
      </c>
      <c r="N697" s="84">
        <f t="shared" si="439"/>
        <v>173.76513865663281</v>
      </c>
      <c r="O697" s="84">
        <f t="shared" si="439"/>
        <v>172.20235604099349</v>
      </c>
      <c r="P697" s="84">
        <f t="shared" si="439"/>
        <v>168.2489463541292</v>
      </c>
      <c r="Q697" s="84">
        <f t="shared" si="439"/>
        <v>163.24265182623583</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0.34199999999999997</v>
      </c>
      <c r="N701" s="249">
        <f xml:space="preserve"> Inp!N$214</f>
        <v>0.34975000000000001</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436.15813051397572</v>
      </c>
      <c r="N702" s="84">
        <f t="shared" si="444"/>
        <v>434.41284664158201</v>
      </c>
      <c r="O702" s="84">
        <f t="shared" si="444"/>
        <v>430.5058901024837</v>
      </c>
      <c r="P702" s="84">
        <f t="shared" si="444"/>
        <v>420.62236588532301</v>
      </c>
      <c r="Q702" s="84">
        <f t="shared" si="444"/>
        <v>408.10662956558957</v>
      </c>
    </row>
    <row r="703" spans="1:17" hidden="1" outlineLevel="2">
      <c r="E703" s="84" t="s">
        <v>888</v>
      </c>
      <c r="G703" s="70" t="s">
        <v>255</v>
      </c>
      <c r="J703" s="84">
        <f t="shared" ref="J703:Q703" si="445" xml:space="preserve"> J701 * J702</f>
        <v>0</v>
      </c>
      <c r="K703" s="84">
        <f t="shared" si="445"/>
        <v>0</v>
      </c>
      <c r="L703" s="84">
        <f t="shared" si="445"/>
        <v>0</v>
      </c>
      <c r="M703" s="84">
        <f t="shared" si="445"/>
        <v>149.16608063577968</v>
      </c>
      <c r="N703" s="84">
        <f t="shared" si="445"/>
        <v>151.9358931128933</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0.34199999999999997</v>
      </c>
      <c r="N876" s="249">
        <f xml:space="preserve"> Inp!N$214</f>
        <v>0.34975000000000001</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237.77927401213907</v>
      </c>
      <c r="N884" s="84">
        <f t="shared" si="551"/>
        <v>235.37672171154873</v>
      </c>
      <c r="O884" s="84">
        <f t="shared" si="551"/>
        <v>235.1440827853643</v>
      </c>
      <c r="P884" s="84">
        <f t="shared" si="551"/>
        <v>238.38100705126672</v>
      </c>
      <c r="Q884" s="84">
        <f t="shared" si="551"/>
        <v>240.85601174386585</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1350.4286976561868</v>
      </c>
      <c r="N885" s="84">
        <f t="shared" si="552"/>
        <v>1337.0254124533919</v>
      </c>
      <c r="O885" s="84">
        <f t="shared" si="552"/>
        <v>1321.17547574538</v>
      </c>
      <c r="P885" s="84">
        <f t="shared" si="552"/>
        <v>1300.1792915181577</v>
      </c>
      <c r="Q885" s="84">
        <f t="shared" si="552"/>
        <v>1269.9442851930373</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2721.3091506985893</v>
      </c>
      <c r="N886" s="84">
        <f t="shared" si="553"/>
        <v>2687.0044496659975</v>
      </c>
      <c r="O886" s="84">
        <f t="shared" si="553"/>
        <v>2653.7468611600834</v>
      </c>
      <c r="P886" s="84">
        <f t="shared" si="553"/>
        <v>2649.0832746542737</v>
      </c>
      <c r="Q886" s="84">
        <f t="shared" si="553"/>
        <v>2664.8479828795439</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174.46325220559029</v>
      </c>
      <c r="N887" s="84">
        <f t="shared" si="554"/>
        <v>173.76513865663281</v>
      </c>
      <c r="O887" s="84">
        <f t="shared" si="554"/>
        <v>172.20235604099349</v>
      </c>
      <c r="P887" s="84">
        <f t="shared" si="554"/>
        <v>168.2489463541292</v>
      </c>
      <c r="Q887" s="84">
        <f t="shared" si="554"/>
        <v>163.24265182623583</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4483.9803745725048</v>
      </c>
      <c r="N889" s="211">
        <f t="shared" ref="N889" si="560" xml:space="preserve"> SUM(N884:N888)</f>
        <v>4433.1717224875711</v>
      </c>
      <c r="O889" s="211">
        <f t="shared" ref="O889" si="561" xml:space="preserve"> SUM(O884:O888)</f>
        <v>4382.2687757318208</v>
      </c>
      <c r="P889" s="211">
        <f t="shared" ref="P889" si="562" xml:space="preserve"> SUM(P884:P888)</f>
        <v>4355.8925195778284</v>
      </c>
      <c r="Q889" s="211">
        <f t="shared" ref="Q889" si="563" xml:space="preserve"> SUM(Q884:Q888)</f>
        <v>4338.8909316426825</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203.30127928037888</v>
      </c>
      <c r="N894" s="84">
        <f t="shared" si="564"/>
        <v>205.80752104653541</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1154.6165364960395</v>
      </c>
      <c r="N895" s="84">
        <f t="shared" si="565"/>
        <v>1169.0615950139345</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2326.7193238472937</v>
      </c>
      <c r="N896" s="84">
        <f t="shared" si="566"/>
        <v>2349.4495156767066</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149.16608063577968</v>
      </c>
      <c r="N897" s="84">
        <f t="shared" si="567"/>
        <v>151.9358931128933</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3833.8032202594914</v>
      </c>
      <c r="N899" s="211">
        <f t="shared" si="569"/>
        <v>3876.2545248500696</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1" stopIfTrue="1" operator="notEqual">
      <formula>0</formula>
    </cfRule>
    <cfRule type="cellIs" dxfId="76" priority="142" stopIfTrue="1" operator="equal">
      <formula>""</formula>
    </cfRule>
  </conditionalFormatting>
  <conditionalFormatting sqref="H122">
    <cfRule type="cellIs" dxfId="75" priority="140" stopIfTrue="1" operator="equal">
      <formula>""</formula>
    </cfRule>
    <cfRule type="cellIs" dxfId="74" priority="139" stopIfTrue="1" operator="notEqual">
      <formula>0</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5" stopIfTrue="1" operator="notEqual">
      <formula>0</formula>
    </cfRule>
    <cfRule type="cellIs" dxfId="66" priority="86" stopIfTrue="1" operator="equal">
      <formula>""</formula>
    </cfRule>
  </conditionalFormatting>
  <conditionalFormatting sqref="H297">
    <cfRule type="cellIs" dxfId="65" priority="78" stopIfTrue="1" operator="equal">
      <formula>""</formula>
    </cfRule>
    <cfRule type="cellIs" dxfId="64" priority="77" stopIfTrue="1" operator="notEqual">
      <formula>0</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70" stopIfTrue="1" operator="equal">
      <formula>""</formula>
    </cfRule>
    <cfRule type="cellIs" dxfId="60" priority="69" stopIfTrue="1" operator="notEqual">
      <formula>0</formula>
    </cfRule>
  </conditionalFormatting>
  <conditionalFormatting sqref="H389">
    <cfRule type="cellIs" dxfId="59" priority="92" stopIfTrue="1" operator="equal">
      <formula>""</formula>
    </cfRule>
    <cfRule type="cellIs" dxfId="58" priority="91" stopIfTrue="1" operator="notEqual">
      <formula>0</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6" stopIfTrue="1" operator="equal">
      <formula>""</formula>
    </cfRule>
    <cfRule type="cellIs" dxfId="54" priority="75" stopIfTrue="1" operator="notEqual">
      <formula>0</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89" stopIfTrue="1" operator="notEqual">
      <formula>0</formula>
    </cfRule>
    <cfRule type="cellIs" dxfId="48" priority="90" stopIfTrue="1" operator="equal">
      <formula>""</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7" stopIfTrue="1" operator="notEqual">
      <formula>0</formula>
    </cfRule>
    <cfRule type="cellIs" dxfId="38" priority="88" stopIfTrue="1" operator="equal">
      <formula>""</formula>
    </cfRule>
  </conditionalFormatting>
  <conditionalFormatting sqref="H786">
    <cfRule type="cellIs" dxfId="37" priority="14" stopIfTrue="1" operator="equal">
      <formula>""</formula>
    </cfRule>
    <cfRule type="cellIs" dxfId="36" priority="13" stopIfTrue="1" operator="notEqual">
      <formula>0</formula>
    </cfRule>
  </conditionalFormatting>
  <conditionalFormatting sqref="H822">
    <cfRule type="cellIs" dxfId="35" priority="72" stopIfTrue="1" operator="equal">
      <formula>""</formula>
    </cfRule>
    <cfRule type="cellIs" dxfId="34" priority="71" stopIfTrue="1" operator="notEqual">
      <formula>0</formula>
    </cfRule>
  </conditionalFormatting>
  <conditionalFormatting sqref="H858">
    <cfRule type="cellIs" dxfId="33" priority="56" stopIfTrue="1" operator="equal">
      <formula>""</formula>
    </cfRule>
    <cfRule type="cellIs" dxfId="32" priority="55" stopIfTrue="1" operator="notEqual">
      <formula>0</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2" stopIfTrue="1" operator="equal">
      <formula>""</formula>
    </cfRule>
    <cfRule type="cellIs" dxfId="28" priority="11" stopIfTrue="1" operator="notEqual">
      <formula>0</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3" stopIfTrue="1" operator="notEqual">
      <formula>0</formula>
    </cfRule>
    <cfRule type="cellIs" dxfId="20" priority="4" stopIfTrue="1" operator="equal">
      <formula>""</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296" sqref="M296"/>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United Utilities</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597.882483767807</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311.37807049987555</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597.882483767807</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310.48678960739022</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311.37807049987555</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310.48678960739022</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-0.8912808924853266</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310.48678960739022</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310.48678960739022</v>
      </c>
      <c r="N56" s="282">
        <f t="shared" si="19"/>
        <v>300.23407783988665</v>
      </c>
      <c r="O56" s="282">
        <f t="shared" si="19"/>
        <v>304.27516441006958</v>
      </c>
      <c r="P56" s="282">
        <f t="shared" si="19"/>
        <v>328.94200259931119</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2.6958057984336361</v>
      </c>
      <c r="N58" s="274">
        <f t="shared" si="20"/>
        <v>17.342132711488006</v>
      </c>
      <c r="O58" s="274">
        <f t="shared" si="20"/>
        <v>39.172198380224579</v>
      </c>
      <c r="P58" s="274">
        <f t="shared" si="20"/>
        <v>-328.94200259931119</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4.1344946225885998E-2</v>
      </c>
      <c r="N60" s="291">
        <f xml:space="preserve"> Inp!N$110</f>
        <v>4.1883005399591597E-2</v>
      </c>
      <c r="O60" s="291">
        <f xml:space="preserve"> Inp!O$110</f>
        <v>4.2234594766243201E-2</v>
      </c>
      <c r="P60" s="291">
        <f xml:space="preserve"> Inp!P$110</f>
        <v>4.3050894302371301E-2</v>
      </c>
      <c r="Q60" s="291">
        <f xml:space="preserve"> Inp!Q$110</f>
        <v>4.3135856304702097E-2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310.48678960739022</v>
      </c>
      <c r="N61" s="282">
        <f t="shared" si="21"/>
        <v>300.23407783988665</v>
      </c>
      <c r="O61" s="282">
        <f t="shared" si="21"/>
        <v>304.27516441006958</v>
      </c>
      <c r="P61" s="282">
        <f t="shared" si="21"/>
        <v>328.94200259931119</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2.6958057984336361</v>
      </c>
      <c r="N62" s="274">
        <f t="shared" si="22"/>
        <v>17.342132711488006</v>
      </c>
      <c r="O62" s="274">
        <f t="shared" si="22"/>
        <v>39.172198380224579</v>
      </c>
      <c r="P62" s="274">
        <f t="shared" si="22"/>
        <v>-328.94200259931119</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12.948517565937198</v>
      </c>
      <c r="N63" s="274">
        <f t="shared" si="23"/>
        <v>13.301046141305061</v>
      </c>
      <c r="O63" s="274">
        <f t="shared" si="23"/>
        <v>14.505360190982987</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310.48678960739022</v>
      </c>
      <c r="N65" s="274">
        <f t="shared" si="24"/>
        <v>300.23407783988665</v>
      </c>
      <c r="O65" s="274">
        <f t="shared" si="24"/>
        <v>304.27516441006958</v>
      </c>
      <c r="P65" s="274">
        <f t="shared" si="24"/>
        <v>328.94200259931119</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2.6958057984336361</v>
      </c>
      <c r="N66" s="274">
        <f t="shared" si="25"/>
        <v>17.342132711488006</v>
      </c>
      <c r="O66" s="274">
        <f t="shared" si="25"/>
        <v>39.172198380224579</v>
      </c>
      <c r="P66" s="274">
        <f t="shared" si="25"/>
        <v>-328.94200259931119</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12.948517565937198</v>
      </c>
      <c r="N67" s="274">
        <f t="shared" si="26"/>
        <v>13.301046141305061</v>
      </c>
      <c r="O67" s="274">
        <f t="shared" si="26"/>
        <v>14.505360190982987</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310.48678960739022</v>
      </c>
      <c r="M68" s="274">
        <f xml:space="preserve"> IF(M53 = 1, M54, M65 + M66 - M67)</f>
        <v>300.23407783988665</v>
      </c>
      <c r="N68" s="274">
        <f t="shared" si="27"/>
        <v>304.27516441006958</v>
      </c>
      <c r="O68" s="274">
        <f t="shared" si="27"/>
        <v>328.94200259931119</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310.48678960739022</v>
      </c>
      <c r="N71" s="274">
        <f t="shared" si="28"/>
        <v>300.23407783988665</v>
      </c>
      <c r="O71" s="274">
        <f t="shared" si="28"/>
        <v>304.27516441006958</v>
      </c>
      <c r="P71" s="274">
        <f t="shared" si="28"/>
        <v>328.94200259931119</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2.6958057984336361</v>
      </c>
      <c r="N72" s="274">
        <f t="shared" si="29"/>
        <v>17.342132711488006</v>
      </c>
      <c r="O72" s="274">
        <f t="shared" si="29"/>
        <v>39.172198380224579</v>
      </c>
      <c r="P72" s="274">
        <f t="shared" si="29"/>
        <v>-328.94200259931119</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12.948517565937198</v>
      </c>
      <c r="N73" s="274">
        <f t="shared" si="30"/>
        <v>13.301046141305061</v>
      </c>
      <c r="O73" s="274">
        <f t="shared" si="30"/>
        <v>14.505360190982987</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310.48678960739022</v>
      </c>
      <c r="M74" s="274">
        <f t="shared" si="31"/>
        <v>300.23407783988665</v>
      </c>
      <c r="N74" s="274">
        <f t="shared" si="31"/>
        <v>304.27516441006958</v>
      </c>
      <c r="O74" s="274">
        <f t="shared" si="31"/>
        <v>328.94200259931119</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155.24339480369511</v>
      </c>
      <c r="M75" s="274">
        <f t="shared" si="32"/>
        <v>306.70833662285526</v>
      </c>
      <c r="N75" s="274">
        <f t="shared" si="32"/>
        <v>310.9256874807221</v>
      </c>
      <c r="O75" s="274">
        <f t="shared" si="32"/>
        <v>336.19468269480268</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296.56669906285964</v>
      </c>
      <c r="N79" s="577">
        <f t="shared" si="33"/>
        <v>276.61171190994708</v>
      </c>
      <c r="O79" s="577">
        <f t="shared" si="33"/>
        <v>257.72199160936879</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2.5749444218445765</v>
      </c>
      <c r="N80" s="577">
        <f t="shared" si="34"/>
        <v>15.977656673778471</v>
      </c>
      <c r="O80" s="577">
        <f t="shared" si="34"/>
        <v>33.178971415041559</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12.367995163798255</v>
      </c>
      <c r="N81" s="577">
        <f t="shared" si="35"/>
        <v>12.254522104255273</v>
      </c>
      <c r="O81" s="577">
        <f t="shared" si="35"/>
        <v>12.286084290445869</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298.9412418839035</v>
      </c>
      <c r="M82" s="577">
        <f t="shared" si="36"/>
        <v>286.77364832090592</v>
      </c>
      <c r="N82" s="577">
        <f t="shared" si="36"/>
        <v>280.33484647947029</v>
      </c>
      <c r="O82" s="577">
        <f t="shared" si="36"/>
        <v>278.61487873396453</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292.95764590280504</v>
      </c>
      <c r="N83" s="577">
        <f t="shared" si="37"/>
        <v>286.46210753159789</v>
      </c>
      <c r="O83" s="577">
        <f t="shared" si="37"/>
        <v>284.75792087918745</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298.94124188390396</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298.94124188390396</v>
      </c>
      <c r="N88" s="575">
        <f xml:space="preserve"> PR19FDPublishedTables!N$72</f>
        <v>289.57094473235304</v>
      </c>
      <c r="O88" s="575">
        <f xml:space="preserve"> PR19FDPublishedTables!O$72</f>
        <v>280.33855273788657</v>
      </c>
      <c r="P88" s="575">
        <f xml:space="preserve"> PR19FDPublishedTables!P$72</f>
        <v>271.30195309302536</v>
      </c>
      <c r="Q88" s="575">
        <f xml:space="preserve"> PR19FDPublishedTables!Q$72</f>
        <v>262.33518091732145</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2.3935552510530615</v>
      </c>
      <c r="N89" s="577">
        <f t="shared" si="38"/>
        <v>10.638022181032731</v>
      </c>
      <c r="O89" s="577">
        <f t="shared" si="38"/>
        <v>24.597260668249746</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296.54768663285091</v>
      </c>
      <c r="N91" s="577">
        <f t="shared" ref="N91" si="43" xml:space="preserve"> IF(N$12 = 1, N88 - N89, 0)</f>
        <v>278.9329225513203</v>
      </c>
      <c r="O91" s="577">
        <f t="shared" ref="O91" si="44" xml:space="preserve"> IF(O$12 = 1, O88 - O89, 0)</f>
        <v>255.74129206963681</v>
      </c>
      <c r="P91" s="577">
        <f t="shared" ref="P91" si="45" xml:space="preserve"> IF(P$12 = 1, P88 - P89, 0)</f>
        <v>271.30195309302536</v>
      </c>
      <c r="Q91" s="577">
        <f xml:space="preserve"> IF(Q$12 = 1, Q88 - Q89, 0)</f>
        <v>262.33518091732145</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2.3935552510530615</v>
      </c>
      <c r="N92" s="577">
        <f t="shared" si="48"/>
        <v>10.638022181032731</v>
      </c>
      <c r="O92" s="577">
        <f t="shared" si="48"/>
        <v>24.597260668249746</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9.3702971515505382</v>
      </c>
      <c r="N93" s="575">
        <f xml:space="preserve"> PR19FDPublishedTables!N$73</f>
        <v>9.2323919944664663</v>
      </c>
      <c r="O93" s="575">
        <f xml:space="preserve"> PR19FDPublishedTables!O$73</f>
        <v>9.0365996448608747</v>
      </c>
      <c r="P93" s="575">
        <f xml:space="preserve"> PR19FDPublishedTables!P$73</f>
        <v>8.9667721757044792</v>
      </c>
      <c r="Q93" s="575">
        <f xml:space="preserve"> PR19FDPublishedTables!Q$73</f>
        <v>8.6927008585443932</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289.57094473235344</v>
      </c>
      <c r="N95" s="575">
        <f xml:space="preserve"> PR19FDPublishedTables!N$75</f>
        <v>280.33855273788657</v>
      </c>
      <c r="O95" s="575">
        <f xml:space="preserve"> PR19FDPublishedTables!O$75</f>
        <v>271.3019530930257</v>
      </c>
      <c r="P95" s="575">
        <f xml:space="preserve"> PR19FDPublishedTables!P$75</f>
        <v>262.33518091732088</v>
      </c>
      <c r="Q95" s="575">
        <f xml:space="preserve"> PR19FDPublishedTables!Q$75</f>
        <v>253.64248005877707</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294.2560933081287</v>
      </c>
      <c r="N96" s="575">
        <f xml:space="preserve"> PR19FDPublishedTables!N$79</f>
        <v>284.95474873511978</v>
      </c>
      <c r="O96" s="575">
        <f xml:space="preserve"> PR19FDPublishedTables!O$79</f>
        <v>275.82025291545614</v>
      </c>
      <c r="P96" s="575">
        <f xml:space="preserve"> PR19FDPublishedTables!P$79</f>
        <v>266.81856700517312</v>
      </c>
      <c r="Q96" s="575">
        <f xml:space="preserve"> PR19FDPublishedTables!Q$79</f>
        <v>257.98883048804925</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12.321174553501564</v>
      </c>
      <c r="O99" s="575">
        <f xml:space="preserve"> PR19FDPublishedTables!O$110</f>
        <v>25.784046366015023</v>
      </c>
      <c r="P99" s="575">
        <f xml:space="preserve"> PR19FDPublishedTables!P$110</f>
        <v>47.610410408147516</v>
      </c>
      <c r="Q99" s="575">
        <f xml:space="preserve"> PR19FDPublishedTables!Q$110</f>
        <v>77.769926667420563</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0.4526453036152327</v>
      </c>
      <c r="O100" s="577">
        <f t="shared" ref="O100" si="54" xml:space="preserve"> IF(O$12 = 1, O99 * (O$17 - 1) * O$13, 0)</f>
        <v>2.2623249758305448</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11.868529249886331</v>
      </c>
      <c r="O102" s="577">
        <f t="shared" si="57"/>
        <v>23.521721390184478</v>
      </c>
      <c r="P102" s="577">
        <f t="shared" si="57"/>
        <v>47.610410408147516</v>
      </c>
      <c r="Q102" s="577">
        <f xml:space="preserve"> IF(Q$12 = 1, Q99 - Q100, 0)</f>
        <v>77.769926667420563</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0.4526453036152327</v>
      </c>
      <c r="O103" s="577">
        <f t="shared" si="58"/>
        <v>2.2623249758305448</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12.517352422793053</v>
      </c>
      <c r="N104" s="575">
        <f xml:space="preserve"> PR19FDPublishedTables!N$111</f>
        <v>14.080166906078892</v>
      </c>
      <c r="O104" s="575">
        <f xml:space="preserve"> PR19FDPublishedTables!O$111</f>
        <v>23.028662123962381</v>
      </c>
      <c r="P104" s="575">
        <f xml:space="preserve"> PR19FDPublishedTables!P$111</f>
        <v>32.266297902110999</v>
      </c>
      <c r="Q104" s="575">
        <f xml:space="preserve"> PR19FDPublishedTables!Q$111</f>
        <v>20.25720322350622</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0.19617786929145545</v>
      </c>
      <c r="N105" s="575">
        <f xml:space="preserve"> PR19FDPublishedTables!N$112</f>
        <v>0.61729509356543444</v>
      </c>
      <c r="O105" s="575">
        <f xml:space="preserve"> PR19FDPublishedTables!O$112</f>
        <v>1.2022980818298534</v>
      </c>
      <c r="P105" s="575">
        <f xml:space="preserve"> PR19FDPublishedTables!P$112</f>
        <v>2.1067816428379507</v>
      </c>
      <c r="Q105" s="575">
        <f xml:space="preserve"> PR19FDPublishedTables!Q$112</f>
        <v>2.9125930024534901</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12.321174553501598</v>
      </c>
      <c r="N106" s="575">
        <f xml:space="preserve"> PR19FDPublishedTables!N$113</f>
        <v>25.784046366015023</v>
      </c>
      <c r="O106" s="575">
        <f xml:space="preserve"> PR19FDPublishedTables!O$113</f>
        <v>47.610410408147551</v>
      </c>
      <c r="P106" s="575">
        <f xml:space="preserve"> PR19FDPublishedTables!P$113</f>
        <v>77.769926667420577</v>
      </c>
      <c r="Q106" s="575">
        <f xml:space="preserve"> PR19FDPublishedTables!Q$113</f>
        <v>95.114536888473296</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6.1605872767507988</v>
      </c>
      <c r="N107" s="575">
        <f xml:space="preserve"> PR19FDPublishedTables!N$117</f>
        <v>19.052610459758291</v>
      </c>
      <c r="O107" s="575">
        <f xml:space="preserve"> PR19FDPublishedTables!O$117</f>
        <v>36.697228387081289</v>
      </c>
      <c r="P107" s="575">
        <f xml:space="preserve"> PR19FDPublishedTables!P$117</f>
        <v>62.690168537784047</v>
      </c>
      <c r="Q107" s="575">
        <f xml:space="preserve"> PR19FDPublishedTables!Q$117</f>
        <v>86.44223177794693</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292.95764590280504</v>
      </c>
      <c r="N111" s="577">
        <f t="shared" si="59"/>
        <v>286.46210753159789</v>
      </c>
      <c r="O111" s="577">
        <f t="shared" si="59"/>
        <v>284.75792087918745</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294.2560933081287</v>
      </c>
      <c r="N112" s="575">
        <f xml:space="preserve"> PR19FDPublishedTables!N$79</f>
        <v>284.95474873511978</v>
      </c>
      <c r="O112" s="575">
        <f xml:space="preserve"> PR19FDPublishedTables!O$79</f>
        <v>275.82025291545614</v>
      </c>
      <c r="P112" s="575">
        <f xml:space="preserve"> PR19FDPublishedTables!P$79</f>
        <v>266.81856700517312</v>
      </c>
      <c r="Q112" s="575">
        <f xml:space="preserve"> PR19FDPublishedTables!Q$79</f>
        <v>257.98883048804925</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6.1605872767507988</v>
      </c>
      <c r="N113" s="575">
        <f xml:space="preserve"> PR19FDPublishedTables!N$117</f>
        <v>19.052610459758291</v>
      </c>
      <c r="O113" s="575">
        <f xml:space="preserve"> PR19FDPublishedTables!O$117</f>
        <v>36.697228387081289</v>
      </c>
      <c r="P113" s="575">
        <f xml:space="preserve"> PR19FDPublishedTables!P$117</f>
        <v>62.690168537784047</v>
      </c>
      <c r="Q113" s="575">
        <f xml:space="preserve"> PR19FDPublishedTables!Q$117</f>
        <v>86.44223177794693</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593.37432648768447</v>
      </c>
      <c r="N114" s="609">
        <f t="shared" si="60"/>
        <v>590.46946672647596</v>
      </c>
      <c r="O114" s="609">
        <f t="shared" si="60"/>
        <v>597.27540218172487</v>
      </c>
      <c r="P114" s="609">
        <f t="shared" si="60"/>
        <v>329.5087355429572</v>
      </c>
      <c r="Q114" s="609">
        <f t="shared" si="60"/>
        <v>344.43106226599616</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312.17048028654125</v>
      </c>
      <c r="N123" s="525">
        <f t="shared" si="63"/>
        <v>309.21411582448911</v>
      </c>
      <c r="O123" s="525">
        <f t="shared" si="63"/>
        <v>313.5693126761679</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2.7104244657893819</v>
      </c>
      <c r="N124" s="525">
        <f t="shared" si="64"/>
        <v>17.860838021703426</v>
      </c>
      <c r="O124" s="525">
        <f t="shared" si="64"/>
        <v>40.368721337859618</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13.01873407454344</v>
      </c>
      <c r="N125" s="525">
        <f t="shared" si="65"/>
        <v>13.698882058011252</v>
      </c>
      <c r="O125" s="525">
        <f t="shared" si="65"/>
        <v>14.948429438943256</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311.51465410451226</v>
      </c>
      <c r="M126" s="525">
        <f t="shared" si="66"/>
        <v>301.86217067778716</v>
      </c>
      <c r="N126" s="525">
        <f t="shared" si="66"/>
        <v>313.37607178818126</v>
      </c>
      <c r="O126" s="525">
        <f t="shared" si="66"/>
        <v>338.98960457508434</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312.15046752237674</v>
      </c>
      <c r="N128" s="645">
        <f t="shared" ref="N128" si="70" xml:space="preserve"> IF(N$11 = 1, N91 * N119 - (M132 - M126), N91 * N119)</f>
        <v>311.80891230349101</v>
      </c>
      <c r="O128" s="645">
        <f t="shared" ref="O128" si="71" xml:space="preserve"> IF(O$11 = 1, O91 * O119 - (N132 - N126), O91 * O119)</f>
        <v>311.15940349684905</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2.5194915500449793</v>
      </c>
      <c r="N129" s="645">
        <f>IF(N$11 = 1, (N92 - PR19FDPublishedTables!N62) * N119, N92 * N119)</f>
        <v>11.891855916427122</v>
      </c>
      <c r="O129" s="645">
        <f>IF(O$11 = 1, (O92 - PR19FDPublishedTables!O62) * O119, O92 * O119)</f>
        <v>29.92738831985352</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9.8633129460268112</v>
      </c>
      <c r="N130" s="525">
        <f t="shared" si="74"/>
        <v>10.320553341007614</v>
      </c>
      <c r="O130" s="525">
        <f t="shared" si="74"/>
        <v>10.994794514329367</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311.51465410451277</v>
      </c>
      <c r="M132" s="525">
        <f t="shared" si="76"/>
        <v>304.80664612639544</v>
      </c>
      <c r="N132" s="525">
        <f t="shared" si="76"/>
        <v>313.38021487891052</v>
      </c>
      <c r="O132" s="525">
        <f t="shared" si="76"/>
        <v>330.09199730237322</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13.267394763586353</v>
      </c>
      <c r="O134" s="525">
        <f t="shared" si="77"/>
        <v>28.61878399752495</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0.50599562966103906</v>
      </c>
      <c r="O135" s="525">
        <f t="shared" si="78"/>
        <v>2.7525617169548675</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13.175949727622564</v>
      </c>
      <c r="N136" s="525">
        <f t="shared" si="79"/>
        <v>15.739703610025822</v>
      </c>
      <c r="O136" s="525">
        <f t="shared" si="79"/>
        <v>28.018880767488533</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0.20649971784365265</v>
      </c>
      <c r="N137" s="525">
        <f t="shared" si="80"/>
        <v>0.69005160787180353</v>
      </c>
      <c r="O137" s="525">
        <f t="shared" si="80"/>
        <v>1.4628312500498202</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12.969450009778912</v>
      </c>
      <c r="N138" s="525">
        <f t="shared" si="81"/>
        <v>28.823042395401412</v>
      </c>
      <c r="O138" s="525">
        <f t="shared" si="81"/>
        <v>57.927395231918531</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624.32094780891794</v>
      </c>
      <c r="N140" s="525">
        <f t="shared" ref="N140:Q140" si="83" xml:space="preserve"> N123 + N128 + N134</f>
        <v>634.29042289156644</v>
      </c>
      <c r="O140" s="525">
        <f t="shared" si="83"/>
        <v>653.34750017054182</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5.2299160158343607</v>
      </c>
      <c r="N141" s="525">
        <f t="shared" si="84"/>
        <v>30.258689567791588</v>
      </c>
      <c r="O141" s="525">
        <f t="shared" si="84"/>
        <v>73.048671374668018</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13.175949727622564</v>
      </c>
      <c r="N142" s="525">
        <f t="shared" ref="N142:Q142" si="86" xml:space="preserve"> N136</f>
        <v>15.739703610025822</v>
      </c>
      <c r="O142" s="525">
        <f t="shared" si="86"/>
        <v>28.018880767488533</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23.088546738413903</v>
      </c>
      <c r="N143" s="525">
        <f t="shared" ref="N143:Q143" si="88" xml:space="preserve"> N125 + N130 + N137</f>
        <v>24.709487006890672</v>
      </c>
      <c r="O143" s="525">
        <f t="shared" si="88"/>
        <v>27.406055203322442</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623.02930820902498</v>
      </c>
      <c r="M145" s="525">
        <f xml:space="preserve"> M126 + M132 + M138</f>
        <v>619.63826681396154</v>
      </c>
      <c r="N145" s="525">
        <f t="shared" ref="N145:Q145" si="91" xml:space="preserve"> N126 + N132 + N138</f>
        <v>655.57932906249323</v>
      </c>
      <c r="O145" s="525">
        <f t="shared" si="91"/>
        <v>727.0089971093762</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306.70833662285526</v>
      </c>
      <c r="N147" s="525">
        <f t="shared" si="92"/>
        <v>310.9256874807221</v>
      </c>
      <c r="O147" s="525">
        <f t="shared" si="92"/>
        <v>336.19468269480268</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308.06772986433151</v>
      </c>
      <c r="N148" s="525">
        <f t="shared" si="93"/>
        <v>309.28960173760726</v>
      </c>
      <c r="O148" s="525">
        <f t="shared" si="93"/>
        <v>325.6425743080689</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6.4497496573243431</v>
      </c>
      <c r="N149" s="525">
        <f t="shared" si="94"/>
        <v>20.679684501899814</v>
      </c>
      <c r="O149" s="525">
        <f t="shared" si="94"/>
        <v>43.325969705361842</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621.2258161445111</v>
      </c>
      <c r="N150" s="528">
        <f t="shared" si="95"/>
        <v>640.89497372022925</v>
      </c>
      <c r="O150" s="528">
        <f t="shared" si="95"/>
        <v>705.16322670823342</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311.51465410451226</v>
      </c>
      <c r="M154" s="577">
        <f t="shared" si="96"/>
        <v>301.86217067778716</v>
      </c>
      <c r="N154" s="577">
        <f t="shared" si="96"/>
        <v>313.37607178818126</v>
      </c>
      <c r="O154" s="577">
        <f t="shared" si="96"/>
        <v>338.98960457508434</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311.51465410451277</v>
      </c>
      <c r="M155" s="577">
        <f t="shared" si="97"/>
        <v>304.80664612639544</v>
      </c>
      <c r="N155" s="577">
        <f t="shared" si="97"/>
        <v>313.38021487891052</v>
      </c>
      <c r="O155" s="577">
        <f t="shared" si="97"/>
        <v>330.09199730237322</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12.969450009778912</v>
      </c>
      <c r="N156" s="577">
        <f t="shared" si="98"/>
        <v>28.823042395401412</v>
      </c>
      <c r="O156" s="577">
        <f t="shared" si="98"/>
        <v>57.927395231918531</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623.02930820902498</v>
      </c>
      <c r="M157" s="610">
        <f t="shared" si="99"/>
        <v>619.63826681396154</v>
      </c>
      <c r="N157" s="610">
        <f t="shared" si="99"/>
        <v>655.57932906249323</v>
      </c>
      <c r="O157" s="610">
        <f t="shared" si="99"/>
        <v>727.0089971093762</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314.6699590724217</v>
      </c>
      <c r="N159" s="577">
        <f xml:space="preserve"> M154 * N$22</f>
        <v>320.57377287112314</v>
      </c>
      <c r="O159" s="577">
        <f t="shared" ref="O159:Q159" si="101" xml:space="preserve"> N154 * O$22</f>
        <v>341.08228242696464</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314.66995907242227</v>
      </c>
      <c r="N160" s="577">
        <f t="shared" si="100"/>
        <v>323.70076821991859</v>
      </c>
      <c r="O160" s="577">
        <f t="shared" si="100"/>
        <v>341.0867918167026</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13.773390393247432</v>
      </c>
      <c r="O161" s="577">
        <f t="shared" si="100"/>
        <v>31.371345714479819</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629.33991814484398</v>
      </c>
      <c r="N162" s="610">
        <f t="shared" si="103"/>
        <v>658.04793148428917</v>
      </c>
      <c r="O162" s="610">
        <f t="shared" si="103"/>
        <v>713.54041995814703</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629.33991814484398</v>
      </c>
      <c r="N164" s="577">
        <f t="shared" si="104"/>
        <v>658.04793148428917</v>
      </c>
      <c r="O164" s="577">
        <f t="shared" si="104"/>
        <v>713.54041995814703</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623.02930820902498</v>
      </c>
      <c r="N165" s="577">
        <f t="shared" si="105"/>
        <v>619.63826681396154</v>
      </c>
      <c r="O165" s="577">
        <f t="shared" si="105"/>
        <v>655.57932906249323</v>
      </c>
      <c r="P165" s="577">
        <f t="shared" si="105"/>
        <v>727.0089971093762</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6.3106099358190022</v>
      </c>
      <c r="N167" s="610">
        <f t="shared" si="107"/>
        <v>38.409664670327629</v>
      </c>
      <c r="O167" s="610">
        <f t="shared" si="107"/>
        <v>57.961090895653797</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621.2258161445111</v>
      </c>
      <c r="N172" s="618">
        <f t="shared" si="108"/>
        <v>640.89497372022925</v>
      </c>
      <c r="O172" s="618">
        <f t="shared" si="108"/>
        <v>705.16322670823342</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248.49032645780446</v>
      </c>
      <c r="N173" s="618">
        <f t="shared" si="109"/>
        <v>256.35798948809173</v>
      </c>
      <c r="O173" s="618">
        <f t="shared" si="109"/>
        <v>282.06529068329337</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593.37432648768447</v>
      </c>
      <c r="N174" s="618">
        <f t="shared" si="110"/>
        <v>590.46946672647596</v>
      </c>
      <c r="O174" s="618">
        <f t="shared" si="110"/>
        <v>597.27540218172487</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237.34973059507379</v>
      </c>
      <c r="N175" s="525">
        <f t="shared" si="111"/>
        <v>236.1877866905904</v>
      </c>
      <c r="O175" s="525">
        <f t="shared" si="111"/>
        <v>238.91016087268997</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0.34199999999999997</v>
      </c>
      <c r="N179" s="291">
        <f xml:space="preserve"> Inp!N$214</f>
        <v>0.34975000000000001</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621.2258161445111</v>
      </c>
      <c r="N180" s="618">
        <f t="shared" si="112"/>
        <v>640.89497372022925</v>
      </c>
      <c r="O180" s="618">
        <f t="shared" si="112"/>
        <v>705.16322670823342</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212.45922912142277</v>
      </c>
      <c r="N181" s="619">
        <f t="shared" si="113"/>
        <v>224.15301705865019</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593.37432648768447</v>
      </c>
      <c r="N182" s="274">
        <f t="shared" si="114"/>
        <v>590.46946672647596</v>
      </c>
      <c r="O182" s="274">
        <f t="shared" si="114"/>
        <v>597.27540218172487</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202.93401965878806</v>
      </c>
      <c r="N183" s="311">
        <f t="shared" si="115"/>
        <v>206.51669598758497</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623.02930820902498</v>
      </c>
      <c r="N187" s="274">
        <f t="shared" si="116"/>
        <v>619.63826681396154</v>
      </c>
      <c r="O187" s="274">
        <f t="shared" si="116"/>
        <v>655.57932906249323</v>
      </c>
      <c r="P187" s="274">
        <f t="shared" si="116"/>
        <v>727.0089971093762</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6.3106099358190022</v>
      </c>
      <c r="N188" s="274">
        <f t="shared" si="117"/>
        <v>38.409664670327629</v>
      </c>
      <c r="O188" s="274">
        <f t="shared" si="117"/>
        <v>57.961090895653797</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1.0884120171673819</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1.012891344383081E-2</v>
      </c>
      <c r="N190" s="581">
        <f t="shared" si="119"/>
        <v>6.1987237921604411E-2</v>
      </c>
      <c r="O190" s="581">
        <f t="shared" si="119"/>
        <v>8.8412017167381798E-2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312.17048028654125</v>
      </c>
      <c r="N192" s="274">
        <f t="shared" si="120"/>
        <v>309.21411582448911</v>
      </c>
      <c r="O192" s="274">
        <f t="shared" si="120"/>
        <v>313.5693126761679</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2.7104244657893819</v>
      </c>
      <c r="N193" s="274">
        <f t="shared" si="121"/>
        <v>17.860838021703426</v>
      </c>
      <c r="O193" s="274">
        <f t="shared" si="121"/>
        <v>40.368721337859618</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312.15046752237674</v>
      </c>
      <c r="N194" s="274">
        <f t="shared" si="122"/>
        <v>311.80891230349101</v>
      </c>
      <c r="O194" s="274">
        <f t="shared" si="122"/>
        <v>311.15940349684905</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2.5194915500449793</v>
      </c>
      <c r="N195" s="274">
        <f t="shared" si="123"/>
        <v>11.891855916427122</v>
      </c>
      <c r="O195" s="274">
        <f t="shared" si="123"/>
        <v>29.92738831985352</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0.21094567990892754</v>
      </c>
      <c r="N196" s="274">
        <f t="shared" ref="N196" si="127" xml:space="preserve"> N192 + N193 - N194 - N195</f>
        <v>3.3741856262744214</v>
      </c>
      <c r="O196" s="274">
        <f t="shared" ref="O196" si="128" xml:space="preserve"> O192 + O193 - O194 - O195</f>
        <v>12.851242197324922</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1.0054454119556298</v>
      </c>
      <c r="O197" s="267">
        <f t="shared" si="131"/>
        <v>1.0196028789005638</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3.385806688858941E-4</v>
      </c>
      <c r="N198" s="581">
        <f t="shared" si="132"/>
        <v>5.4454119556297149E-3</v>
      </c>
      <c r="O198" s="581">
        <f t="shared" si="132"/>
        <v>1.9602878900563801E-2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1.012891344383081E-2</v>
      </c>
      <c r="N200" s="581">
        <f t="shared" ref="N200:Q200" si="134" xml:space="preserve"> N190</f>
        <v>6.1987237921604411E-2</v>
      </c>
      <c r="O200" s="581">
        <f t="shared" si="134"/>
        <v>8.8412017167381798E-2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3.385806688858941E-4</v>
      </c>
      <c r="N201" s="581">
        <f t="shared" ref="N201:Q201" si="136" xml:space="preserve"> N198</f>
        <v>5.4454119556297149E-3</v>
      </c>
      <c r="O201" s="581">
        <f t="shared" si="136"/>
        <v>1.9602878900563801E-2</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6.777019592370892E-2</v>
      </c>
      <c r="O202" s="197">
        <f t="shared" ref="O202" si="141" xml:space="preserve"> (1 + O200) * (1 + O201) -1</f>
        <v>0.10974802613383239</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3388.5619119389698</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1764.7679912942431</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3388.5619119389698</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1759.7165630167628</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1764.7679912942431</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1759.7165630167628</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-5.0514282774802268</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1759.7165630167628</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1759.7165630167628</v>
      </c>
      <c r="N236" s="282">
        <f t="shared" si="175"/>
        <v>1671.0420591530194</v>
      </c>
      <c r="O236" s="282">
        <f t="shared" si="175"/>
        <v>1663.1068588036421</v>
      </c>
      <c r="P236" s="282">
        <f t="shared" si="175"/>
        <v>1765.4479334887833</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15.278763132495556</v>
      </c>
      <c r="N238" s="274">
        <f t="shared" si="176"/>
        <v>96.522797694419083</v>
      </c>
      <c r="O238" s="274">
        <f t="shared" si="176"/>
        <v>214.10735880096183</v>
      </c>
      <c r="P238" s="274">
        <f t="shared" si="176"/>
        <v>-1765.4479334887833</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5.8565375054681998E-2</v>
      </c>
      <c r="N240" s="291">
        <f xml:space="preserve"> Inp!N$133</f>
        <v>5.9097123163052503E-2</v>
      </c>
      <c r="O240" s="291">
        <f xml:space="preserve"> Inp!O$133</f>
        <v>5.9538375038752298E-2</v>
      </c>
      <c r="P240" s="291">
        <f xml:space="preserve"> Inp!P$133</f>
        <v>6.1381742179355603E-2</v>
      </c>
      <c r="Q240" s="291">
        <f xml:space="preserve"> Inp!Q$133</f>
        <v>6.2809382673339298E-2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1759.7165630167628</v>
      </c>
      <c r="N241" s="282">
        <f t="shared" si="177"/>
        <v>1671.0420591530194</v>
      </c>
      <c r="O241" s="282">
        <f t="shared" si="177"/>
        <v>1663.1068588036421</v>
      </c>
      <c r="P241" s="282">
        <f t="shared" si="177"/>
        <v>1765.4479334887833</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15.278763132495556</v>
      </c>
      <c r="N242" s="274">
        <f t="shared" si="178"/>
        <v>96.522797694419083</v>
      </c>
      <c r="O242" s="274">
        <f t="shared" si="178"/>
        <v>214.10735880096183</v>
      </c>
      <c r="P242" s="274">
        <f t="shared" si="178"/>
        <v>-1765.4479334887833</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103.95326699623891</v>
      </c>
      <c r="N243" s="274">
        <f t="shared" si="179"/>
        <v>104.45799804379634</v>
      </c>
      <c r="O243" s="274">
        <f t="shared" si="179"/>
        <v>111.76628411582088</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1759.7165630167628</v>
      </c>
      <c r="N245" s="274">
        <f t="shared" ref="N245" si="184" xml:space="preserve"> M248</f>
        <v>1671.0420591530194</v>
      </c>
      <c r="O245" s="274">
        <f t="shared" ref="O245" si="185" xml:space="preserve"> N248</f>
        <v>1663.1068588036421</v>
      </c>
      <c r="P245" s="274">
        <f t="shared" ref="P245" si="186" xml:space="preserve"> O248</f>
        <v>1765.4479334887833</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15.278763132495556</v>
      </c>
      <c r="N246" s="274">
        <f t="shared" si="188"/>
        <v>96.522797694419083</v>
      </c>
      <c r="O246" s="274">
        <f t="shared" si="188"/>
        <v>214.10735880096183</v>
      </c>
      <c r="P246" s="274">
        <f t="shared" si="188"/>
        <v>-1765.4479334887833</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103.95326699623891</v>
      </c>
      <c r="N247" s="274">
        <f t="shared" si="189"/>
        <v>104.45799804379634</v>
      </c>
      <c r="O247" s="274">
        <f t="shared" si="189"/>
        <v>111.76628411582088</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1759.7165630167628</v>
      </c>
      <c r="M248" s="274">
        <f t="shared" si="190"/>
        <v>1671.0420591530194</v>
      </c>
      <c r="N248" s="274">
        <f t="shared" si="190"/>
        <v>1663.1068588036421</v>
      </c>
      <c r="O248" s="274">
        <f t="shared" si="190"/>
        <v>1765.4479334887833</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1759.7165630167628</v>
      </c>
      <c r="N251" s="274">
        <f t="shared" si="191"/>
        <v>1671.0420591530194</v>
      </c>
      <c r="O251" s="274">
        <f t="shared" si="191"/>
        <v>1663.1068588036421</v>
      </c>
      <c r="P251" s="274">
        <f t="shared" si="191"/>
        <v>1765.4479334887833</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15.278763132495556</v>
      </c>
      <c r="N252" s="274">
        <f t="shared" si="192"/>
        <v>96.522797694419083</v>
      </c>
      <c r="O252" s="274">
        <f t="shared" si="192"/>
        <v>214.10735880096183</v>
      </c>
      <c r="P252" s="274">
        <f t="shared" si="192"/>
        <v>-1765.4479334887833</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103.95326699623891</v>
      </c>
      <c r="N253" s="274">
        <f t="shared" si="193"/>
        <v>104.45799804379634</v>
      </c>
      <c r="O253" s="274">
        <f t="shared" si="193"/>
        <v>111.76628411582088</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1759.7165630167628</v>
      </c>
      <c r="M254" s="274">
        <f t="shared" si="194"/>
        <v>1671.0420591530194</v>
      </c>
      <c r="N254" s="274">
        <f t="shared" si="194"/>
        <v>1663.1068588036421</v>
      </c>
      <c r="O254" s="274">
        <f t="shared" si="194"/>
        <v>1765.4479334887833</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879.85828150838142</v>
      </c>
      <c r="M255" s="274">
        <f t="shared" si="195"/>
        <v>1723.0186926511387</v>
      </c>
      <c r="N255" s="274">
        <f t="shared" si="195"/>
        <v>1715.3358578255402</v>
      </c>
      <c r="O255" s="274">
        <f t="shared" si="195"/>
        <v>1821.3310755466937</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1680.8229845786016</v>
      </c>
      <c r="N259" s="577">
        <f t="shared" si="196"/>
        <v>1539.5647555449873</v>
      </c>
      <c r="O259" s="577">
        <f t="shared" si="196"/>
        <v>1408.6565781373756</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14.593768558389167</v>
      </c>
      <c r="N260" s="577">
        <f t="shared" si="197"/>
        <v>88.928400469014647</v>
      </c>
      <c r="O260" s="577">
        <f t="shared" si="197"/>
        <v>181.34958544970056</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99.292718021459052</v>
      </c>
      <c r="N261" s="577">
        <f t="shared" si="198"/>
        <v>96.239260611147543</v>
      </c>
      <c r="O261" s="577">
        <f t="shared" si="198"/>
        <v>94.666383281575079</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1694.2809559694849</v>
      </c>
      <c r="M262" s="577">
        <f t="shared" si="199"/>
        <v>1596.1240351155316</v>
      </c>
      <c r="N262" s="577">
        <f t="shared" si="199"/>
        <v>1532.2538954028544</v>
      </c>
      <c r="O262" s="577">
        <f t="shared" si="199"/>
        <v>1495.3397803055011</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1645.770394126261</v>
      </c>
      <c r="N263" s="577">
        <f t="shared" si="200"/>
        <v>1580.3735257084281</v>
      </c>
      <c r="O263" s="577">
        <f t="shared" si="200"/>
        <v>1542.6729719462887</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1694.280955969482</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1694.2809559694822</v>
      </c>
      <c r="N268" s="575">
        <f xml:space="preserve"> PR19FDPublishedTables!N$247</f>
        <v>1611.9975658948235</v>
      </c>
      <c r="O268" s="575">
        <f xml:space="preserve"> PR19FDPublishedTables!O$247</f>
        <v>1532.8531228635395</v>
      </c>
      <c r="P268" s="575">
        <f xml:space="preserve"> PR19FDPublishedTables!P$247</f>
        <v>1456.9180699838046</v>
      </c>
      <c r="Q268" s="575">
        <f xml:space="preserve"> PR19FDPublishedTables!Q$247</f>
        <v>1382.0590813354577</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13.565726339274665</v>
      </c>
      <c r="N269" s="577">
        <f t="shared" ref="N269" si="204" xml:space="preserve"> IF(N$12 = 1, N268 * (N$17 - 1) * N$13, 0)</f>
        <v>59.220257327992726</v>
      </c>
      <c r="O269" s="577">
        <f t="shared" ref="O269" si="205" xml:space="preserve"> IF(O$12 = 1, O268 * (O$17 - 1) * O$13, 0)</f>
        <v>134.49447983869683</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1680.7152296302074</v>
      </c>
      <c r="N271" s="577">
        <f t="shared" si="208"/>
        <v>1552.7773085668309</v>
      </c>
      <c r="O271" s="577">
        <f t="shared" si="208"/>
        <v>1398.3586430248426</v>
      </c>
      <c r="P271" s="577">
        <f t="shared" si="208"/>
        <v>1456.9180699838046</v>
      </c>
      <c r="Q271" s="577">
        <f xml:space="preserve"> IF(Q$12 = 1, Q268 - Q269, 0)</f>
        <v>1382.0590813354577</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13.565726339274665</v>
      </c>
      <c r="N272" s="577">
        <f t="shared" si="209"/>
        <v>59.220257327992726</v>
      </c>
      <c r="O272" s="577">
        <f t="shared" si="209"/>
        <v>134.49447983869683</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82.28339007466333</v>
      </c>
      <c r="N273" s="575">
        <f xml:space="preserve"> PR19FDPublishedTables!N$248</f>
        <v>79.144443031278925</v>
      </c>
      <c r="O273" s="575">
        <f xml:space="preserve"> PR19FDPublishedTables!O$248</f>
        <v>75.935052879736858</v>
      </c>
      <c r="P273" s="575">
        <f xml:space="preserve"> PR19FDPublishedTables!P$248</f>
        <v>74.858988648352337</v>
      </c>
      <c r="Q273" s="575">
        <f xml:space="preserve"> PR19FDPublishedTables!Q$248</f>
        <v>72.985686903407782</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1611.9975658948188</v>
      </c>
      <c r="N275" s="575">
        <f xml:space="preserve"> PR19FDPublishedTables!N$250</f>
        <v>1532.8531228635445</v>
      </c>
      <c r="O275" s="575">
        <f xml:space="preserve"> PR19FDPublishedTables!O$250</f>
        <v>1456.9180699838028</v>
      </c>
      <c r="P275" s="575">
        <f xml:space="preserve"> PR19FDPublishedTables!P$250</f>
        <v>1382.0590813354522</v>
      </c>
      <c r="Q275" s="575">
        <f xml:space="preserve"> PR19FDPublishedTables!Q$250</f>
        <v>1309.07339443205</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1653.1392609321506</v>
      </c>
      <c r="N276" s="575">
        <f xml:space="preserve"> PR19FDPublishedTables!N$254</f>
        <v>1572.425344379184</v>
      </c>
      <c r="O276" s="575">
        <f xml:space="preserve"> PR19FDPublishedTables!O$254</f>
        <v>1494.8855964236711</v>
      </c>
      <c r="P276" s="575">
        <f xml:space="preserve"> PR19FDPublishedTables!P$254</f>
        <v>1419.4885756596284</v>
      </c>
      <c r="Q276" s="575">
        <f xml:space="preserve"> PR19FDPublishedTables!Q$254</f>
        <v>1345.5662378837537</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142.25878494628478</v>
      </c>
      <c r="O279" s="575">
        <f xml:space="preserve"> PR19FDPublishedTables!O$285</f>
        <v>259.64322775279601</v>
      </c>
      <c r="P279" s="575">
        <f xml:space="preserve"> PR19FDPublishedTables!P$285</f>
        <v>373.13045178174724</v>
      </c>
      <c r="Q279" s="575">
        <f xml:space="preserve"> PR19FDPublishedTables!Q$285</f>
        <v>455.54513557560739</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5.2261877002339308</v>
      </c>
      <c r="O280" s="577">
        <f t="shared" ref="O280" si="215" xml:space="preserve"> IF(O$12 = 1, O279 * (O$17 - 1) * O$13, 0)</f>
        <v>22.78142656944005</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137.03259724605084</v>
      </c>
      <c r="O282" s="577">
        <f t="shared" si="218"/>
        <v>236.86180118335596</v>
      </c>
      <c r="P282" s="577">
        <f t="shared" si="218"/>
        <v>373.13045178174724</v>
      </c>
      <c r="Q282" s="577">
        <f xml:space="preserve"> IF(Q$12 = 1, Q279 - Q280, 0)</f>
        <v>455.54513557560739</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5.2261877002339308</v>
      </c>
      <c r="O283" s="577">
        <f t="shared" si="219"/>
        <v>22.78142656944005</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145.79918089776703</v>
      </c>
      <c r="N284" s="575">
        <f xml:space="preserve"> PR19FDPublishedTables!N$286</f>
        <v>127.49885334495791</v>
      </c>
      <c r="O284" s="575">
        <f xml:space="preserve"> PR19FDPublishedTables!O$286</f>
        <v>129.55858859735454</v>
      </c>
      <c r="P284" s="575">
        <f xml:space="preserve"> PR19FDPublishedTables!P$286</f>
        <v>104.26544661466075</v>
      </c>
      <c r="Q284" s="575">
        <f xml:space="preserve"> PR19FDPublishedTables!Q$286</f>
        <v>87.870121054299389</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3.5403959514827585</v>
      </c>
      <c r="N285" s="575">
        <f xml:space="preserve"> PR19FDPublishedTables!N$287</f>
        <v>10.11441053844659</v>
      </c>
      <c r="O285" s="575">
        <f xml:space="preserve"> PR19FDPublishedTables!O$287</f>
        <v>16.071364568403805</v>
      </c>
      <c r="P285" s="575">
        <f xml:space="preserve"> PR19FDPublishedTables!P$287</f>
        <v>21.850762820801169</v>
      </c>
      <c r="Q285" s="575">
        <f xml:space="preserve"> PR19FDPublishedTables!Q$287</f>
        <v>26.377240813745097</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142.25878494628427</v>
      </c>
      <c r="N286" s="575">
        <f xml:space="preserve"> PR19FDPublishedTables!N$288</f>
        <v>259.64322775279612</v>
      </c>
      <c r="O286" s="575">
        <f xml:space="preserve"> PR19FDPublishedTables!O$288</f>
        <v>373.13045178174679</v>
      </c>
      <c r="P286" s="575">
        <f xml:space="preserve"> PR19FDPublishedTables!P$288</f>
        <v>455.54513557560682</v>
      </c>
      <c r="Q286" s="575">
        <f xml:space="preserve"> PR19FDPublishedTables!Q$288</f>
        <v>517.03801581616176</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71.129392473142133</v>
      </c>
      <c r="N287" s="575">
        <f xml:space="preserve"> PR19FDPublishedTables!N$292</f>
        <v>200.95100634954045</v>
      </c>
      <c r="O287" s="575">
        <f xml:space="preserve"> PR19FDPublishedTables!O$292</f>
        <v>316.3868397672714</v>
      </c>
      <c r="P287" s="575">
        <f xml:space="preserve"> PR19FDPublishedTables!P$292</f>
        <v>414.33779367867703</v>
      </c>
      <c r="Q287" s="575">
        <f xml:space="preserve"> PR19FDPublishedTables!Q$292</f>
        <v>486.2915756958846</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1645.770394126261</v>
      </c>
      <c r="N291" s="577">
        <f t="shared" si="220"/>
        <v>1580.3735257084281</v>
      </c>
      <c r="O291" s="577">
        <f t="shared" si="220"/>
        <v>1542.6729719462887</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1653.1392609321506</v>
      </c>
      <c r="N292" s="575">
        <f xml:space="preserve"> PR19FDPublishedTables!N$254</f>
        <v>1572.425344379184</v>
      </c>
      <c r="O292" s="575">
        <f xml:space="preserve"> PR19FDPublishedTables!O$254</f>
        <v>1494.8855964236711</v>
      </c>
      <c r="P292" s="575">
        <f xml:space="preserve"> PR19FDPublishedTables!P$254</f>
        <v>1419.4885756596284</v>
      </c>
      <c r="Q292" s="575">
        <f xml:space="preserve"> PR19FDPublishedTables!Q$254</f>
        <v>1345.5662378837537</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71.129392473142133</v>
      </c>
      <c r="N293" s="575">
        <f xml:space="preserve"> PR19FDPublishedTables!N$292</f>
        <v>200.95100634954045</v>
      </c>
      <c r="O293" s="575">
        <f xml:space="preserve"> PR19FDPublishedTables!O$292</f>
        <v>316.3868397672714</v>
      </c>
      <c r="P293" s="575">
        <f xml:space="preserve"> PR19FDPublishedTables!P$292</f>
        <v>414.33779367867703</v>
      </c>
      <c r="Q293" s="575">
        <f xml:space="preserve"> PR19FDPublishedTables!Q$292</f>
        <v>486.2915756958846</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3370.0390475315539</v>
      </c>
      <c r="N294" s="609">
        <f t="shared" si="221"/>
        <v>3353.7498764371526</v>
      </c>
      <c r="O294" s="609">
        <f t="shared" si="221"/>
        <v>3353.9454081372314</v>
      </c>
      <c r="P294" s="609">
        <f t="shared" si="221"/>
        <v>1833.8263693383055</v>
      </c>
      <c r="Q294" s="609">
        <f t="shared" si="221"/>
        <v>1831.8578135796383</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1769.2590571719747</v>
      </c>
      <c r="N303" s="525">
        <f t="shared" si="224"/>
        <v>1721.0231314983948</v>
      </c>
      <c r="O303" s="525">
        <f t="shared" si="224"/>
        <v>1713.9068041690634</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15.3616159685459</v>
      </c>
      <c r="N304" s="525">
        <f t="shared" si="225"/>
        <v>99.409806377484799</v>
      </c>
      <c r="O304" s="525">
        <f t="shared" si="225"/>
        <v>220.64731266613177</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104.51697905281362</v>
      </c>
      <c r="N305" s="525">
        <f t="shared" si="226"/>
        <v>107.58234953972836</v>
      </c>
      <c r="O305" s="525">
        <f t="shared" si="226"/>
        <v>115.18020854089609</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1765.5420932507859</v>
      </c>
      <c r="M306" s="525">
        <f t="shared" si="227"/>
        <v>1680.1036940877068</v>
      </c>
      <c r="N306" s="525">
        <f t="shared" si="227"/>
        <v>1712.8505883361511</v>
      </c>
      <c r="O306" s="525">
        <f t="shared" si="227"/>
        <v>1819.3739082942991</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1769.1456327244598</v>
      </c>
      <c r="N308" s="645">
        <f t="shared" ref="N308:Q308" si="229" xml:space="preserve"> IF(N$11 = 1, N271 * N299 - (M312 - M306), N271 * N299)</f>
        <v>1735.7929612797295</v>
      </c>
      <c r="O308" s="645">
        <f t="shared" si="229"/>
        <v>1701.3773478543105</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14.279483570303192</v>
      </c>
      <c r="N309" s="645">
        <f>IF(N$11 = 1, (N272 - PR19FDPublishedTables!N237) * N299, N272 * N299)</f>
        <v>66.20015971896197</v>
      </c>
      <c r="O309" s="645">
        <f>IF(O$11 = 1, (O272 - PR19FDPublishedTables!O237) * O299, O272 * O299)</f>
        <v>163.63889374904934</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86.612709654795168</v>
      </c>
      <c r="N310" s="525">
        <f t="shared" si="230"/>
        <v>88.472678200646044</v>
      </c>
      <c r="O310" s="525">
        <f t="shared" si="230"/>
        <v>92.389874029911724</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1765.5420932507827</v>
      </c>
      <c r="M312" s="525">
        <f t="shared" si="232"/>
        <v>1696.8124066399648</v>
      </c>
      <c r="N312" s="525">
        <f t="shared" si="232"/>
        <v>1713.5204427980452</v>
      </c>
      <c r="O312" s="525">
        <f t="shared" si="232"/>
        <v>1772.6263675734483</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153.18372857026955</v>
      </c>
      <c r="O314" s="525">
        <f t="shared" si="233"/>
        <v>288.18880271917038</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5.8421640851807419</v>
      </c>
      <c r="O315" s="525">
        <f t="shared" si="234"/>
        <v>27.71807026072284</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153.47036761060335</v>
      </c>
      <c r="N316" s="525">
        <f t="shared" si="235"/>
        <v>142.52630495462273</v>
      </c>
      <c r="O316" s="525">
        <f t="shared" si="235"/>
        <v>157.63341468873716</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3.7266729813944539</v>
      </c>
      <c r="N317" s="525">
        <f t="shared" si="236"/>
        <v>11.306529611984915</v>
      </c>
      <c r="O317" s="525">
        <f t="shared" si="236"/>
        <v>19.553964758742389</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149.7436946292089</v>
      </c>
      <c r="N318" s="525">
        <f t="shared" si="237"/>
        <v>290.24566799808815</v>
      </c>
      <c r="O318" s="525">
        <f t="shared" si="237"/>
        <v>453.98632290988797</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3538.4046898964343</v>
      </c>
      <c r="N320" s="525">
        <f t="shared" si="238"/>
        <v>3609.9998213483941</v>
      </c>
      <c r="O320" s="525">
        <f t="shared" si="238"/>
        <v>3703.4729547425445</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29.64109953884909</v>
      </c>
      <c r="N321" s="525">
        <f t="shared" si="238"/>
        <v>171.45213018162752</v>
      </c>
      <c r="O321" s="525">
        <f t="shared" si="238"/>
        <v>412.00427667590395</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153.47036761060335</v>
      </c>
      <c r="N322" s="525">
        <f t="shared" si="239"/>
        <v>142.52630495462273</v>
      </c>
      <c r="O322" s="525">
        <f t="shared" si="239"/>
        <v>157.63341468873716</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194.85636168900325</v>
      </c>
      <c r="N323" s="525">
        <f t="shared" si="240"/>
        <v>207.36155735235931</v>
      </c>
      <c r="O323" s="525">
        <f t="shared" si="240"/>
        <v>227.12404732955019</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3531.0841865015686</v>
      </c>
      <c r="M325" s="525">
        <f t="shared" si="242"/>
        <v>3526.6597953568807</v>
      </c>
      <c r="N325" s="525">
        <f t="shared" si="242"/>
        <v>3716.6166991322848</v>
      </c>
      <c r="O325" s="525">
        <f t="shared" si="242"/>
        <v>4045.9865987776352</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1723.0186926511387</v>
      </c>
      <c r="N327" s="525">
        <f t="shared" si="243"/>
        <v>1715.3358578255404</v>
      </c>
      <c r="O327" s="525">
        <f t="shared" si="243"/>
        <v>1821.3310755466937</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1730.7334354217699</v>
      </c>
      <c r="N328" s="525">
        <f t="shared" si="244"/>
        <v>1706.7089096915918</v>
      </c>
      <c r="O328" s="525">
        <f t="shared" si="244"/>
        <v>1764.9117088753801</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74.468026199492257</v>
      </c>
      <c r="N329" s="525">
        <f t="shared" si="245"/>
        <v>218.11202304403187</v>
      </c>
      <c r="O329" s="525">
        <f t="shared" si="245"/>
        <v>373.53683745112443</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3528.220154272401</v>
      </c>
      <c r="N330" s="528">
        <f t="shared" si="246"/>
        <v>3640.1567905611641</v>
      </c>
      <c r="O330" s="528">
        <f t="shared" si="246"/>
        <v>3959.7796218731983</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1765.5420932507859</v>
      </c>
      <c r="M334" s="274">
        <f t="shared" si="247"/>
        <v>1680.1036940877068</v>
      </c>
      <c r="N334" s="577">
        <f t="shared" si="247"/>
        <v>1712.8505883361511</v>
      </c>
      <c r="O334" s="577">
        <f t="shared" si="247"/>
        <v>1819.3739082942991</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1765.5420932507827</v>
      </c>
      <c r="M335" s="274">
        <f t="shared" si="248"/>
        <v>1696.8124066399648</v>
      </c>
      <c r="N335" s="577">
        <f t="shared" si="248"/>
        <v>1713.5204427980452</v>
      </c>
      <c r="O335" s="577">
        <f t="shared" si="248"/>
        <v>1772.6263675734483</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149.7436946292089</v>
      </c>
      <c r="N336" s="577">
        <f t="shared" si="249"/>
        <v>290.24566799808815</v>
      </c>
      <c r="O336" s="577">
        <f t="shared" si="249"/>
        <v>453.98632290988797</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3531.0841865015686</v>
      </c>
      <c r="M337" s="591">
        <f t="shared" si="250"/>
        <v>3526.6597953568807</v>
      </c>
      <c r="N337" s="610">
        <f t="shared" si="250"/>
        <v>3716.6166991322848</v>
      </c>
      <c r="O337" s="610">
        <f t="shared" si="250"/>
        <v>4045.9865987776352</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1783.4251162947628</v>
      </c>
      <c r="N339" s="577">
        <f xml:space="preserve"> M334 * N$22</f>
        <v>1784.2486815060879</v>
      </c>
      <c r="O339" s="577">
        <f t="shared" ref="O339:O341" si="254" xml:space="preserve"> N334 * O$22</f>
        <v>1864.287163957287</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1783.4251162947596</v>
      </c>
      <c r="N340" s="577">
        <f t="shared" ref="N340:N341" si="258" xml:space="preserve"> M335 * N$22</f>
        <v>1801.9931209986864</v>
      </c>
      <c r="O340" s="577">
        <f t="shared" si="254"/>
        <v>1865.0162416033659</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159.02589265544975</v>
      </c>
      <c r="O341" s="577">
        <f t="shared" si="254"/>
        <v>315.90687297989336</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3566.8502325895224</v>
      </c>
      <c r="N342" s="610">
        <f t="shared" si="260"/>
        <v>3745.2676951602243</v>
      </c>
      <c r="O342" s="610">
        <f t="shared" si="260"/>
        <v>4045.2102785405464</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3566.8502325895224</v>
      </c>
      <c r="N344" s="577">
        <f t="shared" si="261"/>
        <v>3745.2676951602243</v>
      </c>
      <c r="O344" s="577">
        <f t="shared" si="261"/>
        <v>4045.2102785405464</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3531.0841865015686</v>
      </c>
      <c r="N345" s="577">
        <f t="shared" ref="N345" si="266" xml:space="preserve"> M337</f>
        <v>3526.6597953568807</v>
      </c>
      <c r="O345" s="577">
        <f t="shared" ref="O345" si="267" xml:space="preserve"> N337</f>
        <v>3716.6166991322848</v>
      </c>
      <c r="P345" s="577">
        <f t="shared" ref="P345" si="268" xml:space="preserve"> O337</f>
        <v>4045.9865987776352</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35.766046087953782</v>
      </c>
      <c r="N347" s="610">
        <f t="shared" si="271"/>
        <v>218.60789980334357</v>
      </c>
      <c r="O347" s="610">
        <f t="shared" si="271"/>
        <v>328.59357940826158</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3528.220154272401</v>
      </c>
      <c r="N352" s="618">
        <f t="shared" si="272"/>
        <v>3640.1567905611641</v>
      </c>
      <c r="O352" s="618">
        <f t="shared" si="272"/>
        <v>3959.7796218731983</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1411.2880617089604</v>
      </c>
      <c r="N353" s="618">
        <f t="shared" si="274"/>
        <v>1456.0627162244657</v>
      </c>
      <c r="O353" s="618">
        <f t="shared" si="274"/>
        <v>1583.9118487492794</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3370.0390475315539</v>
      </c>
      <c r="N354" s="618">
        <f xml:space="preserve"> N294 * N$13</f>
        <v>3353.7498764371526</v>
      </c>
      <c r="O354" s="618">
        <f xml:space="preserve"> O294 * O$13</f>
        <v>3353.9454081372314</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1348.0156190126218</v>
      </c>
      <c r="N355" s="525">
        <f t="shared" si="278"/>
        <v>1341.499950574861</v>
      </c>
      <c r="O355" s="525">
        <f t="shared" ref="O355" si="279" xml:space="preserve"> O351 * O354</f>
        <v>1341.5781632548926</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0.34199999999999997</v>
      </c>
      <c r="N359" s="291">
        <f xml:space="preserve"> Inp!N$214</f>
        <v>0.34975000000000001</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3528.220154272401</v>
      </c>
      <c r="N360" s="618">
        <f t="shared" si="282"/>
        <v>3640.1567905611641</v>
      </c>
      <c r="O360" s="618">
        <f t="shared" si="282"/>
        <v>3959.7796218731983</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1206.6512927611611</v>
      </c>
      <c r="N361" s="619">
        <f t="shared" si="283"/>
        <v>1273.1448374987672</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3370.0390475315539</v>
      </c>
      <c r="N362" s="274">
        <f t="shared" si="284"/>
        <v>3353.7498764371526</v>
      </c>
      <c r="O362" s="274">
        <f t="shared" si="284"/>
        <v>3353.9454081372314</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1152.5533542557914</v>
      </c>
      <c r="N363" s="311">
        <f t="shared" ref="N363" si="289" xml:space="preserve"> N359 * N362</f>
        <v>1172.9740192838942</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3531.0841865015686</v>
      </c>
      <c r="N367" s="274">
        <f t="shared" si="293"/>
        <v>3526.6597953568807</v>
      </c>
      <c r="O367" s="274">
        <f t="shared" si="293"/>
        <v>3716.6166991322848</v>
      </c>
      <c r="P367" s="274">
        <f t="shared" si="293"/>
        <v>4045.9865987776352</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35.766046087953782</v>
      </c>
      <c r="N368" s="274">
        <f t="shared" si="294"/>
        <v>218.60789980334357</v>
      </c>
      <c r="O368" s="274">
        <f t="shared" si="294"/>
        <v>328.59357940826158</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1.0884120171673819</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1.0128913443830715E-2</v>
      </c>
      <c r="N370" s="581">
        <f t="shared" si="302"/>
        <v>6.1987237921604377E-2</v>
      </c>
      <c r="O370" s="581">
        <f t="shared" si="302"/>
        <v>8.841201716738184E-2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1769.2590571719747</v>
      </c>
      <c r="N372" s="274">
        <f t="shared" si="303"/>
        <v>1721.0231314983948</v>
      </c>
      <c r="O372" s="274">
        <f t="shared" si="303"/>
        <v>1713.9068041690634</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15.3616159685459</v>
      </c>
      <c r="N373" s="274">
        <f t="shared" si="304"/>
        <v>99.409806377484799</v>
      </c>
      <c r="O373" s="274">
        <f t="shared" si="304"/>
        <v>220.64731266613177</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1769.1456327244598</v>
      </c>
      <c r="N374" s="274">
        <f t="shared" si="305"/>
        <v>1735.7929612797295</v>
      </c>
      <c r="O374" s="274">
        <f t="shared" si="305"/>
        <v>1701.3773478543105</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14.279483570303192</v>
      </c>
      <c r="N375" s="274">
        <f t="shared" si="306"/>
        <v>66.20015971896197</v>
      </c>
      <c r="O375" s="274">
        <f t="shared" si="306"/>
        <v>163.63889374904934</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1.1955568457577002</v>
      </c>
      <c r="N376" s="274">
        <f t="shared" ref="N376:Q376" si="308" xml:space="preserve"> N372 + N373 - N374 - N375</f>
        <v>18.439816877188093</v>
      </c>
      <c r="O376" s="274">
        <f t="shared" si="308"/>
        <v>69.537875231835272</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1.0052286917216868</v>
      </c>
      <c r="O377" s="267">
        <f t="shared" si="309"/>
        <v>1.018709993755361</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3.3858066888577961E-4</v>
      </c>
      <c r="N378" s="581">
        <f t="shared" si="310"/>
        <v>5.2286917216867734E-3</v>
      </c>
      <c r="O378" s="581">
        <f t="shared" si="310"/>
        <v>1.8709993755360949E-2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1.0128913443830715E-2</v>
      </c>
      <c r="N380" s="581">
        <f t="shared" si="311"/>
        <v>6.1987237921604377E-2</v>
      </c>
      <c r="O380" s="581">
        <f t="shared" si="311"/>
        <v>8.841201716738184E-2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3.3858066888577961E-4</v>
      </c>
      <c r="N381" s="581">
        <f t="shared" ref="N381:Q381" si="313" xml:space="preserve"> N378</f>
        <v>5.2286917216867734E-3</v>
      </c>
      <c r="O381" s="581">
        <f t="shared" si="313"/>
        <v>1.8709993755360949E-2</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6.7540041801062101E-2</v>
      </c>
      <c r="O382" s="197">
        <f t="shared" ref="O382" si="318" xml:space="preserve"> (1 + O380) * (1 + O381) -1</f>
        <v>0.10877619921184345</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6854.5823857846699</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3569.8765147248641</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6854.5823857846699</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3559.6581884278371</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3569.8765147248641</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3559.6581884278371</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-10.218326297027033</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3559.6581884278371</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3559.6581884278371</v>
      </c>
      <c r="N416" s="282">
        <f t="shared" si="352"/>
        <v>3395.6717737436384</v>
      </c>
      <c r="O416" s="282">
        <f t="shared" si="352"/>
        <v>3401.3960772562923</v>
      </c>
      <c r="P416" s="282">
        <f t="shared" si="352"/>
        <v>3635.4948597956595</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30.906780919535546</v>
      </c>
      <c r="N418" s="274">
        <f t="shared" si="353"/>
        <v>196.14092766751423</v>
      </c>
      <c r="O418" s="274">
        <f t="shared" si="353"/>
        <v>437.8936485543536</v>
      </c>
      <c r="P418" s="274">
        <f t="shared" si="353"/>
        <v>-3635.4948597956595</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5.4279256124742402E-2</v>
      </c>
      <c r="N420" s="291">
        <f xml:space="preserve"> Inp!N$156</f>
        <v>5.30140739465755E-2</v>
      </c>
      <c r="O420" s="291">
        <f xml:space="preserve"> Inp!O$156</f>
        <v>5.30813980109189E-2</v>
      </c>
      <c r="P420" s="291">
        <f xml:space="preserve"> Inp!P$156</f>
        <v>5.2958441258248598E-2</v>
      </c>
      <c r="Q420" s="291">
        <f xml:space="preserve"> Inp!Q$156</f>
        <v>5.2185413869164303E-2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3559.6581884278371</v>
      </c>
      <c r="N421" s="282">
        <f t="shared" si="354"/>
        <v>3395.6717737436384</v>
      </c>
      <c r="O421" s="282">
        <f t="shared" si="354"/>
        <v>3401.3960772562923</v>
      </c>
      <c r="P421" s="282">
        <f t="shared" si="354"/>
        <v>3635.4948597956595</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30.906780919535546</v>
      </c>
      <c r="N422" s="274">
        <f t="shared" si="355"/>
        <v>196.14092766751423</v>
      </c>
      <c r="O422" s="274">
        <f t="shared" si="355"/>
        <v>437.8936485543536</v>
      </c>
      <c r="P422" s="274">
        <f t="shared" si="355"/>
        <v>-3635.4948597956595</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194.89319560373389</v>
      </c>
      <c r="N423" s="274">
        <f t="shared" si="356"/>
        <v>190.41662415485993</v>
      </c>
      <c r="O423" s="274">
        <f t="shared" si="356"/>
        <v>203.79486601498658</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3559.6581884278371</v>
      </c>
      <c r="N425" s="274">
        <f t="shared" ref="N425" si="361" xml:space="preserve"> M428</f>
        <v>3395.6717737436384</v>
      </c>
      <c r="O425" s="274">
        <f t="shared" ref="O425" si="362" xml:space="preserve"> N428</f>
        <v>3401.3960772562923</v>
      </c>
      <c r="P425" s="274">
        <f t="shared" ref="P425" si="363" xml:space="preserve"> O428</f>
        <v>3635.4948597956595</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30.906780919535546</v>
      </c>
      <c r="N426" s="274">
        <f t="shared" si="365"/>
        <v>196.14092766751423</v>
      </c>
      <c r="O426" s="274">
        <f t="shared" si="365"/>
        <v>437.8936485543536</v>
      </c>
      <c r="P426" s="274">
        <f t="shared" si="365"/>
        <v>-3635.4948597956595</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194.89319560373389</v>
      </c>
      <c r="N427" s="274">
        <f t="shared" si="366"/>
        <v>190.41662415485993</v>
      </c>
      <c r="O427" s="274">
        <f t="shared" si="366"/>
        <v>203.79486601498658</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3559.6581884278371</v>
      </c>
      <c r="M428" s="274">
        <f t="shared" si="367"/>
        <v>3395.6717737436384</v>
      </c>
      <c r="N428" s="274">
        <f t="shared" si="367"/>
        <v>3401.3960772562923</v>
      </c>
      <c r="O428" s="274">
        <f t="shared" si="367"/>
        <v>3635.4948597956595</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3559.6581884278371</v>
      </c>
      <c r="N431" s="274">
        <f t="shared" si="368"/>
        <v>3395.6717737436384</v>
      </c>
      <c r="O431" s="274">
        <f t="shared" si="368"/>
        <v>3401.3960772562923</v>
      </c>
      <c r="P431" s="274">
        <f t="shared" si="368"/>
        <v>3635.4948597956595</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30.906780919535546</v>
      </c>
      <c r="N432" s="274">
        <f t="shared" si="369"/>
        <v>196.14092766751423</v>
      </c>
      <c r="O432" s="274">
        <f t="shared" si="369"/>
        <v>437.8936485543536</v>
      </c>
      <c r="P432" s="274">
        <f t="shared" si="369"/>
        <v>-3635.4948597956595</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194.89319560373389</v>
      </c>
      <c r="N433" s="274">
        <f t="shared" si="370"/>
        <v>190.41662415485993</v>
      </c>
      <c r="O433" s="274">
        <f t="shared" si="370"/>
        <v>203.79486601498658</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3559.6581884278371</v>
      </c>
      <c r="M434" s="274">
        <f t="shared" si="371"/>
        <v>3395.6717737436384</v>
      </c>
      <c r="N434" s="274">
        <f t="shared" si="371"/>
        <v>3401.3960772562923</v>
      </c>
      <c r="O434" s="274">
        <f t="shared" si="371"/>
        <v>3635.4948597956595</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1779.8290942139186</v>
      </c>
      <c r="M435" s="274">
        <f t="shared" si="372"/>
        <v>3493.1183715455054</v>
      </c>
      <c r="N435" s="274">
        <f t="shared" si="372"/>
        <v>3496.6043893337223</v>
      </c>
      <c r="O435" s="274">
        <f t="shared" si="372"/>
        <v>3737.3922928031525</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3400.0676166255644</v>
      </c>
      <c r="N439" s="577">
        <f t="shared" si="373"/>
        <v>3128.5008989566772</v>
      </c>
      <c r="O439" s="577">
        <f t="shared" si="373"/>
        <v>2880.992844034351</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29.521133596556282</v>
      </c>
      <c r="N440" s="577">
        <f t="shared" si="374"/>
        <v>180.7085930020578</v>
      </c>
      <c r="O440" s="577">
        <f t="shared" si="374"/>
        <v>370.89725491505226</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186.15552617584169</v>
      </c>
      <c r="N441" s="577">
        <f t="shared" si="375"/>
        <v>175.43467671140991</v>
      </c>
      <c r="O441" s="577">
        <f t="shared" si="375"/>
        <v>172.61487263009971</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3427.2911928923349</v>
      </c>
      <c r="M442" s="577">
        <f t="shared" si="376"/>
        <v>3243.4332240462786</v>
      </c>
      <c r="N442" s="577">
        <f t="shared" si="376"/>
        <v>3133.7748152473246</v>
      </c>
      <c r="O442" s="577">
        <f t="shared" si="376"/>
        <v>3079.2752263193038</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3336.5109871341997</v>
      </c>
      <c r="N443" s="577">
        <f t="shared" si="377"/>
        <v>3221.4921536030297</v>
      </c>
      <c r="O443" s="577">
        <f t="shared" si="377"/>
        <v>3165.5826626343533</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3427.2911928923309</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3427.2911928923309</v>
      </c>
      <c r="N448" s="575">
        <f xml:space="preserve"> PR19FDPublishedTables!N$422</f>
        <v>3275.5332883481842</v>
      </c>
      <c r="O448" s="575">
        <f xml:space="preserve"> PR19FDPublishedTables!O$422</f>
        <v>3134.6392572687041</v>
      </c>
      <c r="P448" s="575">
        <f xml:space="preserve"> PR19FDPublishedTables!P$422</f>
        <v>2999.5946158056636</v>
      </c>
      <c r="Q448" s="575">
        <f xml:space="preserve"> PR19FDPublishedTables!Q$422</f>
        <v>2870.7367067040113</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27.441549315638436</v>
      </c>
      <c r="N449" s="577">
        <f t="shared" ref="N449" si="382" xml:space="preserve"> IF(N$12 = 1, N448 * (N$17 - 1) * N$13, 0)</f>
        <v>120.33388159287205</v>
      </c>
      <c r="O449" s="577">
        <f t="shared" ref="O449" si="383" xml:space="preserve"> IF(O$12 = 1, O448 * (O$17 - 1) * O$13, 0)</f>
        <v>275.03722966016039</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3399.8496435766924</v>
      </c>
      <c r="N451" s="577">
        <f t="shared" si="386"/>
        <v>3155.1994067553123</v>
      </c>
      <c r="O451" s="577">
        <f t="shared" si="386"/>
        <v>2859.6020276085437</v>
      </c>
      <c r="P451" s="577">
        <f t="shared" si="386"/>
        <v>2999.5946158056636</v>
      </c>
      <c r="Q451" s="577">
        <f xml:space="preserve"> IF(Q$12 = 1, Q448 - Q449, 0)</f>
        <v>2870.7367067040113</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27.441549315638436</v>
      </c>
      <c r="N452" s="577">
        <f t="shared" si="387"/>
        <v>120.33388159287205</v>
      </c>
      <c r="O452" s="577">
        <f t="shared" si="387"/>
        <v>275.03722966016039</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151.7579045441536</v>
      </c>
      <c r="N453" s="575">
        <f xml:space="preserve"> PR19FDPublishedTables!N$423</f>
        <v>140.89403107947788</v>
      </c>
      <c r="O453" s="575">
        <f xml:space="preserve"> PR19FDPublishedTables!O$423</f>
        <v>135.04464146304437</v>
      </c>
      <c r="P453" s="575">
        <f xml:space="preserve"> PR19FDPublishedTables!P$423</f>
        <v>128.85790910164641</v>
      </c>
      <c r="Q453" s="575">
        <f xml:space="preserve"> PR19FDPublishedTables!Q$423</f>
        <v>121.1032160817108</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3275.5332883481774</v>
      </c>
      <c r="N455" s="575">
        <f xml:space="preserve"> PR19FDPublishedTables!N$425</f>
        <v>3134.6392572687064</v>
      </c>
      <c r="O455" s="575">
        <f xml:space="preserve"> PR19FDPublishedTables!O$425</f>
        <v>2999.5946158056599</v>
      </c>
      <c r="P455" s="575">
        <f xml:space="preserve"> PR19FDPublishedTables!P$425</f>
        <v>2870.7367067040173</v>
      </c>
      <c r="Q455" s="575">
        <f xml:space="preserve"> PR19FDPublishedTables!Q$425</f>
        <v>2749.6334906223005</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3351.4122406202541</v>
      </c>
      <c r="N456" s="575">
        <f xml:space="preserve"> PR19FDPublishedTables!N$429</f>
        <v>3205.0862728084453</v>
      </c>
      <c r="O456" s="575">
        <f xml:space="preserve"> PR19FDPublishedTables!O$429</f>
        <v>3067.116936537182</v>
      </c>
      <c r="P456" s="575">
        <f xml:space="preserve"> PR19FDPublishedTables!P$429</f>
        <v>2935.1656612548404</v>
      </c>
      <c r="Q456" s="575">
        <f xml:space="preserve"> PR19FDPublishedTables!Q$429</f>
        <v>2810.1850986631562</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206.23882817667592</v>
      </c>
      <c r="O459" s="575">
        <f xml:space="preserve"> PR19FDPublishedTables!O$460</f>
        <v>421.2318916882632</v>
      </c>
      <c r="P459" s="575">
        <f xml:space="preserve"> PR19FDPublishedTables!P$460</f>
        <v>591.43596167753287</v>
      </c>
      <c r="Q459" s="575">
        <f xml:space="preserve"> PR19FDPublishedTables!Q$460</f>
        <v>923.94778577617637</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7.5766345644986588</v>
      </c>
      <c r="O460" s="577">
        <f t="shared" ref="O460" si="393" xml:space="preserve"> IF(O$12 = 1, O459 * (O$17 - 1) * O$13, 0)</f>
        <v>36.959421172883467</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198.66219361217728</v>
      </c>
      <c r="O462" s="577">
        <f t="shared" si="396"/>
        <v>384.27247051537972</v>
      </c>
      <c r="P462" s="577">
        <f t="shared" si="396"/>
        <v>591.43596167753287</v>
      </c>
      <c r="Q462" s="577">
        <f xml:space="preserve"> IF(Q$12 = 1, Q459 - Q460, 0)</f>
        <v>923.94778577617637</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7.5766345644986588</v>
      </c>
      <c r="O463" s="577">
        <f t="shared" si="397"/>
        <v>36.959421172883467</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210.90825857685007</v>
      </c>
      <c r="N464" s="575">
        <f xml:space="preserve"> PR19FDPublishedTables!N$461</f>
        <v>228.78471708674107</v>
      </c>
      <c r="O464" s="575">
        <f xml:space="preserve"> PR19FDPublishedTables!O$461</f>
        <v>192.49786739063813</v>
      </c>
      <c r="P464" s="575">
        <f xml:space="preserve"> PR19FDPublishedTables!P$461</f>
        <v>365.77556518166404</v>
      </c>
      <c r="Q464" s="575">
        <f xml:space="preserve"> PR19FDPublishedTables!Q$461</f>
        <v>289.66580929178087</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4.6694304001738711</v>
      </c>
      <c r="N465" s="575">
        <f xml:space="preserve"> PR19FDPublishedTables!N$462</f>
        <v>13.791653575154307</v>
      </c>
      <c r="O465" s="575">
        <f xml:space="preserve"> PR19FDPublishedTables!O$462</f>
        <v>22.29379740136898</v>
      </c>
      <c r="P465" s="575">
        <f xml:space="preserve"> PR19FDPublishedTables!P$462</f>
        <v>33.263741083019632</v>
      </c>
      <c r="Q465" s="575">
        <f xml:space="preserve"> PR19FDPublishedTables!Q$462</f>
        <v>45.086955760826065</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206.23882817667621</v>
      </c>
      <c r="N466" s="575">
        <f xml:space="preserve"> PR19FDPublishedTables!N$463</f>
        <v>421.23189168826264</v>
      </c>
      <c r="O466" s="575">
        <f xml:space="preserve"> PR19FDPublishedTables!O$463</f>
        <v>591.4359616775323</v>
      </c>
      <c r="P466" s="575">
        <f xml:space="preserve"> PR19FDPublishedTables!P$463</f>
        <v>923.94778577617728</v>
      </c>
      <c r="Q466" s="575">
        <f xml:space="preserve"> PR19FDPublishedTables!Q$463</f>
        <v>1168.5266393071313</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103.1194140883381</v>
      </c>
      <c r="N467" s="575">
        <f xml:space="preserve"> PR19FDPublishedTables!N$467</f>
        <v>313.73535993246929</v>
      </c>
      <c r="O467" s="575">
        <f xml:space="preserve"> PR19FDPublishedTables!O$467</f>
        <v>506.33392668289775</v>
      </c>
      <c r="P467" s="575">
        <f xml:space="preserve"> PR19FDPublishedTables!P$467</f>
        <v>757.69187372685508</v>
      </c>
      <c r="Q467" s="575">
        <f xml:space="preserve"> PR19FDPublishedTables!Q$467</f>
        <v>1046.2372125416539</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3336.5109871341997</v>
      </c>
      <c r="N471" s="577">
        <f t="shared" si="398"/>
        <v>3221.4921536030297</v>
      </c>
      <c r="O471" s="577">
        <f t="shared" si="398"/>
        <v>3165.5826626343533</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3351.4122406202541</v>
      </c>
      <c r="N472" s="575">
        <f xml:space="preserve"> PR19FDPublishedTables!N$429</f>
        <v>3205.0862728084453</v>
      </c>
      <c r="O472" s="575">
        <f xml:space="preserve"> PR19FDPublishedTables!O$429</f>
        <v>3067.116936537182</v>
      </c>
      <c r="P472" s="575">
        <f xml:space="preserve"> PR19FDPublishedTables!P$429</f>
        <v>2935.1656612548404</v>
      </c>
      <c r="Q472" s="575">
        <f xml:space="preserve"> PR19FDPublishedTables!Q$429</f>
        <v>2810.1850986631562</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103.1194140883381</v>
      </c>
      <c r="N473" s="575">
        <f xml:space="preserve"> PR19FDPublishedTables!N$467</f>
        <v>313.73535993246929</v>
      </c>
      <c r="O473" s="575">
        <f xml:space="preserve"> PR19FDPublishedTables!O$467</f>
        <v>506.33392668289775</v>
      </c>
      <c r="P473" s="575">
        <f xml:space="preserve"> PR19FDPublishedTables!P$467</f>
        <v>757.69187372685508</v>
      </c>
      <c r="Q473" s="575">
        <f xml:space="preserve"> PR19FDPublishedTables!Q$467</f>
        <v>1046.2372125416539</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6791.0426418427924</v>
      </c>
      <c r="N474" s="610">
        <f t="shared" si="399"/>
        <v>6740.3137863439451</v>
      </c>
      <c r="O474" s="610">
        <f t="shared" si="399"/>
        <v>6739.0335258544337</v>
      </c>
      <c r="P474" s="610">
        <f t="shared" si="399"/>
        <v>3692.8575349816956</v>
      </c>
      <c r="Q474" s="610">
        <f t="shared" si="399"/>
        <v>3856.4223112048103</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3578.9613069933584</v>
      </c>
      <c r="N483" s="525">
        <f t="shared" si="402"/>
        <v>3497.2367317619023</v>
      </c>
      <c r="O483" s="525">
        <f t="shared" si="402"/>
        <v>3505.2924288203012</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31.074380510560289</v>
      </c>
      <c r="N484" s="525">
        <f t="shared" si="403"/>
        <v>202.00752680063715</v>
      </c>
      <c r="O484" s="525">
        <f t="shared" si="403"/>
        <v>451.26920124639656</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195.95005170148573</v>
      </c>
      <c r="N485" s="525">
        <f t="shared" si="404"/>
        <v>196.11200866987932</v>
      </c>
      <c r="O485" s="525">
        <f t="shared" si="404"/>
        <v>210.01982264030045</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3571.4424137032552</v>
      </c>
      <c r="M486" s="525">
        <f t="shared" si="405"/>
        <v>3414.0856358024325</v>
      </c>
      <c r="N486" s="525">
        <f t="shared" si="405"/>
        <v>3503.1322498926597</v>
      </c>
      <c r="O486" s="525">
        <f t="shared" si="405"/>
        <v>3746.5418074263976</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3578.7318653481238</v>
      </c>
      <c r="N488" s="645">
        <f t="shared" ref="N488" si="409" xml:space="preserve"> IF(N$11 = 1, N451 * N479 - (M492 - M486), N451 * N479)</f>
        <v>3527.0820171469113</v>
      </c>
      <c r="O488" s="645">
        <f t="shared" ref="O488" si="410" xml:space="preserve"> IF(O$11 = 1, O451 * O479 - (N492 - N486), O451 * O479)</f>
        <v>3479.2663083393254</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28.88537943315724</v>
      </c>
      <c r="N489" s="645">
        <f>IF(N$11 = 1, (N452 - PR19FDPublishedTables!N412) * N479, N452 * N479)</f>
        <v>134.51684508782594</v>
      </c>
      <c r="O489" s="645">
        <f>IF(O$11 = 1, (O452 - PR19FDPublishedTables!O412) * O479, O452 * O479)</f>
        <v>334.63669330793226</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159.74260798170786</v>
      </c>
      <c r="N490" s="525">
        <f t="shared" si="413"/>
        <v>157.5002842228611</v>
      </c>
      <c r="O490" s="525">
        <f t="shared" si="413"/>
        <v>164.30827318900393</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3571.4424137032511</v>
      </c>
      <c r="M492" s="525">
        <f t="shared" si="415"/>
        <v>3447.8746367995695</v>
      </c>
      <c r="N492" s="525">
        <f t="shared" si="415"/>
        <v>3504.0985780118758</v>
      </c>
      <c r="O492" s="525">
        <f t="shared" si="415"/>
        <v>3649.5947284582539</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222.07720027972482</v>
      </c>
      <c r="O494" s="525">
        <f t="shared" si="416"/>
        <v>467.54277237821992</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8.4696426684544424</v>
      </c>
      <c r="O495" s="525">
        <f t="shared" si="417"/>
        <v>44.968379383223642</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222.00514280390652</v>
      </c>
      <c r="N496" s="525">
        <f t="shared" si="418"/>
        <v>255.75006755738369</v>
      </c>
      <c r="O496" s="525">
        <f t="shared" si="418"/>
        <v>234.21138255365025</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4.9151112896120948</v>
      </c>
      <c r="N497" s="525">
        <f t="shared" si="419"/>
        <v>15.41718510959997</v>
      </c>
      <c r="O497" s="525">
        <f t="shared" si="419"/>
        <v>27.124773809309964</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217.09003151429442</v>
      </c>
      <c r="N498" s="525">
        <f t="shared" si="420"/>
        <v>470.87972539596291</v>
      </c>
      <c r="O498" s="525">
        <f t="shared" si="420"/>
        <v>719.59776050578375</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7157.6931723414818</v>
      </c>
      <c r="N500" s="525">
        <f t="shared" si="421"/>
        <v>7246.3959491885389</v>
      </c>
      <c r="O500" s="525">
        <f t="shared" si="421"/>
        <v>7452.1015095378461</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59.959759943717529</v>
      </c>
      <c r="N501" s="525">
        <f t="shared" si="421"/>
        <v>344.99401455691753</v>
      </c>
      <c r="O501" s="525">
        <f t="shared" si="421"/>
        <v>830.87427393755252</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222.00514280390652</v>
      </c>
      <c r="N502" s="525">
        <f t="shared" si="422"/>
        <v>255.75006755738369</v>
      </c>
      <c r="O502" s="525">
        <f t="shared" si="422"/>
        <v>234.21138255365025</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360.60777097280567</v>
      </c>
      <c r="N503" s="525">
        <f t="shared" si="423"/>
        <v>369.0294780023404</v>
      </c>
      <c r="O503" s="525">
        <f t="shared" si="423"/>
        <v>401.45286963861435</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7142.8848274065058</v>
      </c>
      <c r="M505" s="525">
        <f xml:space="preserve"> M486 + M492 + M498</f>
        <v>7079.0503041162965</v>
      </c>
      <c r="N505" s="525">
        <f t="shared" si="425"/>
        <v>7478.1105533004984</v>
      </c>
      <c r="O505" s="525">
        <f t="shared" si="425"/>
        <v>8115.7342963904357</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3493.1183715455054</v>
      </c>
      <c r="N507" s="525">
        <f t="shared" si="426"/>
        <v>3496.6043893337223</v>
      </c>
      <c r="O507" s="525">
        <f t="shared" si="426"/>
        <v>3737.3922928031525</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3508.7190521702382</v>
      </c>
      <c r="N508" s="525">
        <f t="shared" si="427"/>
        <v>3478.7974625861061</v>
      </c>
      <c r="O508" s="525">
        <f t="shared" si="427"/>
        <v>3621.1403780562523</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107.95957849501129</v>
      </c>
      <c r="N509" s="525">
        <f t="shared" si="428"/>
        <v>340.52804859454176</v>
      </c>
      <c r="O509" s="525">
        <f t="shared" si="428"/>
        <v>597.79469274532107</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7109.7970022107556</v>
      </c>
      <c r="N510" s="528">
        <f t="shared" si="429"/>
        <v>7315.9299005143703</v>
      </c>
      <c r="O510" s="528">
        <f t="shared" si="429"/>
        <v>7956.3273636047261</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3571.4424137032552</v>
      </c>
      <c r="M514" s="577">
        <f t="shared" si="430"/>
        <v>3414.0856358024325</v>
      </c>
      <c r="N514" s="577">
        <f t="shared" si="430"/>
        <v>3503.1322498926597</v>
      </c>
      <c r="O514" s="577">
        <f t="shared" si="430"/>
        <v>3746.5418074263976</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3571.4424137032511</v>
      </c>
      <c r="M515" s="577">
        <f t="shared" si="431"/>
        <v>3447.8746367995695</v>
      </c>
      <c r="N515" s="577">
        <f t="shared" si="431"/>
        <v>3504.0985780118758</v>
      </c>
      <c r="O515" s="577">
        <f t="shared" si="431"/>
        <v>3649.5947284582539</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217.09003151429442</v>
      </c>
      <c r="N516" s="577">
        <f t="shared" si="432"/>
        <v>470.87972539596291</v>
      </c>
      <c r="O516" s="577">
        <f t="shared" si="432"/>
        <v>719.59776050578375</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7142.8848274065058</v>
      </c>
      <c r="M517" s="610">
        <f t="shared" si="433"/>
        <v>7079.0503041162965</v>
      </c>
      <c r="N517" s="610">
        <f t="shared" si="433"/>
        <v>7478.1105533004984</v>
      </c>
      <c r="O517" s="610">
        <f t="shared" si="433"/>
        <v>8115.7342963904357</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3607.6172447812814</v>
      </c>
      <c r="N519" s="577">
        <f xml:space="preserve"> M514 * N$22</f>
        <v>3625.7153743936501</v>
      </c>
      <c r="O519" s="577">
        <f t="shared" ref="O519:O521" si="437" xml:space="preserve"> N514 * O$22</f>
        <v>3812.8512385097788</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3607.6172447812773</v>
      </c>
      <c r="N520" s="577">
        <f t="shared" ref="N520:N521" si="441" xml:space="preserve"> M515 * N$22</f>
        <v>3661.5988622347299</v>
      </c>
      <c r="O520" s="577">
        <f t="shared" si="437"/>
        <v>3813.9030016472602</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230.5468429481796</v>
      </c>
      <c r="O521" s="577">
        <f t="shared" si="437"/>
        <v>512.51115176144287</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7215.2344895625592</v>
      </c>
      <c r="N522" s="610">
        <f t="shared" si="443"/>
        <v>7517.8610795765599</v>
      </c>
      <c r="O522" s="610">
        <f t="shared" si="443"/>
        <v>8139.2653919184822</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7215.2344895625592</v>
      </c>
      <c r="N524" s="577">
        <f t="shared" si="444"/>
        <v>7517.8610795765599</v>
      </c>
      <c r="O524" s="577">
        <f t="shared" si="444"/>
        <v>8139.2653919184822</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7142.8848274065058</v>
      </c>
      <c r="N525" s="577">
        <f t="shared" ref="N525" si="449" xml:space="preserve"> M517</f>
        <v>7079.0503041162965</v>
      </c>
      <c r="O525" s="577">
        <f t="shared" ref="O525" si="450" xml:space="preserve"> N517</f>
        <v>7478.1105533004984</v>
      </c>
      <c r="P525" s="577">
        <f t="shared" ref="P525" si="451" xml:space="preserve"> O517</f>
        <v>8115.7342963904357</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72.349662156053455</v>
      </c>
      <c r="N527" s="610">
        <f t="shared" si="454"/>
        <v>438.81077546026336</v>
      </c>
      <c r="O527" s="610">
        <f t="shared" si="454"/>
        <v>661.15483861798384</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7109.7970022107556</v>
      </c>
      <c r="N532" s="618">
        <f t="shared" si="455"/>
        <v>7315.9299005143703</v>
      </c>
      <c r="O532" s="618">
        <f t="shared" si="455"/>
        <v>7956.3273636047261</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2843.9188008843025</v>
      </c>
      <c r="N533" s="618">
        <f t="shared" si="456"/>
        <v>2926.3719602057481</v>
      </c>
      <c r="O533" s="618">
        <f t="shared" si="456"/>
        <v>3182.5309454418907</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6791.0426418427924</v>
      </c>
      <c r="N534" s="618">
        <f t="shared" si="457"/>
        <v>6740.3137863439451</v>
      </c>
      <c r="O534" s="618">
        <f t="shared" si="457"/>
        <v>6739.0335258544337</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2716.417056737117</v>
      </c>
      <c r="N535" s="525">
        <f t="shared" ref="N535" si="462" xml:space="preserve"> N531 * N534</f>
        <v>2696.1255145375781</v>
      </c>
      <c r="O535" s="525">
        <f t="shared" ref="O535" si="463" xml:space="preserve"> O531 * O534</f>
        <v>2695.6134103417735</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0.34199999999999997</v>
      </c>
      <c r="N539" s="291">
        <f xml:space="preserve"> Inp!N$214</f>
        <v>0.34975000000000001</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7109.7970022107556</v>
      </c>
      <c r="N540" s="618">
        <f t="shared" si="466"/>
        <v>7315.9299005143703</v>
      </c>
      <c r="O540" s="618">
        <f t="shared" si="466"/>
        <v>7956.3273636047261</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2431.5505747560783</v>
      </c>
      <c r="N541" s="619">
        <f t="shared" si="467"/>
        <v>2558.7464827049012</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6791.0426418427924</v>
      </c>
      <c r="N542" s="274">
        <f t="shared" si="468"/>
        <v>6740.3137863439451</v>
      </c>
      <c r="O542" s="274">
        <f t="shared" si="468"/>
        <v>6739.0335258544337</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2322.5365835102348</v>
      </c>
      <c r="N543" s="311">
        <f t="shared" ref="N543" si="473" xml:space="preserve"> N539 * N542</f>
        <v>2357.4247467737951</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7142.8848274065058</v>
      </c>
      <c r="N547" s="274">
        <f t="shared" si="477"/>
        <v>7079.0503041162965</v>
      </c>
      <c r="O547" s="274">
        <f t="shared" si="477"/>
        <v>7478.1105533004984</v>
      </c>
      <c r="P547" s="274">
        <f t="shared" si="477"/>
        <v>8115.7342963904357</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72.349662156053455</v>
      </c>
      <c r="N548" s="274">
        <f t="shared" si="478"/>
        <v>438.81077546026336</v>
      </c>
      <c r="O548" s="274">
        <f t="shared" si="478"/>
        <v>661.15483861798384</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1.0101289134438309</v>
      </c>
      <c r="N549" s="267">
        <f t="shared" ref="N549" si="482" xml:space="preserve"> IF( N547 &lt;&gt; 0, 1 + N548 / N547, 0)</f>
        <v>1.0619872379216044</v>
      </c>
      <c r="O549" s="267">
        <f t="shared" ref="O549" si="483" xml:space="preserve"> IF( O547 &lt;&gt; 0, 1 + O548 / O547, 0)</f>
        <v>1.0884120171673819</v>
      </c>
      <c r="P549" s="267">
        <f t="shared" ref="P549" si="484" xml:space="preserve"> IF( P547 &lt;&gt; 0, 1 + P548 / P547, 0)</f>
        <v>1</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1.0128913443830892E-2</v>
      </c>
      <c r="N550" s="581">
        <f t="shared" si="486"/>
        <v>6.1987237921604474E-2</v>
      </c>
      <c r="O550" s="581">
        <f t="shared" si="486"/>
        <v>8.8412017167381951E-2</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3578.9613069933584</v>
      </c>
      <c r="N552" s="274">
        <f t="shared" si="487"/>
        <v>3497.2367317619023</v>
      </c>
      <c r="O552" s="274">
        <f t="shared" si="487"/>
        <v>3505.2924288203012</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31.074380510560289</v>
      </c>
      <c r="N553" s="274">
        <f t="shared" si="488"/>
        <v>202.00752680063715</v>
      </c>
      <c r="O553" s="274">
        <f t="shared" si="488"/>
        <v>451.26920124639656</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3578.7318653481238</v>
      </c>
      <c r="N554" s="274">
        <f t="shared" si="489"/>
        <v>3527.0820171469113</v>
      </c>
      <c r="O554" s="274">
        <f t="shared" si="489"/>
        <v>3479.2663083393254</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28.88537943315724</v>
      </c>
      <c r="N555" s="274">
        <f t="shared" si="490"/>
        <v>134.51684508782594</v>
      </c>
      <c r="O555" s="274">
        <f t="shared" si="490"/>
        <v>334.63669330793226</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2.4184427226376926</v>
      </c>
      <c r="N556" s="274">
        <f t="shared" ref="N556" si="494" xml:space="preserve"> N552 + N553 - N554 - N555</f>
        <v>37.645396327802217</v>
      </c>
      <c r="O556" s="274">
        <f t="shared" ref="O556" si="495" xml:space="preserve"> O552 + O553 - O554 - O555</f>
        <v>142.65862841944028</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1.0053178597001793</v>
      </c>
      <c r="O557" s="267">
        <f t="shared" ref="O557" si="503" xml:space="preserve"> IF( O547 &lt;&gt; 0, 1 + O556 / O547, 0)</f>
        <v>1.0190768279504074</v>
      </c>
      <c r="P557" s="267">
        <f t="shared" ref="P557" si="504" xml:space="preserve"> IF( P547 &lt;&gt; 0, 1 + P556 / P547, 0)</f>
        <v>1</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3.385806688858232E-4</v>
      </c>
      <c r="N558" s="581">
        <f t="shared" si="506"/>
        <v>5.3178597001793211E-3</v>
      </c>
      <c r="O558" s="581">
        <f t="shared" si="506"/>
        <v>1.9076827950407504E-2</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1.0128913443830892E-2</v>
      </c>
      <c r="N560" s="581">
        <f t="shared" ref="N560:Q560" si="508" xml:space="preserve"> N550</f>
        <v>6.1987237921604474E-2</v>
      </c>
      <c r="O560" s="581">
        <f t="shared" si="508"/>
        <v>8.8412017167381951E-2</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3.385806688858232E-4</v>
      </c>
      <c r="N561" s="581">
        <f t="shared" ref="N561:Q561" si="510" xml:space="preserve"> N558</f>
        <v>5.3178597001793211E-3</v>
      </c>
      <c r="O561" s="581">
        <f t="shared" si="510"/>
        <v>1.9076827950407504E-2</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1.0470923567005741E-2</v>
      </c>
      <c r="N562" s="197">
        <f xml:space="preserve"> (1 + N560) * (1 + N561) -1</f>
        <v>6.7634737056252447E-2</v>
      </c>
      <c r="O562" s="197">
        <f t="shared" ref="O562" si="515" xml:space="preserve"> (1 + O560) * (1 + O561) -1</f>
        <v>0.10917546595803995</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437.39318782450698</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227.79501084610644</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437.39318782450698</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227.14297603760278</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227.79501084610644</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227.14297603760278</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-0.65203480850365736</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227.14297603760278</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227.14297603760278</v>
      </c>
      <c r="N596" s="282">
        <f t="shared" si="549"/>
        <v>208.32296325630821</v>
      </c>
      <c r="O596" s="282">
        <f t="shared" si="549"/>
        <v>199.72266923193803</v>
      </c>
      <c r="P596" s="282">
        <f t="shared" si="549"/>
        <v>203.32901921697311</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1.9721719969147029</v>
      </c>
      <c r="N598" s="274">
        <f t="shared" si="550"/>
        <v>12.033159265711356</v>
      </c>
      <c r="O598" s="274">
        <f t="shared" si="550"/>
        <v>25.712174161009315</v>
      </c>
      <c r="P598" s="274">
        <f t="shared" si="550"/>
        <v>-203.32901921697311</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9.0749934941345797E-2</v>
      </c>
      <c r="N600" s="291">
        <f xml:space="preserve"> Inp!N$179</f>
        <v>9.3636850448844205E-2</v>
      </c>
      <c r="O600" s="291">
        <f xml:space="preserve"> Inp!O$179</f>
        <v>9.8058595748849606E-2</v>
      </c>
      <c r="P600" s="291">
        <f xml:space="preserve"> Inp!P$179</f>
        <v>0.103509557231351</v>
      </c>
      <c r="Q600" s="291">
        <f xml:space="preserve"> Inp!Q$179</f>
        <v>0.10950797283107599</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227.14297603760278</v>
      </c>
      <c r="N601" s="282">
        <f t="shared" si="551"/>
        <v>208.32296325630821</v>
      </c>
      <c r="O601" s="282">
        <f t="shared" si="551"/>
        <v>199.72266923193803</v>
      </c>
      <c r="P601" s="282">
        <f t="shared" si="551"/>
        <v>203.32901921697311</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1.9721719969147029</v>
      </c>
      <c r="N602" s="274">
        <f t="shared" si="552"/>
        <v>12.033159265711356</v>
      </c>
      <c r="O602" s="274">
        <f t="shared" si="552"/>
        <v>25.712174161009315</v>
      </c>
      <c r="P602" s="274">
        <f t="shared" si="552"/>
        <v>-203.32901921697311</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20.792184778209272</v>
      </c>
      <c r="N603" s="274">
        <f t="shared" si="553"/>
        <v>20.633453290081537</v>
      </c>
      <c r="O603" s="274">
        <f t="shared" si="553"/>
        <v>22.105824175974245</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227.14297603760278</v>
      </c>
      <c r="N605" s="274">
        <f t="shared" ref="N605" si="558" xml:space="preserve"> M608</f>
        <v>208.32296325630821</v>
      </c>
      <c r="O605" s="274">
        <f t="shared" ref="O605" si="559" xml:space="preserve"> N608</f>
        <v>199.72266923193803</v>
      </c>
      <c r="P605" s="274">
        <f t="shared" ref="P605" si="560" xml:space="preserve"> O608</f>
        <v>203.32901921697311</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1.9721719969147029</v>
      </c>
      <c r="N606" s="274">
        <f t="shared" si="562"/>
        <v>12.033159265711356</v>
      </c>
      <c r="O606" s="274">
        <f t="shared" si="562"/>
        <v>25.712174161009315</v>
      </c>
      <c r="P606" s="274">
        <f t="shared" si="562"/>
        <v>-203.32901921697311</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20.792184778209272</v>
      </c>
      <c r="N607" s="274">
        <f t="shared" si="563"/>
        <v>20.633453290081537</v>
      </c>
      <c r="O607" s="274">
        <f t="shared" si="563"/>
        <v>22.105824175974245</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227.14297603760278</v>
      </c>
      <c r="M608" s="274">
        <f t="shared" si="564"/>
        <v>208.32296325630821</v>
      </c>
      <c r="N608" s="274">
        <f t="shared" si="564"/>
        <v>199.72266923193803</v>
      </c>
      <c r="O608" s="274">
        <f t="shared" si="564"/>
        <v>203.32901921697311</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227.14297603760278</v>
      </c>
      <c r="N611" s="274">
        <f t="shared" si="565"/>
        <v>208.32296325630821</v>
      </c>
      <c r="O611" s="274">
        <f t="shared" si="565"/>
        <v>199.72266923193803</v>
      </c>
      <c r="P611" s="274">
        <f t="shared" si="565"/>
        <v>203.32901921697311</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1.9721719969147029</v>
      </c>
      <c r="N612" s="274">
        <f t="shared" si="566"/>
        <v>12.033159265711356</v>
      </c>
      <c r="O612" s="274">
        <f t="shared" si="566"/>
        <v>25.712174161009315</v>
      </c>
      <c r="P612" s="274">
        <f t="shared" si="566"/>
        <v>-203.32901921697311</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20.792184778209272</v>
      </c>
      <c r="N613" s="274">
        <f t="shared" si="567"/>
        <v>20.633453290081537</v>
      </c>
      <c r="O613" s="274">
        <f t="shared" si="567"/>
        <v>22.105824175974245</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227.14297603760278</v>
      </c>
      <c r="M614" s="274">
        <f t="shared" si="568"/>
        <v>208.32296325630821</v>
      </c>
      <c r="N614" s="274">
        <f t="shared" si="568"/>
        <v>199.72266923193803</v>
      </c>
      <c r="O614" s="274">
        <f t="shared" si="568"/>
        <v>203.32901921697311</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113.57148801880139</v>
      </c>
      <c r="M615" s="274">
        <f t="shared" si="569"/>
        <v>218.71905564541285</v>
      </c>
      <c r="N615" s="274">
        <f t="shared" si="569"/>
        <v>210.0393958769788</v>
      </c>
      <c r="O615" s="274">
        <f t="shared" si="569"/>
        <v>214.38193130496023</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216.95944843246463</v>
      </c>
      <c r="N619" s="577">
        <f t="shared" si="570"/>
        <v>191.93214811281788</v>
      </c>
      <c r="O619" s="577">
        <f t="shared" si="570"/>
        <v>169.16570954382777</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1.8837533791656051</v>
      </c>
      <c r="N620" s="577">
        <f t="shared" si="571"/>
        <v>11.086392351332416</v>
      </c>
      <c r="O620" s="577">
        <f t="shared" si="571"/>
        <v>21.778289878603623</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19.860006326761251</v>
      </c>
      <c r="N621" s="577">
        <f t="shared" si="572"/>
        <v>19.010016711784267</v>
      </c>
      <c r="O621" s="577">
        <f t="shared" si="572"/>
        <v>18.723700450032776</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218.69659391225349</v>
      </c>
      <c r="M622" s="577">
        <f t="shared" si="573"/>
        <v>198.98319548486899</v>
      </c>
      <c r="N622" s="577">
        <f t="shared" si="573"/>
        <v>184.00852375236605</v>
      </c>
      <c r="O622" s="577">
        <f t="shared" si="573"/>
        <v>172.22029897239864</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208.91319864824962</v>
      </c>
      <c r="N623" s="577">
        <f t="shared" si="574"/>
        <v>193.51353210825818</v>
      </c>
      <c r="O623" s="577">
        <f t="shared" si="574"/>
        <v>181.58214919741502</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218.69659391225309</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218.69659391225312</v>
      </c>
      <c r="N628" s="575">
        <f xml:space="preserve"> PR19FDPublishedTables!N$597</f>
        <v>201.03685818194549</v>
      </c>
      <c r="O628" s="575">
        <f xml:space="preserve"> PR19FDPublishedTables!O$597</f>
        <v>184.22276853947668</v>
      </c>
      <c r="P628" s="575">
        <f xml:space="preserve"> PR19FDPublishedTables!P$597</f>
        <v>168.00037023692454</v>
      </c>
      <c r="Q628" s="575">
        <f xml:space="preserve"> PR19FDPublishedTables!Q$597</f>
        <v>152.29073000136702</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1.7510544127243002</v>
      </c>
      <c r="N629" s="577">
        <f t="shared" ref="N629" si="579" xml:space="preserve"> IF(N$12 = 1, N628 * (N$17 - 1) * N$13, 0)</f>
        <v>7.3855288158188044</v>
      </c>
      <c r="O629" s="577">
        <f t="shared" ref="O629" si="580" xml:space="preserve"> IF(O$12 = 1, O628 * (O$17 - 1) * O$13, 0)</f>
        <v>16.16393968841286</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216.94553949952882</v>
      </c>
      <c r="N631" s="577">
        <f t="shared" si="583"/>
        <v>193.65132936612667</v>
      </c>
      <c r="O631" s="577">
        <f t="shared" si="583"/>
        <v>168.05882885106382</v>
      </c>
      <c r="P631" s="577">
        <f t="shared" si="583"/>
        <v>168.00037023692454</v>
      </c>
      <c r="Q631" s="577">
        <f xml:space="preserve"> IF(Q$12 = 1, Q628 - Q629, 0)</f>
        <v>152.29073000136702</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1.7510544127243002</v>
      </c>
      <c r="N632" s="577">
        <f t="shared" si="584"/>
        <v>7.3855288158188044</v>
      </c>
      <c r="O632" s="577">
        <f t="shared" si="584"/>
        <v>16.16393968841286</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17.659735730308377</v>
      </c>
      <c r="N633" s="575">
        <f xml:space="preserve"> PR19FDPublishedTables!N$598</f>
        <v>16.814089642468836</v>
      </c>
      <c r="O633" s="575">
        <f xml:space="preserve"> PR19FDPublishedTables!O$598</f>
        <v>16.222398302551646</v>
      </c>
      <c r="P633" s="575">
        <f xml:space="preserve"> PR19FDPublishedTables!P$598</f>
        <v>15.709640235558114</v>
      </c>
      <c r="Q633" s="575">
        <f xml:space="preserve"> PR19FDPublishedTables!Q$598</f>
        <v>15.154141823400725</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201.03685818194475</v>
      </c>
      <c r="N635" s="575">
        <f xml:space="preserve"> PR19FDPublishedTables!N$600</f>
        <v>184.22276853947665</v>
      </c>
      <c r="O635" s="575">
        <f xml:space="preserve"> PR19FDPublishedTables!O$600</f>
        <v>168.00037023692502</v>
      </c>
      <c r="P635" s="575">
        <f xml:space="preserve"> PR19FDPublishedTables!P$600</f>
        <v>152.29073000136643</v>
      </c>
      <c r="Q635" s="575">
        <f xml:space="preserve"> PR19FDPublishedTables!Q$600</f>
        <v>137.1365881779663</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209.86672604709895</v>
      </c>
      <c r="N636" s="575">
        <f xml:space="preserve"> PR19FDPublishedTables!N$604</f>
        <v>192.62981336071107</v>
      </c>
      <c r="O636" s="575">
        <f xml:space="preserve"> PR19FDPublishedTables!O$604</f>
        <v>176.11156938820085</v>
      </c>
      <c r="P636" s="575">
        <f xml:space="preserve"> PR19FDPublishedTables!P$604</f>
        <v>160.14555011914547</v>
      </c>
      <c r="Q636" s="575">
        <f xml:space="preserve"> PR19FDPublishedTables!Q$604</f>
        <v>144.71365908966666</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33.224837184900124</v>
      </c>
      <c r="O639" s="575">
        <f xml:space="preserve"> PR19FDPublishedTables!O$635</f>
        <v>66.05365573756221</v>
      </c>
      <c r="P639" s="575">
        <f xml:space="preserve"> PR19FDPublishedTables!P$635</f>
        <v>91.578299780323078</v>
      </c>
      <c r="Q639" s="575">
        <f xml:space="preserve"> PR19FDPublishedTables!Q$635</f>
        <v>110.15779179540911</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1.2205870836276584</v>
      </c>
      <c r="O640" s="577">
        <f t="shared" ref="O640" si="590" xml:space="preserve"> IF(O$12 = 1, O639 * (O$17 - 1) * O$13, 0)</f>
        <v>5.7956316475199934</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32.004250101272468</v>
      </c>
      <c r="O642" s="577">
        <f t="shared" si="593"/>
        <v>60.258024090042213</v>
      </c>
      <c r="P642" s="577">
        <f t="shared" si="593"/>
        <v>91.578299780323078</v>
      </c>
      <c r="Q642" s="577">
        <f xml:space="preserve"> IF(Q$12 = 1, Q639 - Q640, 0)</f>
        <v>110.15779179540911</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1.2205870836276584</v>
      </c>
      <c r="O643" s="577">
        <f t="shared" si="594"/>
        <v>5.7956316475199934</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34.622728731166895</v>
      </c>
      <c r="N644" s="575">
        <f xml:space="preserve"> PR19FDPublishedTables!N$636</f>
        <v>37.161682325004712</v>
      </c>
      <c r="O644" s="575">
        <f xml:space="preserve"> PR19FDPublishedTables!O$636</f>
        <v>32.784724616980562</v>
      </c>
      <c r="P644" s="575">
        <f xml:space="preserve"> PR19FDPublishedTables!P$636</f>
        <v>28.474245315519568</v>
      </c>
      <c r="Q644" s="575">
        <f xml:space="preserve"> PR19FDPublishedTables!Q$636</f>
        <v>30.611205436178061</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1.3978915462667927</v>
      </c>
      <c r="N645" s="575">
        <f xml:space="preserve"> PR19FDPublishedTables!N$637</f>
        <v>4.3328637723426242</v>
      </c>
      <c r="O645" s="575">
        <f xml:space="preserve"> PR19FDPublishedTables!O$637</f>
        <v>7.2600805742196926</v>
      </c>
      <c r="P645" s="575">
        <f xml:space="preserve"> PR19FDPublishedTables!P$637</f>
        <v>9.8947533004336581</v>
      </c>
      <c r="Q645" s="575">
        <f xml:space="preserve"> PR19FDPublishedTables!Q$637</f>
        <v>12.484608052543768</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33.224837184900103</v>
      </c>
      <c r="N646" s="575">
        <f xml:space="preserve"> PR19FDPublishedTables!N$638</f>
        <v>66.053655737562224</v>
      </c>
      <c r="O646" s="575">
        <f xml:space="preserve"> PR19FDPublishedTables!O$638</f>
        <v>91.578299780323078</v>
      </c>
      <c r="P646" s="575">
        <f xml:space="preserve"> PR19FDPublishedTables!P$638</f>
        <v>110.15779179540898</v>
      </c>
      <c r="Q646" s="575">
        <f xml:space="preserve"> PR19FDPublishedTables!Q$638</f>
        <v>128.28438917904342</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16.612418592450052</v>
      </c>
      <c r="N647" s="575">
        <f xml:space="preserve"> PR19FDPublishedTables!N$642</f>
        <v>49.639246461231174</v>
      </c>
      <c r="O647" s="575">
        <f xml:space="preserve"> PR19FDPublishedTables!O$642</f>
        <v>78.815977758942637</v>
      </c>
      <c r="P647" s="575">
        <f xml:space="preserve"> PR19FDPublishedTables!P$642</f>
        <v>100.86804578786604</v>
      </c>
      <c r="Q647" s="575">
        <f xml:space="preserve"> PR19FDPublishedTables!Q$642</f>
        <v>119.22109048722626</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208.91319864824962</v>
      </c>
      <c r="N651" s="577">
        <f t="shared" si="595"/>
        <v>193.51353210825818</v>
      </c>
      <c r="O651" s="577">
        <f t="shared" si="595"/>
        <v>181.58214919741502</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209.86672604709895</v>
      </c>
      <c r="N652" s="575">
        <f xml:space="preserve"> PR19FDPublishedTables!N$604</f>
        <v>192.62981336071107</v>
      </c>
      <c r="O652" s="575">
        <f xml:space="preserve"> PR19FDPublishedTables!O$604</f>
        <v>176.11156938820085</v>
      </c>
      <c r="P652" s="575">
        <f xml:space="preserve"> PR19FDPublishedTables!P$604</f>
        <v>160.14555011914547</v>
      </c>
      <c r="Q652" s="575">
        <f xml:space="preserve"> PR19FDPublishedTables!Q$604</f>
        <v>144.71365908966666</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16.612418592450052</v>
      </c>
      <c r="N653" s="575">
        <f xml:space="preserve"> PR19FDPublishedTables!N$642</f>
        <v>49.639246461231174</v>
      </c>
      <c r="O653" s="575">
        <f xml:space="preserve"> PR19FDPublishedTables!O$642</f>
        <v>78.815977758942637</v>
      </c>
      <c r="P653" s="575">
        <f xml:space="preserve"> PR19FDPublishedTables!P$642</f>
        <v>100.86804578786604</v>
      </c>
      <c r="Q653" s="575">
        <f xml:space="preserve"> PR19FDPublishedTables!Q$642</f>
        <v>119.22109048722626</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435.39234328779861</v>
      </c>
      <c r="N654" s="610">
        <f t="shared" si="596"/>
        <v>435.7825919302004</v>
      </c>
      <c r="O654" s="610">
        <f t="shared" si="596"/>
        <v>436.50969634455851</v>
      </c>
      <c r="P654" s="610">
        <f t="shared" si="596"/>
        <v>261.01359590701151</v>
      </c>
      <c r="Q654" s="610">
        <f t="shared" si="596"/>
        <v>263.93474957689295</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228.37471447025146</v>
      </c>
      <c r="N663" s="525">
        <f t="shared" si="599"/>
        <v>214.55392856366498</v>
      </c>
      <c r="O663" s="525">
        <f t="shared" si="599"/>
        <v>205.82323975842664</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1.982866582707183</v>
      </c>
      <c r="N664" s="525">
        <f t="shared" si="600"/>
        <v>12.393072530915335</v>
      </c>
      <c r="O664" s="525">
        <f t="shared" si="600"/>
        <v>26.497557875646308</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20.904935493801787</v>
      </c>
      <c r="N665" s="525">
        <f t="shared" si="601"/>
        <v>21.250602401306899</v>
      </c>
      <c r="O665" s="525">
        <f t="shared" si="601"/>
        <v>22.781051179249857</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227.89493138209559</v>
      </c>
      <c r="M666" s="525">
        <f t="shared" si="602"/>
        <v>209.45264555915688</v>
      </c>
      <c r="N666" s="525">
        <f t="shared" si="602"/>
        <v>205.69639869327344</v>
      </c>
      <c r="O666" s="525">
        <f t="shared" si="602"/>
        <v>209.5397464548231</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228.3600737223575</v>
      </c>
      <c r="N668" s="645">
        <f t="shared" ref="N668" si="606" xml:space="preserve"> IF(N$11 = 1, N631 * N659 - (M672 - M666), N631 * N659)</f>
        <v>216.47573840863996</v>
      </c>
      <c r="O668" s="645">
        <f t="shared" ref="O668" si="607" xml:space="preserve"> IF(O$11 = 1, O631 * O659 - (N672 - N666), O631 * O659)</f>
        <v>204.47650246264092</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1.8431856939950977</v>
      </c>
      <c r="N669" s="645">
        <f>IF(N$11 = 1, (N632 - PR19FDPublishedTables!N587) * N659, N632 * N659)</f>
        <v>8.2560125415917884</v>
      </c>
      <c r="O669" s="645">
        <f>IF(O$11 = 1, (O632 - PR19FDPublishedTables!O587) * O659, O632 * O659)</f>
        <v>19.666600535654094</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18.588898221156207</v>
      </c>
      <c r="N670" s="525">
        <f t="shared" si="610"/>
        <v>18.795855845331388</v>
      </c>
      <c r="O670" s="525">
        <f t="shared" si="610"/>
        <v>19.737726896819595</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227.89493138209519</v>
      </c>
      <c r="M672" s="525">
        <f t="shared" si="612"/>
        <v>211.61436119519601</v>
      </c>
      <c r="N672" s="525">
        <f t="shared" si="612"/>
        <v>205.93589510490034</v>
      </c>
      <c r="O672" s="525">
        <f t="shared" si="612"/>
        <v>204.40537610147538</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35.77638065055087</v>
      </c>
      <c r="O674" s="525">
        <f t="shared" si="614"/>
        <v>73.315696030232075</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1.3644496584930967</v>
      </c>
      <c r="O675" s="525">
        <f t="shared" si="615"/>
        <v>7.0515217614476429</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36.444394771875984</v>
      </c>
      <c r="N676" s="525">
        <f t="shared" si="616"/>
        <v>41.54168550324372</v>
      </c>
      <c r="O676" s="525">
        <f t="shared" si="616"/>
        <v>39.889042841194325</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1.4714412534028516</v>
      </c>
      <c r="N677" s="525">
        <f t="shared" si="617"/>
        <v>4.8435499390172634</v>
      </c>
      <c r="O677" s="525">
        <f t="shared" si="617"/>
        <v>8.8333108921579111</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34.97295351847314</v>
      </c>
      <c r="N678" s="525">
        <f t="shared" si="618"/>
        <v>73.838965873270425</v>
      </c>
      <c r="O678" s="525">
        <f t="shared" si="618"/>
        <v>111.42294974071613</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456.73478819260896</v>
      </c>
      <c r="N680" s="525">
        <f t="shared" si="619"/>
        <v>466.80604762285583</v>
      </c>
      <c r="O680" s="525">
        <f t="shared" si="619"/>
        <v>483.61543825129962</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3.8260522767022804</v>
      </c>
      <c r="N681" s="525">
        <f t="shared" si="619"/>
        <v>22.01353473100022</v>
      </c>
      <c r="O681" s="525">
        <f t="shared" si="619"/>
        <v>53.215680172748051</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36.444394771875984</v>
      </c>
      <c r="N682" s="525">
        <f t="shared" si="620"/>
        <v>41.54168550324372</v>
      </c>
      <c r="O682" s="525">
        <f t="shared" si="620"/>
        <v>39.889042841194325</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40.965274968360845</v>
      </c>
      <c r="N683" s="525">
        <f t="shared" si="621"/>
        <v>44.890008185655553</v>
      </c>
      <c r="O683" s="525">
        <f t="shared" si="621"/>
        <v>51.352088968227363</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455.78986276419079</v>
      </c>
      <c r="M685" s="525">
        <f xml:space="preserve"> M666 + M672 + M678</f>
        <v>456.03996027282602</v>
      </c>
      <c r="N685" s="525">
        <f t="shared" si="623"/>
        <v>485.47125967144422</v>
      </c>
      <c r="O685" s="525">
        <f t="shared" si="623"/>
        <v>525.36807229701458</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218.71905564541285</v>
      </c>
      <c r="N687" s="525">
        <f t="shared" si="624"/>
        <v>210.0393958769788</v>
      </c>
      <c r="O687" s="525">
        <f t="shared" si="624"/>
        <v>214.38193130496023</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219.71733920795359</v>
      </c>
      <c r="N688" s="525">
        <f t="shared" si="625"/>
        <v>209.08020842461957</v>
      </c>
      <c r="O688" s="525">
        <f t="shared" si="625"/>
        <v>207.92318263367866</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17.392163491999728</v>
      </c>
      <c r="N689" s="525">
        <f t="shared" si="626"/>
        <v>53.878388890512717</v>
      </c>
      <c r="O689" s="525">
        <f t="shared" si="626"/>
        <v>93.052767600414839</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455.82855834536616</v>
      </c>
      <c r="N690" s="528">
        <f t="shared" si="627"/>
        <v>472.9979931921111</v>
      </c>
      <c r="O690" s="528">
        <f t="shared" si="627"/>
        <v>515.35788153905378</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227.89493138209559</v>
      </c>
      <c r="M694" s="577">
        <f t="shared" si="628"/>
        <v>209.45264555915688</v>
      </c>
      <c r="N694" s="577">
        <f t="shared" si="628"/>
        <v>205.69639869327344</v>
      </c>
      <c r="O694" s="577">
        <f t="shared" si="628"/>
        <v>209.5397464548231</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227.89493138209519</v>
      </c>
      <c r="M695" s="577">
        <f t="shared" si="629"/>
        <v>211.61436119519601</v>
      </c>
      <c r="N695" s="577">
        <f t="shared" si="629"/>
        <v>205.93589510490034</v>
      </c>
      <c r="O695" s="577">
        <f t="shared" si="629"/>
        <v>204.40537610147538</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34.97295351847314</v>
      </c>
      <c r="N696" s="577">
        <f t="shared" si="630"/>
        <v>73.838965873270425</v>
      </c>
      <c r="O696" s="577">
        <f t="shared" si="630"/>
        <v>111.42294974071613</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455.78986276419079</v>
      </c>
      <c r="M697" s="610">
        <f t="shared" si="631"/>
        <v>456.03996027282602</v>
      </c>
      <c r="N697" s="610">
        <f t="shared" si="631"/>
        <v>485.47125967144422</v>
      </c>
      <c r="O697" s="610">
        <f t="shared" si="631"/>
        <v>525.36807229701458</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230.20325941635258</v>
      </c>
      <c r="N699" s="577">
        <f xml:space="preserve"> M694 * N$22</f>
        <v>222.43603653274181</v>
      </c>
      <c r="O699" s="577">
        <f t="shared" ref="O699:O701" si="635" xml:space="preserve"> N694 * O$22</f>
        <v>223.88243222581175</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230.20325941635218</v>
      </c>
      <c r="N700" s="577">
        <f t="shared" ref="N700:N701" si="639" xml:space="preserve"> M695 * N$22</f>
        <v>224.73175095023097</v>
      </c>
      <c r="O700" s="577">
        <f t="shared" si="635"/>
        <v>224.14310299829495</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37.140830309043949</v>
      </c>
      <c r="O701" s="577">
        <f t="shared" si="635"/>
        <v>80.367217791679735</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460.40651883270476</v>
      </c>
      <c r="N702" s="610">
        <f t="shared" si="641"/>
        <v>484.30861779201678</v>
      </c>
      <c r="O702" s="610">
        <f t="shared" si="641"/>
        <v>528.39275301578641</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460.40651883270476</v>
      </c>
      <c r="N704" s="577">
        <f t="shared" si="642"/>
        <v>484.30861779201678</v>
      </c>
      <c r="O704" s="577">
        <f t="shared" si="642"/>
        <v>528.39275301578641</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455.78986276419079</v>
      </c>
      <c r="N705" s="577">
        <f t="shared" ref="N705" si="647" xml:space="preserve"> M697</f>
        <v>456.03996027282602</v>
      </c>
      <c r="O705" s="577">
        <f t="shared" ref="O705" si="648" xml:space="preserve"> N697</f>
        <v>485.47125967144422</v>
      </c>
      <c r="P705" s="577">
        <f t="shared" ref="P705" si="649" xml:space="preserve"> O697</f>
        <v>525.36807229701458</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4.6166560685139757</v>
      </c>
      <c r="N707" s="610">
        <f t="shared" si="652"/>
        <v>28.268657519190754</v>
      </c>
      <c r="O707" s="610">
        <f t="shared" si="652"/>
        <v>42.921493344342196</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455.82855834536616</v>
      </c>
      <c r="N712" s="618">
        <f t="shared" si="653"/>
        <v>472.9979931921111</v>
      </c>
      <c r="O712" s="618">
        <f t="shared" si="653"/>
        <v>515.35788153905378</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182.33142333814646</v>
      </c>
      <c r="N713" s="618">
        <f t="shared" si="654"/>
        <v>189.19919727684444</v>
      </c>
      <c r="O713" s="618">
        <f t="shared" si="654"/>
        <v>206.14315261562152</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435.39234328779861</v>
      </c>
      <c r="N714" s="618">
        <f t="shared" si="655"/>
        <v>435.7825919302004</v>
      </c>
      <c r="O714" s="618">
        <f t="shared" si="655"/>
        <v>436.50969634455851</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174.15693731511945</v>
      </c>
      <c r="N715" s="525">
        <f t="shared" ref="N715" si="660" xml:space="preserve"> N711 * N714</f>
        <v>174.31303677208018</v>
      </c>
      <c r="O715" s="525">
        <f t="shared" ref="O715" si="661" xml:space="preserve"> O711 * O714</f>
        <v>174.60387853782342</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0.34199999999999997</v>
      </c>
      <c r="N719" s="291">
        <f xml:space="preserve"> Inp!N$214</f>
        <v>0.34975000000000001</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455.82855834536616</v>
      </c>
      <c r="N720" s="618">
        <f t="shared" si="664"/>
        <v>472.9979931921111</v>
      </c>
      <c r="O720" s="618">
        <f t="shared" si="664"/>
        <v>515.35788153905378</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155.89336695411521</v>
      </c>
      <c r="N721" s="619">
        <f t="shared" si="665"/>
        <v>165.43104811894085</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435.39234328779861</v>
      </c>
      <c r="N722" s="274">
        <f t="shared" si="666"/>
        <v>435.7825919302004</v>
      </c>
      <c r="O722" s="274">
        <f t="shared" si="666"/>
        <v>436.50969634455851</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148.90418140442711</v>
      </c>
      <c r="N723" s="311">
        <f t="shared" ref="N723" si="671" xml:space="preserve"> N719 * N722</f>
        <v>152.41496152758759</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455.78986276419079</v>
      </c>
      <c r="N727" s="274">
        <f t="shared" si="675"/>
        <v>456.03996027282602</v>
      </c>
      <c r="O727" s="274">
        <f t="shared" si="675"/>
        <v>485.47125967144422</v>
      </c>
      <c r="P727" s="274">
        <f t="shared" si="675"/>
        <v>525.36807229701458</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4.6166560685139757</v>
      </c>
      <c r="N728" s="274">
        <f t="shared" si="676"/>
        <v>28.268657519190754</v>
      </c>
      <c r="O728" s="274">
        <f t="shared" si="676"/>
        <v>42.921493344342196</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1.0619872379216047</v>
      </c>
      <c r="O729" s="267">
        <f t="shared" ref="O729" si="681" xml:space="preserve"> IF( O727 &lt;&gt; 0, 1 + O728 / O727, 0)</f>
        <v>1.0884120171673819</v>
      </c>
      <c r="P729" s="267">
        <f t="shared" ref="P729" si="682" xml:space="preserve"> IF( P727 &lt;&gt; 0, 1 + P728 / P727, 0)</f>
        <v>1</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1.0128913443830731E-2</v>
      </c>
      <c r="N730" s="581">
        <f t="shared" si="684"/>
        <v>6.198723792160455E-2</v>
      </c>
      <c r="O730" s="581">
        <f t="shared" si="684"/>
        <v>8.8412017167381798E-2</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228.37471447025146</v>
      </c>
      <c r="N732" s="274">
        <f t="shared" si="685"/>
        <v>214.55392856366498</v>
      </c>
      <c r="O732" s="274">
        <f t="shared" si="685"/>
        <v>205.82323975842664</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1.982866582707183</v>
      </c>
      <c r="N733" s="274">
        <f t="shared" si="686"/>
        <v>12.393072530915335</v>
      </c>
      <c r="O733" s="274">
        <f t="shared" si="686"/>
        <v>26.497557875646308</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228.3600737223575</v>
      </c>
      <c r="N734" s="274">
        <f t="shared" si="687"/>
        <v>216.47573840863996</v>
      </c>
      <c r="O734" s="274">
        <f t="shared" si="687"/>
        <v>204.47650246264092</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1.8431856939950977</v>
      </c>
      <c r="N735" s="274">
        <f t="shared" si="688"/>
        <v>8.2560125415917884</v>
      </c>
      <c r="O735" s="274">
        <f t="shared" si="688"/>
        <v>19.666600535654094</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0.15432163660604048</v>
      </c>
      <c r="N736" s="274">
        <f t="shared" ref="N736" si="692" xml:space="preserve"> N732 + N733 - N734 - N735</f>
        <v>2.2152501443485715</v>
      </c>
      <c r="O736" s="274">
        <f t="shared" ref="O736" si="693" xml:space="preserve"> O732 + O733 - O734 - O735</f>
        <v>8.177694635777943</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1.0048575790222929</v>
      </c>
      <c r="O737" s="267">
        <f t="shared" ref="O737" si="701" xml:space="preserve"> IF( O727 &lt;&gt; 0, 1 + O736 / O727, 0)</f>
        <v>1.0168448584192449</v>
      </c>
      <c r="P737" s="267">
        <f t="shared" ref="P737" si="702" xml:space="preserve"> IF( P727 &lt;&gt; 0, 1 + P736 / P727, 0)</f>
        <v>1</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3.3858066888574248E-4</v>
      </c>
      <c r="N738" s="581">
        <f t="shared" si="704"/>
        <v>4.8575790222929096E-3</v>
      </c>
      <c r="O738" s="581">
        <f t="shared" si="704"/>
        <v>1.6844858419244876E-2</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1.0128913443830731E-2</v>
      </c>
      <c r="N740" s="581">
        <f t="shared" ref="N740:Q740" si="706" xml:space="preserve"> N730</f>
        <v>6.198723792160455E-2</v>
      </c>
      <c r="O740" s="581">
        <f t="shared" si="706"/>
        <v>8.8412017167381798E-2</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3.3858066888574248E-4</v>
      </c>
      <c r="N741" s="581">
        <f t="shared" ref="N741:Q741" si="708" xml:space="preserve"> N738</f>
        <v>4.8575790222929096E-3</v>
      </c>
      <c r="O741" s="581">
        <f t="shared" si="708"/>
        <v>1.6844858419244876E-2</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1.0470923567005519E-2</v>
      </c>
      <c r="N742" s="197">
        <f xml:space="preserve"> (1 + N740) * (1 + N741) -1</f>
        <v>6.7145924850475325E-2</v>
      </c>
      <c r="O742" s="197">
        <f t="shared" ref="O742" si="713" xml:space="preserve"> (1 + O740) * (1 + O741) -1</f>
        <v>0.10674616349837107</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0.34199999999999997</v>
      </c>
      <c r="N899" s="291">
        <f xml:space="preserve"> Inp!N$214</f>
        <v>0.34975000000000001</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5888.7655589221258</v>
      </c>
      <c r="N930" s="525">
        <f t="shared" si="885"/>
        <v>5742.0279076484512</v>
      </c>
      <c r="O930" s="525">
        <f t="shared" si="885"/>
        <v>5738.5917854239597</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51.129287527602749</v>
      </c>
      <c r="N931" s="525">
        <f t="shared" si="885"/>
        <v>331.67124373074068</v>
      </c>
      <c r="O931" s="525">
        <f t="shared" si="885"/>
        <v>738.78279312603422</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334.39070032264453</v>
      </c>
      <c r="N932" s="525">
        <f t="shared" si="885"/>
        <v>338.6438426689258</v>
      </c>
      <c r="O932" s="525">
        <f t="shared" si="885"/>
        <v>362.92951179938962</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5876.3940924406488</v>
      </c>
      <c r="M933" s="525">
        <f t="shared" si="885"/>
        <v>5605.504146127083</v>
      </c>
      <c r="N933" s="525">
        <f t="shared" si="885"/>
        <v>5735.0553087102653</v>
      </c>
      <c r="O933" s="525">
        <f t="shared" si="885"/>
        <v>6114.4450667506044</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5888.3880393173176</v>
      </c>
      <c r="N935" s="525">
        <f t="shared" si="886"/>
        <v>5791.1596291387714</v>
      </c>
      <c r="O935" s="525">
        <f t="shared" si="886"/>
        <v>5696.2795621531259</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47.527540247500511</v>
      </c>
      <c r="N936" s="525">
        <f t="shared" si="886"/>
        <v>220.86487326480682</v>
      </c>
      <c r="O936" s="525">
        <f t="shared" si="886"/>
        <v>547.86957591248927</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274.80752880368607</v>
      </c>
      <c r="N937" s="525">
        <f t="shared" si="886"/>
        <v>275.08937160984613</v>
      </c>
      <c r="O937" s="525">
        <f t="shared" si="886"/>
        <v>287.43066863006459</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5876.3940924406415</v>
      </c>
      <c r="M939" s="525">
        <f t="shared" si="886"/>
        <v>5661.1080507611259</v>
      </c>
      <c r="N939" s="525">
        <f t="shared" si="886"/>
        <v>5736.9351307937322</v>
      </c>
      <c r="O939" s="525">
        <f t="shared" si="886"/>
        <v>5956.718469435551</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424.3047042641316</v>
      </c>
      <c r="O941" s="525">
        <f t="shared" si="887"/>
        <v>857.6660551251473</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16.182252041789319</v>
      </c>
      <c r="O942" s="525">
        <f t="shared" si="887"/>
        <v>82.490533122348992</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425.09585491400844</v>
      </c>
      <c r="N943" s="525">
        <f t="shared" si="887"/>
        <v>455.55776162527599</v>
      </c>
      <c r="O943" s="525">
        <f t="shared" si="887"/>
        <v>459.75272085107025</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10.319725242253053</v>
      </c>
      <c r="N944" s="525">
        <f t="shared" si="887"/>
        <v>32.25731626847395</v>
      </c>
      <c r="O944" s="525">
        <f t="shared" si="887"/>
        <v>56.974880710260081</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414.77612967175543</v>
      </c>
      <c r="N945" s="525">
        <f t="shared" si="887"/>
        <v>863.78740166272291</v>
      </c>
      <c r="O945" s="525">
        <f t="shared" si="887"/>
        <v>1342.9344283883063</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11777.153598239443</v>
      </c>
      <c r="N947" s="525">
        <f t="shared" si="888"/>
        <v>11957.492241051355</v>
      </c>
      <c r="O947" s="525">
        <f t="shared" si="888"/>
        <v>12292.537402702234</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98.656827775103267</v>
      </c>
      <c r="N948" s="525">
        <f t="shared" si="889"/>
        <v>568.71836903733674</v>
      </c>
      <c r="O948" s="525">
        <f t="shared" si="889"/>
        <v>1369.1429021608724</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425.09585491400844</v>
      </c>
      <c r="N949" s="525">
        <f t="shared" si="890"/>
        <v>455.55776162527599</v>
      </c>
      <c r="O949" s="525">
        <f t="shared" si="890"/>
        <v>459.75272085107025</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619.51795436858367</v>
      </c>
      <c r="N950" s="525">
        <f t="shared" si="891"/>
        <v>645.99053054724584</v>
      </c>
      <c r="O950" s="525">
        <f t="shared" si="891"/>
        <v>707.3350611397143</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11752.78818488129</v>
      </c>
      <c r="M952" s="525">
        <f t="shared" si="893"/>
        <v>11681.388326559965</v>
      </c>
      <c r="N952" s="525">
        <f t="shared" si="893"/>
        <v>12335.77784116672</v>
      </c>
      <c r="O952" s="525">
        <f t="shared" si="893"/>
        <v>13414.097964574461</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5741.5644564649119</v>
      </c>
      <c r="N954" s="525">
        <f t="shared" si="894"/>
        <v>5732.9053305169646</v>
      </c>
      <c r="O954" s="525">
        <f t="shared" si="894"/>
        <v>6109.2999823496093</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5767.2375566642941</v>
      </c>
      <c r="N955" s="525">
        <f t="shared" si="894"/>
        <v>5703.8761824399253</v>
      </c>
      <c r="O955" s="525">
        <f t="shared" si="894"/>
        <v>5919.6178438733805</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206.2695178438276</v>
      </c>
      <c r="N956" s="525">
        <f t="shared" si="894"/>
        <v>633.1981450309861</v>
      </c>
      <c r="O956" s="525">
        <f t="shared" si="894"/>
        <v>1107.7102675022222</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11715.071530973035</v>
      </c>
      <c r="N957" s="527">
        <f t="shared" si="895"/>
        <v>12069.979657987877</v>
      </c>
      <c r="O957" s="527">
        <f t="shared" si="895"/>
        <v>13136.628093725212</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5876.3940924406488</v>
      </c>
      <c r="M961" s="274">
        <f t="shared" si="896"/>
        <v>5605.504146127083</v>
      </c>
      <c r="N961" s="274">
        <f t="shared" si="896"/>
        <v>5735.0553087102653</v>
      </c>
      <c r="O961" s="274">
        <f t="shared" si="896"/>
        <v>6114.4450667506044</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5876.3940924406415</v>
      </c>
      <c r="M962" s="274">
        <f t="shared" si="896"/>
        <v>5661.1080507611259</v>
      </c>
      <c r="N962" s="274">
        <f t="shared" si="896"/>
        <v>5736.9351307937322</v>
      </c>
      <c r="O962" s="274">
        <f t="shared" si="896"/>
        <v>5956.718469435551</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414.77612967175543</v>
      </c>
      <c r="N963" s="274">
        <f t="shared" si="896"/>
        <v>863.78740166272291</v>
      </c>
      <c r="O963" s="274">
        <f t="shared" si="896"/>
        <v>1342.9344283883063</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11752.78818488129</v>
      </c>
      <c r="M964" s="591">
        <f t="shared" si="896"/>
        <v>11681.388326559965</v>
      </c>
      <c r="N964" s="591">
        <f t="shared" si="896"/>
        <v>12335.777841166719</v>
      </c>
      <c r="O964" s="591">
        <f t="shared" si="896"/>
        <v>13414.097964574461</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5935.9155795648185</v>
      </c>
      <c r="N966" s="274">
        <f t="shared" si="897"/>
        <v>5952.9738653036029</v>
      </c>
      <c r="O966" s="274">
        <f t="shared" si="897"/>
        <v>6242.103117119842</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5935.9155795648112</v>
      </c>
      <c r="N967" s="274">
        <f t="shared" si="898"/>
        <v>6012.0245024035657</v>
      </c>
      <c r="O967" s="274">
        <f t="shared" si="898"/>
        <v>6244.1491380656244</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440.48695630592078</v>
      </c>
      <c r="O968" s="274">
        <f t="shared" si="898"/>
        <v>940.15658824749573</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11871.83115912963</v>
      </c>
      <c r="N969" s="591">
        <f t="shared" si="899"/>
        <v>12405.485324013089</v>
      </c>
      <c r="O969" s="591">
        <f t="shared" si="899"/>
        <v>13426.408843432962</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11871.83115912963</v>
      </c>
      <c r="N971" s="274">
        <f t="shared" si="902"/>
        <v>12405.485324013089</v>
      </c>
      <c r="O971" s="274">
        <f t="shared" si="902"/>
        <v>13426.408843432962</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11752.78818488129</v>
      </c>
      <c r="N972" s="274">
        <f t="shared" si="903"/>
        <v>11681.388326559965</v>
      </c>
      <c r="O972" s="274">
        <f t="shared" si="903"/>
        <v>12335.777841166719</v>
      </c>
      <c r="P972" s="274">
        <f t="shared" si="903"/>
        <v>13414.097964574461</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1</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119.04297424833931</v>
      </c>
      <c r="N974" s="610">
        <f t="shared" si="907"/>
        <v>724.09699745312355</v>
      </c>
      <c r="O974" s="610">
        <f t="shared" si="907"/>
        <v>1090.6310022662437</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248.49032645780446</v>
      </c>
      <c r="N980" s="618">
        <f t="shared" si="908"/>
        <v>256.35798948809173</v>
      </c>
      <c r="O980" s="618">
        <f t="shared" si="908"/>
        <v>282.06529068329337</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1411.2880617089604</v>
      </c>
      <c r="N981" s="618">
        <f t="shared" si="909"/>
        <v>1456.0627162244657</v>
      </c>
      <c r="O981" s="618">
        <f t="shared" si="909"/>
        <v>1583.9118487492794</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2843.9188008843025</v>
      </c>
      <c r="N982" s="618">
        <f t="shared" si="910"/>
        <v>2926.3719602057481</v>
      </c>
      <c r="O982" s="618">
        <f t="shared" si="910"/>
        <v>3182.5309454418907</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182.33142333814646</v>
      </c>
      <c r="N983" s="618">
        <f t="shared" si="911"/>
        <v>189.19919727684444</v>
      </c>
      <c r="O983" s="618">
        <f t="shared" si="911"/>
        <v>206.14315261562152</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4686.0286123892138</v>
      </c>
      <c r="N985" s="591">
        <f t="shared" si="914"/>
        <v>4827.9918631951505</v>
      </c>
      <c r="O985" s="591">
        <f t="shared" si="914"/>
        <v>5254.6512374900849</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237.34973059507379</v>
      </c>
      <c r="N989" s="618">
        <f t="shared" si="915"/>
        <v>236.1877866905904</v>
      </c>
      <c r="O989" s="618">
        <f t="shared" si="915"/>
        <v>238.91016087268997</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1348.0156190126218</v>
      </c>
      <c r="N990" s="618">
        <f t="shared" si="916"/>
        <v>1341.499950574861</v>
      </c>
      <c r="O990" s="618">
        <f t="shared" si="916"/>
        <v>1341.5781632548926</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2716.417056737117</v>
      </c>
      <c r="N991" s="618">
        <f t="shared" si="917"/>
        <v>2696.1255145375781</v>
      </c>
      <c r="O991" s="618">
        <f t="shared" si="917"/>
        <v>2695.6134103417735</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174.15693731511945</v>
      </c>
      <c r="N992" s="618">
        <f t="shared" si="918"/>
        <v>174.31303677208018</v>
      </c>
      <c r="O992" s="618">
        <f t="shared" si="918"/>
        <v>174.60387853782342</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4475.9393436599321</v>
      </c>
      <c r="N994" s="621">
        <f t="shared" si="921"/>
        <v>4448.1262885751103</v>
      </c>
      <c r="O994" s="621">
        <f t="shared" si="921"/>
        <v>4450.7056130071787</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0.34199999999999997</v>
      </c>
      <c r="N999" s="305">
        <f xml:space="preserve"> Inp!N$214</f>
        <v>0.34975000000000001</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212.45922912142277</v>
      </c>
      <c r="N1000" s="618">
        <f t="shared" si="922"/>
        <v>224.15301705865019</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1206.6512927611611</v>
      </c>
      <c r="N1001" s="618">
        <f t="shared" si="923"/>
        <v>1273.1448374987672</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2431.5505747560783</v>
      </c>
      <c r="N1002" s="618">
        <f t="shared" si="924"/>
        <v>2558.7464827049012</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155.89336695411521</v>
      </c>
      <c r="N1003" s="618">
        <f t="shared" si="925"/>
        <v>165.43104811894085</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4006.5544635927777</v>
      </c>
      <c r="N1005" s="591">
        <f t="shared" si="927"/>
        <v>4221.475385381259</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0.34199999999999997</v>
      </c>
      <c r="N1008" s="305">
        <f xml:space="preserve"> Inp!N$214</f>
        <v>0.34975000000000001</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202.93401965878806</v>
      </c>
      <c r="N1009" s="618">
        <f t="shared" si="928"/>
        <v>206.51669598758497</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1152.5533542557914</v>
      </c>
      <c r="N1010" s="618">
        <f t="shared" si="929"/>
        <v>1172.9740192838942</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2322.5365835102348</v>
      </c>
      <c r="N1011" s="618">
        <f t="shared" si="930"/>
        <v>2357.4247467737951</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148.90418140442711</v>
      </c>
      <c r="N1012" s="618">
        <f t="shared" si="931"/>
        <v>152.41496152758759</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3826.9281388292416</v>
      </c>
      <c r="N1014" s="621">
        <f t="shared" si="933"/>
        <v>3889.3304235728619</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11752.78818488129</v>
      </c>
      <c r="N1018" s="274">
        <f t="shared" si="934"/>
        <v>11681.388326559965</v>
      </c>
      <c r="O1018" s="274">
        <f t="shared" si="934"/>
        <v>12335.777841166719</v>
      </c>
      <c r="P1018" s="274">
        <f t="shared" si="934"/>
        <v>13414.097964574461</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119.04297424833931</v>
      </c>
      <c r="N1019" s="274">
        <f t="shared" si="935"/>
        <v>724.09699745312355</v>
      </c>
      <c r="O1019" s="274">
        <f t="shared" si="935"/>
        <v>1090.6310022662437</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1.0619872379216042</v>
      </c>
      <c r="O1020" s="267">
        <f t="shared" si="937"/>
        <v>1.0884120171673821</v>
      </c>
      <c r="P1020" s="267">
        <f t="shared" si="937"/>
        <v>1</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1.012891344383075E-2</v>
      </c>
      <c r="N1021" s="581">
        <f t="shared" si="938"/>
        <v>6.1987237921604287E-2</v>
      </c>
      <c r="O1021" s="581">
        <f t="shared" si="938"/>
        <v>8.8412017167382104E-2</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5888.7655589221258</v>
      </c>
      <c r="N1023" s="274">
        <f t="shared" si="939"/>
        <v>5742.0279076484512</v>
      </c>
      <c r="O1023" s="274">
        <f t="shared" si="939"/>
        <v>5738.5917854239597</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51.129287527602749</v>
      </c>
      <c r="N1024" s="274">
        <f t="shared" si="940"/>
        <v>331.67124373074068</v>
      </c>
      <c r="O1024" s="274">
        <f t="shared" si="940"/>
        <v>738.78279312603422</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5888.3880393173176</v>
      </c>
      <c r="N1025" s="274">
        <f t="shared" si="941"/>
        <v>5791.1596291387714</v>
      </c>
      <c r="O1025" s="274">
        <f t="shared" si="941"/>
        <v>5696.2795621531259</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47.527540247500511</v>
      </c>
      <c r="N1026" s="274">
        <f t="shared" si="944"/>
        <v>220.86487326480682</v>
      </c>
      <c r="O1026" s="274">
        <f t="shared" si="944"/>
        <v>547.86957591248927</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3.9792668849107571</v>
      </c>
      <c r="N1027" s="274">
        <f t="shared" ref="N1027" si="948" xml:space="preserve"> N1023 + N1024 - N1025 - N1026</f>
        <v>61.674648975613593</v>
      </c>
      <c r="O1027" s="274">
        <f t="shared" ref="O1027" si="949" xml:space="preserve"> O1023 + O1024 - O1025 - O1026</f>
        <v>233.22544048437896</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1.0052797362138355</v>
      </c>
      <c r="O1028" s="267">
        <f t="shared" si="952"/>
        <v>1.0189064235338336</v>
      </c>
      <c r="P1028" s="267">
        <f t="shared" si="952"/>
        <v>1</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3.3858066888584445E-4</v>
      </c>
      <c r="N1029" s="581">
        <f t="shared" si="953"/>
        <v>5.2797362138354721E-3</v>
      </c>
      <c r="O1029" s="581">
        <f t="shared" si="953"/>
        <v>1.8906423533833719E-2</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1.012891344383075E-2</v>
      </c>
      <c r="N1031" s="581">
        <f t="shared" si="954"/>
        <v>6.1987237921604287E-2</v>
      </c>
      <c r="O1031" s="581">
        <f t="shared" si="954"/>
        <v>8.8412017167382104E-2</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3.3858066888584445E-4</v>
      </c>
      <c r="N1032" s="581">
        <f t="shared" si="955"/>
        <v>5.2797362138354721E-3</v>
      </c>
      <c r="O1032" s="581">
        <f t="shared" si="955"/>
        <v>1.8906423533833719E-2</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6.759425040028999E-2</v>
      </c>
      <c r="O1033" s="197">
        <f t="shared" ref="O1033:Q1033" si="957" xml:space="preserve"> (1 + O1031) * (1 + O1032) -1</f>
        <v>0.10898999574326296</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United Utilities</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11777.153598239443</v>
      </c>
      <c r="N11" s="395">
        <f xml:space="preserve"> Update!N947</f>
        <v>11957.492241051355</v>
      </c>
      <c r="O11" s="395">
        <f xml:space="preserve"> Update!O947</f>
        <v>12292.537402702234</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98.656827775103267</v>
      </c>
      <c r="N12" s="395">
        <f xml:space="preserve"> Update!N948</f>
        <v>568.71836903733674</v>
      </c>
      <c r="O12" s="395">
        <f xml:space="preserve"> Update!O948</f>
        <v>1369.1429021608724</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425.09585491400844</v>
      </c>
      <c r="N13" s="395">
        <f xml:space="preserve"> Update!N949</f>
        <v>455.55776162527599</v>
      </c>
      <c r="O13" s="395">
        <f xml:space="preserve"> Update!O949</f>
        <v>459.75272085107025</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619.51795436858367</v>
      </c>
      <c r="N14" s="395">
        <f xml:space="preserve"> Update!N950</f>
        <v>645.99053054724584</v>
      </c>
      <c r="O14" s="395">
        <f xml:space="preserve"> Update!O950</f>
        <v>707.3350611397143</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11752.78818488129</v>
      </c>
      <c r="M16" s="395">
        <f xml:space="preserve"> Update!M952</f>
        <v>11681.388326559965</v>
      </c>
      <c r="N16" s="395">
        <f xml:space="preserve"> Update!N952</f>
        <v>12335.77784116672</v>
      </c>
      <c r="O16" s="395">
        <f xml:space="preserve"> Update!O952</f>
        <v>13414.097964574461</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5888.7655589221258</v>
      </c>
      <c r="N21" s="395">
        <f xml:space="preserve"> Update!N930</f>
        <v>5742.0279076484512</v>
      </c>
      <c r="O21" s="395">
        <f xml:space="preserve"> Update!O930</f>
        <v>5738.5917854239597</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51.129287527602749</v>
      </c>
      <c r="N22" s="395">
        <f xml:space="preserve"> Update!N931</f>
        <v>331.67124373074068</v>
      </c>
      <c r="O22" s="395">
        <f xml:space="preserve"> Update!O931</f>
        <v>738.78279312603422</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334.39070032264453</v>
      </c>
      <c r="N23" s="395">
        <f xml:space="preserve"> Update!N932</f>
        <v>338.6438426689258</v>
      </c>
      <c r="O23" s="395">
        <f xml:space="preserve"> Update!O932</f>
        <v>362.92951179938962</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5876.3940924406488</v>
      </c>
      <c r="M24" s="395">
        <f xml:space="preserve"> Update!M933</f>
        <v>5605.504146127083</v>
      </c>
      <c r="N24" s="395">
        <f xml:space="preserve"> Update!N933</f>
        <v>5735.0553087102653</v>
      </c>
      <c r="O24" s="395">
        <f xml:space="preserve"> Update!O933</f>
        <v>6114.4450667506044</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5888.3880393173176</v>
      </c>
      <c r="N28" s="293">
        <f xml:space="preserve"> Update!N935</f>
        <v>5791.1596291387714</v>
      </c>
      <c r="O28" s="293">
        <f xml:space="preserve"> Update!O935</f>
        <v>5696.2795621531259</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47.527540247500511</v>
      </c>
      <c r="N29" s="293">
        <f xml:space="preserve"> Update!N936</f>
        <v>220.86487326480682</v>
      </c>
      <c r="O29" s="293">
        <f xml:space="preserve"> Update!O936</f>
        <v>547.86957591248927</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274.80752880368607</v>
      </c>
      <c r="N30" s="293">
        <f xml:space="preserve"> Update!N937</f>
        <v>275.08937160984613</v>
      </c>
      <c r="O30" s="293">
        <f xml:space="preserve"> Update!O937</f>
        <v>287.43066863006459</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5876.3940924406415</v>
      </c>
      <c r="M32" s="293">
        <f xml:space="preserve"> Update!M939</f>
        <v>5661.1080507611259</v>
      </c>
      <c r="N32" s="293">
        <f xml:space="preserve"> Update!N939</f>
        <v>5736.9351307937322</v>
      </c>
      <c r="O32" s="293">
        <f xml:space="preserve"> Update!O939</f>
        <v>5956.718469435551</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424.3047042641316</v>
      </c>
      <c r="O36" s="293">
        <f xml:space="preserve"> Update!O941</f>
        <v>857.6660551251473</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16.182252041789319</v>
      </c>
      <c r="O37" s="293">
        <f xml:space="preserve"> Update!O942</f>
        <v>82.490533122348992</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425.09585491400844</v>
      </c>
      <c r="N38" s="293">
        <f xml:space="preserve"> Update!N943</f>
        <v>455.55776162527599</v>
      </c>
      <c r="O38" s="293">
        <f xml:space="preserve"> Update!O943</f>
        <v>459.75272085107025</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10.319725242253053</v>
      </c>
      <c r="N39" s="293">
        <f xml:space="preserve"> Update!N944</f>
        <v>32.25731626847395</v>
      </c>
      <c r="O39" s="293">
        <f xml:space="preserve"> Update!O944</f>
        <v>56.974880710260081</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414.77612967175543</v>
      </c>
      <c r="N40" s="293">
        <f xml:space="preserve"> Update!N945</f>
        <v>863.78740166272291</v>
      </c>
      <c r="O40" s="293">
        <f xml:space="preserve"> Update!O945</f>
        <v>1342.9344283883063</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5741.5644564649119</v>
      </c>
      <c r="N44" s="401">
        <f xml:space="preserve"> Update!N954</f>
        <v>5732.9053305169646</v>
      </c>
      <c r="O44" s="401">
        <f xml:space="preserve"> Update!O954</f>
        <v>6109.2999823496093</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5767.2375566642941</v>
      </c>
      <c r="N45" s="401">
        <f xml:space="preserve"> Update!N955</f>
        <v>5703.8761824399253</v>
      </c>
      <c r="O45" s="401">
        <f xml:space="preserve"> Update!O955</f>
        <v>5919.6178438733805</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206.2695178438276</v>
      </c>
      <c r="N46" s="401">
        <f xml:space="preserve"> Update!N956</f>
        <v>633.1981450309861</v>
      </c>
      <c r="O46" s="401">
        <f xml:space="preserve"> Update!O956</f>
        <v>1107.7102675022222</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11715.071530973035</v>
      </c>
      <c r="N47" s="401">
        <f xml:space="preserve"> Update!N957</f>
        <v>12069.979657987877</v>
      </c>
      <c r="O47" s="401">
        <f xml:space="preserve"> Update!O957</f>
        <v>13136.628093725212</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4475.9393436599321</v>
      </c>
      <c r="N52" s="401">
        <f xml:space="preserve"> Update!N994</f>
        <v>4448.1262885751103</v>
      </c>
      <c r="O52" s="401">
        <f xml:space="preserve"> Update!O994</f>
        <v>4450.7056130071787</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0.34199999999999997</v>
      </c>
      <c r="N56" s="291">
        <f xml:space="preserve"> Inp!N$214</f>
        <v>0.34975000000000001</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3826.9281388292416</v>
      </c>
      <c r="N57" s="401">
        <f xml:space="preserve"> Update!N1014</f>
        <v>3889.3304235728619</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6.759425040028999E-2</v>
      </c>
      <c r="O61" s="291">
        <f xml:space="preserve"> Update!O$1033</f>
        <v>0.10898999574326296</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624.32094780891794</v>
      </c>
      <c r="N68" s="405">
        <f xml:space="preserve"> Update!N140</f>
        <v>634.29042289156644</v>
      </c>
      <c r="O68" s="405">
        <f xml:space="preserve"> Update!O140</f>
        <v>653.34750017054182</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5.2299160158343607</v>
      </c>
      <c r="N69" s="404">
        <f xml:space="preserve"> Update!N141</f>
        <v>30.258689567791588</v>
      </c>
      <c r="O69" s="404">
        <f xml:space="preserve"> Update!O141</f>
        <v>73.048671374668018</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13.175949727622564</v>
      </c>
      <c r="N70" s="404">
        <f xml:space="preserve"> Update!N142</f>
        <v>15.739703610025822</v>
      </c>
      <c r="O70" s="404">
        <f xml:space="preserve"> Update!O142</f>
        <v>28.018880767488533</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23.088546738413903</v>
      </c>
      <c r="N71" s="404">
        <f xml:space="preserve"> Update!N143</f>
        <v>24.709487006890672</v>
      </c>
      <c r="O71" s="404">
        <f xml:space="preserve"> Update!O143</f>
        <v>27.406055203322442</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623.02930820902498</v>
      </c>
      <c r="M73" s="405">
        <f xml:space="preserve"> Update!M145</f>
        <v>619.63826681396154</v>
      </c>
      <c r="N73" s="405">
        <f xml:space="preserve"> Update!N145</f>
        <v>655.57932906249323</v>
      </c>
      <c r="O73" s="405">
        <f xml:space="preserve"> Update!O145</f>
        <v>727.0089971093762</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312.17048028654125</v>
      </c>
      <c r="N78" s="395">
        <f xml:space="preserve"> Update!N123</f>
        <v>309.21411582448911</v>
      </c>
      <c r="O78" s="395">
        <f xml:space="preserve"> Update!O123</f>
        <v>313.5693126761679</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2.7104244657893819</v>
      </c>
      <c r="N79" s="395">
        <f xml:space="preserve"> Update!N124</f>
        <v>17.860838021703426</v>
      </c>
      <c r="O79" s="395">
        <f xml:space="preserve"> Update!O124</f>
        <v>40.368721337859618</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13.01873407454344</v>
      </c>
      <c r="N80" s="395">
        <f xml:space="preserve"> Update!N125</f>
        <v>13.698882058011252</v>
      </c>
      <c r="O80" s="395">
        <f xml:space="preserve"> Update!O125</f>
        <v>14.948429438943256</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311.51465410451226</v>
      </c>
      <c r="M81" s="395">
        <f xml:space="preserve"> Update!M126</f>
        <v>301.86217067778716</v>
      </c>
      <c r="N81" s="395">
        <f xml:space="preserve"> Update!N126</f>
        <v>313.37607178818126</v>
      </c>
      <c r="O81" s="395">
        <f xml:space="preserve"> Update!O126</f>
        <v>338.98960457508434</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312.15046752237674</v>
      </c>
      <c r="N85" s="293">
        <f xml:space="preserve"> Update!N128</f>
        <v>311.80891230349101</v>
      </c>
      <c r="O85" s="293">
        <f xml:space="preserve"> Update!O128</f>
        <v>311.15940349684905</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2.5194915500449793</v>
      </c>
      <c r="N86" s="293">
        <f xml:space="preserve"> Update!N129</f>
        <v>11.891855916427122</v>
      </c>
      <c r="O86" s="293">
        <f xml:space="preserve"> Update!O129</f>
        <v>29.92738831985352</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9.8633129460268112</v>
      </c>
      <c r="N87" s="293">
        <f xml:space="preserve"> Update!N130</f>
        <v>10.320553341007614</v>
      </c>
      <c r="O87" s="293">
        <f xml:space="preserve"> Update!O130</f>
        <v>10.994794514329367</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311.51465410451277</v>
      </c>
      <c r="M89" s="293">
        <f xml:space="preserve"> Update!M132</f>
        <v>304.80664612639544</v>
      </c>
      <c r="N89" s="293">
        <f xml:space="preserve"> Update!N132</f>
        <v>313.38021487891052</v>
      </c>
      <c r="O89" s="293">
        <f xml:space="preserve"> Update!O132</f>
        <v>330.09199730237322</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13.267394763586353</v>
      </c>
      <c r="O93" s="293">
        <f xml:space="preserve"> Update!O134</f>
        <v>28.61878399752495</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0.50599562966103906</v>
      </c>
      <c r="O94" s="293">
        <f xml:space="preserve"> Update!O135</f>
        <v>2.7525617169548675</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13.175949727622564</v>
      </c>
      <c r="N95" s="293">
        <f xml:space="preserve"> Update!N136</f>
        <v>15.739703610025822</v>
      </c>
      <c r="O95" s="293">
        <f xml:space="preserve"> Update!O136</f>
        <v>28.018880767488533</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0.20649971784365265</v>
      </c>
      <c r="N96" s="293">
        <f xml:space="preserve"> Update!N137</f>
        <v>0.69005160787180353</v>
      </c>
      <c r="O96" s="293">
        <f xml:space="preserve"> Update!O137</f>
        <v>1.4628312500498202</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12.969450009778912</v>
      </c>
      <c r="N97" s="293">
        <f xml:space="preserve"> Update!N138</f>
        <v>28.823042395401412</v>
      </c>
      <c r="O97" s="293">
        <f xml:space="preserve"> Update!O138</f>
        <v>57.927395231918531</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306.70833662285526</v>
      </c>
      <c r="N101" s="401">
        <f xml:space="preserve"> Update!N147</f>
        <v>310.9256874807221</v>
      </c>
      <c r="O101" s="401">
        <f xml:space="preserve"> Update!O147</f>
        <v>336.19468269480268</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308.06772986433151</v>
      </c>
      <c r="N102" s="401">
        <f xml:space="preserve"> Update!N148</f>
        <v>309.28960173760726</v>
      </c>
      <c r="O102" s="401">
        <f xml:space="preserve"> Update!O148</f>
        <v>325.6425743080689</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6.4497496573243431</v>
      </c>
      <c r="N103" s="401">
        <f xml:space="preserve"> Update!N149</f>
        <v>20.679684501899814</v>
      </c>
      <c r="O103" s="401">
        <f xml:space="preserve"> Update!O149</f>
        <v>43.325969705361842</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621.2258161445111</v>
      </c>
      <c r="N104" s="401">
        <f xml:space="preserve"> Update!N150</f>
        <v>640.89497372022925</v>
      </c>
      <c r="O104" s="401">
        <f xml:space="preserve"> Update!O150</f>
        <v>705.16322670823342</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0.34199999999999997</v>
      </c>
      <c r="N109" s="401">
        <f xml:space="preserve"> Update!N179</f>
        <v>0.34975000000000001</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0.34199999999999997</v>
      </c>
      <c r="N113" s="291">
        <f xml:space="preserve"> Inp!N$214</f>
        <v>0.34975000000000001</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202.93401965878806</v>
      </c>
      <c r="N114" s="401">
        <f xml:space="preserve"> Update!N183</f>
        <v>206.51669598758497</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6.777019592370892E-2</v>
      </c>
      <c r="O118" s="291">
        <f xml:space="preserve"> Update!O$202</f>
        <v>0.10974802613383239</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3538.4046898964343</v>
      </c>
      <c r="N125" s="404">
        <f xml:space="preserve"> Update!N320</f>
        <v>3609.9998213483941</v>
      </c>
      <c r="O125" s="404">
        <f xml:space="preserve"> Update!O320</f>
        <v>3703.4729547425445</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29.64109953884909</v>
      </c>
      <c r="N126" s="404">
        <f xml:space="preserve"> Update!N321</f>
        <v>171.45213018162752</v>
      </c>
      <c r="O126" s="404">
        <f xml:space="preserve"> Update!O321</f>
        <v>412.00427667590395</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153.47036761060335</v>
      </c>
      <c r="N127" s="404">
        <f xml:space="preserve"> Update!N322</f>
        <v>142.52630495462273</v>
      </c>
      <c r="O127" s="404">
        <f xml:space="preserve"> Update!O322</f>
        <v>157.63341468873716</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194.85636168900325</v>
      </c>
      <c r="N128" s="404">
        <f xml:space="preserve"> Update!N323</f>
        <v>207.36155735235931</v>
      </c>
      <c r="O128" s="404">
        <f xml:space="preserve"> Update!O323</f>
        <v>227.12404732955019</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3531.0841865015686</v>
      </c>
      <c r="M130" s="405">
        <f xml:space="preserve"> Update!M325</f>
        <v>3526.6597953568807</v>
      </c>
      <c r="N130" s="405">
        <f xml:space="preserve"> Update!N325</f>
        <v>3716.6166991322848</v>
      </c>
      <c r="O130" s="405">
        <f xml:space="preserve"> Update!O325</f>
        <v>4045.9865987776352</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1769.2590571719747</v>
      </c>
      <c r="N135" s="395">
        <f xml:space="preserve"> Update!N303</f>
        <v>1721.0231314983948</v>
      </c>
      <c r="O135" s="395">
        <f xml:space="preserve"> Update!O303</f>
        <v>1713.9068041690634</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15.3616159685459</v>
      </c>
      <c r="N136" s="395">
        <f xml:space="preserve"> Update!N304</f>
        <v>99.409806377484799</v>
      </c>
      <c r="O136" s="395">
        <f xml:space="preserve"> Update!O304</f>
        <v>220.64731266613177</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104.51697905281362</v>
      </c>
      <c r="N137" s="395">
        <f xml:space="preserve"> Update!N305</f>
        <v>107.58234953972836</v>
      </c>
      <c r="O137" s="395">
        <f xml:space="preserve"> Update!O305</f>
        <v>115.18020854089609</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1765.5420932507859</v>
      </c>
      <c r="M138" s="395">
        <f xml:space="preserve"> Update!M306</f>
        <v>1680.1036940877068</v>
      </c>
      <c r="N138" s="395">
        <f xml:space="preserve"> Update!N306</f>
        <v>1712.8505883361511</v>
      </c>
      <c r="O138" s="395">
        <f xml:space="preserve"> Update!O306</f>
        <v>1819.3739082942991</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1769.1456327244598</v>
      </c>
      <c r="N142" s="293">
        <f xml:space="preserve"> Update!N308</f>
        <v>1735.7929612797295</v>
      </c>
      <c r="O142" s="293">
        <f xml:space="preserve"> Update!O308</f>
        <v>1701.3773478543105</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14.279483570303192</v>
      </c>
      <c r="N143" s="293">
        <f xml:space="preserve"> Update!N309</f>
        <v>66.20015971896197</v>
      </c>
      <c r="O143" s="293">
        <f xml:space="preserve"> Update!O309</f>
        <v>163.63889374904934</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86.612709654795168</v>
      </c>
      <c r="N144" s="293">
        <f xml:space="preserve"> Update!N310</f>
        <v>88.472678200646044</v>
      </c>
      <c r="O144" s="293">
        <f xml:space="preserve"> Update!O310</f>
        <v>92.389874029911724</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1765.5420932507827</v>
      </c>
      <c r="M146" s="293">
        <f xml:space="preserve"> Update!M312</f>
        <v>1696.8124066399648</v>
      </c>
      <c r="N146" s="293">
        <f xml:space="preserve"> Update!N312</f>
        <v>1713.5204427980452</v>
      </c>
      <c r="O146" s="293">
        <f xml:space="preserve"> Update!O312</f>
        <v>1772.6263675734483</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153.18372857026955</v>
      </c>
      <c r="O150" s="293">
        <f xml:space="preserve"> Update!O314</f>
        <v>288.18880271917038</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5.8421640851807419</v>
      </c>
      <c r="O151" s="293">
        <f xml:space="preserve"> Update!O315</f>
        <v>27.71807026072284</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153.47036761060335</v>
      </c>
      <c r="N152" s="293">
        <f xml:space="preserve"> Update!N316</f>
        <v>142.52630495462273</v>
      </c>
      <c r="O152" s="293">
        <f xml:space="preserve"> Update!O316</f>
        <v>157.63341468873716</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3.7266729813944539</v>
      </c>
      <c r="N153" s="293">
        <f xml:space="preserve"> Update!N317</f>
        <v>11.306529611984915</v>
      </c>
      <c r="O153" s="293">
        <f xml:space="preserve"> Update!O317</f>
        <v>19.553964758742389</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149.7436946292089</v>
      </c>
      <c r="N154" s="293">
        <f xml:space="preserve"> Update!N318</f>
        <v>290.24566799808815</v>
      </c>
      <c r="O154" s="293">
        <f xml:space="preserve"> Update!O318</f>
        <v>453.98632290988797</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1723.0186926511387</v>
      </c>
      <c r="N158" s="401">
        <f xml:space="preserve"> Update!N327</f>
        <v>1715.3358578255404</v>
      </c>
      <c r="O158" s="401">
        <f xml:space="preserve"> Update!O327</f>
        <v>1821.3310755466937</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1730.7334354217699</v>
      </c>
      <c r="N159" s="401">
        <f xml:space="preserve"> Update!N328</f>
        <v>1706.7089096915918</v>
      </c>
      <c r="O159" s="401">
        <f xml:space="preserve"> Update!O328</f>
        <v>1764.9117088753801</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74.468026199492257</v>
      </c>
      <c r="N160" s="401">
        <f xml:space="preserve"> Update!N329</f>
        <v>218.11202304403187</v>
      </c>
      <c r="O160" s="401">
        <f xml:space="preserve"> Update!O329</f>
        <v>373.53683745112443</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3528.220154272401</v>
      </c>
      <c r="N161" s="401">
        <f xml:space="preserve"> Update!N330</f>
        <v>3640.1567905611641</v>
      </c>
      <c r="O161" s="401">
        <f xml:space="preserve"> Update!O330</f>
        <v>3959.7796218731983</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1348.0156190126218</v>
      </c>
      <c r="N166" s="401">
        <f xml:space="preserve"> Update!N355</f>
        <v>1341.499950574861</v>
      </c>
      <c r="O166" s="401">
        <f xml:space="preserve"> Update!O355</f>
        <v>1341.5781632548926</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0.34199999999999997</v>
      </c>
      <c r="N170" s="291">
        <f xml:space="preserve"> Inp!N$214</f>
        <v>0.34975000000000001</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1152.5533542557914</v>
      </c>
      <c r="N171" s="401">
        <f xml:space="preserve"> Update!N363</f>
        <v>1172.9740192838942</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6.7540041801062101E-2</v>
      </c>
      <c r="O175" s="291">
        <f xml:space="preserve"> Update!O$382</f>
        <v>0.10877619921184345</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7157.6931723414818</v>
      </c>
      <c r="N182" s="405">
        <f xml:space="preserve"> Update!N500</f>
        <v>7246.3959491885389</v>
      </c>
      <c r="O182" s="405">
        <f xml:space="preserve"> Update!O500</f>
        <v>7452.1015095378461</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59.959759943717529</v>
      </c>
      <c r="N183" s="404">
        <f xml:space="preserve"> Update!N501</f>
        <v>344.99401455691753</v>
      </c>
      <c r="O183" s="404">
        <f xml:space="preserve"> Update!O501</f>
        <v>830.87427393755252</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222.00514280390652</v>
      </c>
      <c r="N184" s="404">
        <f xml:space="preserve"> Update!N502</f>
        <v>255.75006755738369</v>
      </c>
      <c r="O184" s="404">
        <f xml:space="preserve"> Update!O502</f>
        <v>234.21138255365025</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360.60777097280567</v>
      </c>
      <c r="N185" s="404">
        <f xml:space="preserve"> Update!N503</f>
        <v>369.0294780023404</v>
      </c>
      <c r="O185" s="404">
        <f xml:space="preserve"> Update!O503</f>
        <v>401.45286963861435</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7142.8848274065058</v>
      </c>
      <c r="M187" s="405">
        <f xml:space="preserve"> Update!M505</f>
        <v>7079.0503041162965</v>
      </c>
      <c r="N187" s="405">
        <f xml:space="preserve"> Update!N505</f>
        <v>7478.1105533004984</v>
      </c>
      <c r="O187" s="405">
        <f xml:space="preserve"> Update!O505</f>
        <v>8115.7342963904357</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3578.9613069933584</v>
      </c>
      <c r="N192" s="395">
        <f xml:space="preserve"> Update!N483</f>
        <v>3497.2367317619023</v>
      </c>
      <c r="O192" s="395">
        <f xml:space="preserve"> Update!O483</f>
        <v>3505.2924288203012</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31.074380510560289</v>
      </c>
      <c r="N193" s="395">
        <f xml:space="preserve"> Update!N484</f>
        <v>202.00752680063715</v>
      </c>
      <c r="O193" s="395">
        <f xml:space="preserve"> Update!O484</f>
        <v>451.26920124639656</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195.95005170148573</v>
      </c>
      <c r="N194" s="395">
        <f xml:space="preserve"> Update!N485</f>
        <v>196.11200866987932</v>
      </c>
      <c r="O194" s="395">
        <f xml:space="preserve"> Update!O485</f>
        <v>210.01982264030045</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3571.4424137032552</v>
      </c>
      <c r="M195" s="395">
        <f xml:space="preserve"> Update!M486</f>
        <v>3414.0856358024325</v>
      </c>
      <c r="N195" s="395">
        <f xml:space="preserve"> Update!N486</f>
        <v>3503.1322498926597</v>
      </c>
      <c r="O195" s="395">
        <f xml:space="preserve"> Update!O486</f>
        <v>3746.5418074263976</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3578.7318653481238</v>
      </c>
      <c r="N199" s="293">
        <f xml:space="preserve"> Update!N488</f>
        <v>3527.0820171469113</v>
      </c>
      <c r="O199" s="293">
        <f xml:space="preserve"> Update!O488</f>
        <v>3479.2663083393254</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28.88537943315724</v>
      </c>
      <c r="N200" s="293">
        <f xml:space="preserve"> Update!N489</f>
        <v>134.51684508782594</v>
      </c>
      <c r="O200" s="293">
        <f xml:space="preserve"> Update!O489</f>
        <v>334.63669330793226</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159.74260798170786</v>
      </c>
      <c r="N201" s="293">
        <f xml:space="preserve"> Update!N490</f>
        <v>157.5002842228611</v>
      </c>
      <c r="O201" s="293">
        <f xml:space="preserve"> Update!O490</f>
        <v>164.30827318900393</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3571.4424137032511</v>
      </c>
      <c r="M203" s="293">
        <f xml:space="preserve"> Update!M492</f>
        <v>3447.8746367995695</v>
      </c>
      <c r="N203" s="293">
        <f xml:space="preserve"> Update!N492</f>
        <v>3504.0985780118758</v>
      </c>
      <c r="O203" s="293">
        <f xml:space="preserve"> Update!O492</f>
        <v>3649.5947284582539</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222.07720027972482</v>
      </c>
      <c r="O207" s="293">
        <f xml:space="preserve"> Update!O494</f>
        <v>467.54277237821992</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8.4696426684544424</v>
      </c>
      <c r="O208" s="293">
        <f xml:space="preserve"> Update!O495</f>
        <v>44.968379383223642</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222.00514280390652</v>
      </c>
      <c r="N209" s="293">
        <f xml:space="preserve"> Update!N496</f>
        <v>255.75006755738369</v>
      </c>
      <c r="O209" s="293">
        <f xml:space="preserve"> Update!O496</f>
        <v>234.21138255365025</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4.9151112896120948</v>
      </c>
      <c r="N210" s="293">
        <f xml:space="preserve"> Update!N497</f>
        <v>15.41718510959997</v>
      </c>
      <c r="O210" s="293">
        <f xml:space="preserve"> Update!O497</f>
        <v>27.124773809309964</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217.09003151429442</v>
      </c>
      <c r="N211" s="293">
        <f xml:space="preserve"> Update!N498</f>
        <v>470.87972539596291</v>
      </c>
      <c r="O211" s="293">
        <f xml:space="preserve"> Update!O498</f>
        <v>719.59776050578375</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3493.1183715455054</v>
      </c>
      <c r="N215" s="401">
        <f xml:space="preserve"> Update!N507</f>
        <v>3496.6043893337223</v>
      </c>
      <c r="O215" s="401">
        <f xml:space="preserve"> Update!O507</f>
        <v>3737.3922928031525</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3508.7190521702382</v>
      </c>
      <c r="N216" s="401">
        <f xml:space="preserve"> Update!N508</f>
        <v>3478.7974625861061</v>
      </c>
      <c r="O216" s="401">
        <f xml:space="preserve"> Update!O508</f>
        <v>3621.1403780562523</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107.95957849501129</v>
      </c>
      <c r="N217" s="401">
        <f xml:space="preserve"> Update!N509</f>
        <v>340.52804859454176</v>
      </c>
      <c r="O217" s="401">
        <f xml:space="preserve"> Update!O509</f>
        <v>597.79469274532107</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7109.7970022107556</v>
      </c>
      <c r="N218" s="401">
        <f xml:space="preserve"> Update!N510</f>
        <v>7315.9299005143703</v>
      </c>
      <c r="O218" s="401">
        <f xml:space="preserve"> Update!O510</f>
        <v>7956.3273636047261</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2716.417056737117</v>
      </c>
      <c r="N223" s="401">
        <f xml:space="preserve"> Update!N535</f>
        <v>2696.1255145375781</v>
      </c>
      <c r="O223" s="401">
        <f xml:space="preserve"> Update!O535</f>
        <v>2695.6134103417735</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0.34199999999999997</v>
      </c>
      <c r="N227" s="291">
        <f xml:space="preserve"> Inp!N$214</f>
        <v>0.34975000000000001</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2322.5365835102348</v>
      </c>
      <c r="N228" s="401">
        <f xml:space="preserve"> Update!N543</f>
        <v>2357.4247467737951</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1.0470923567005741E-2</v>
      </c>
      <c r="N232" s="291">
        <f xml:space="preserve"> Update!N$562</f>
        <v>6.7634737056252447E-2</v>
      </c>
      <c r="O232" s="291">
        <f xml:space="preserve"> Update!O$562</f>
        <v>0.10917546595803995</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456.73478819260896</v>
      </c>
      <c r="N239" s="404">
        <f xml:space="preserve"> Update!N680</f>
        <v>466.80604762285583</v>
      </c>
      <c r="O239" s="404">
        <f xml:space="preserve"> Update!O680</f>
        <v>483.61543825129962</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3.8260522767022804</v>
      </c>
      <c r="N240" s="404">
        <f xml:space="preserve"> Update!N681</f>
        <v>22.01353473100022</v>
      </c>
      <c r="O240" s="404">
        <f xml:space="preserve"> Update!O681</f>
        <v>53.215680172748051</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36.444394771875984</v>
      </c>
      <c r="N241" s="404">
        <f xml:space="preserve"> Update!N682</f>
        <v>41.54168550324372</v>
      </c>
      <c r="O241" s="404">
        <f xml:space="preserve"> Update!O682</f>
        <v>39.889042841194325</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40.965274968360845</v>
      </c>
      <c r="N242" s="404">
        <f xml:space="preserve"> Update!N683</f>
        <v>44.890008185655553</v>
      </c>
      <c r="O242" s="404">
        <f xml:space="preserve"> Update!O683</f>
        <v>51.352088968227363</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455.78986276419079</v>
      </c>
      <c r="M244" s="404">
        <f xml:space="preserve"> Update!M685</f>
        <v>456.03996027282602</v>
      </c>
      <c r="N244" s="404">
        <f xml:space="preserve"> Update!N685</f>
        <v>485.47125967144422</v>
      </c>
      <c r="O244" s="404">
        <f xml:space="preserve"> Update!O685</f>
        <v>525.36807229701458</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228.37471447025146</v>
      </c>
      <c r="N249" s="395">
        <f xml:space="preserve"> Update!N663</f>
        <v>214.55392856366498</v>
      </c>
      <c r="O249" s="395">
        <f xml:space="preserve"> Update!O663</f>
        <v>205.82323975842664</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1.982866582707183</v>
      </c>
      <c r="N250" s="395">
        <f xml:space="preserve"> Update!N664</f>
        <v>12.393072530915335</v>
      </c>
      <c r="O250" s="395">
        <f xml:space="preserve"> Update!O664</f>
        <v>26.497557875646308</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20.904935493801787</v>
      </c>
      <c r="N251" s="395">
        <f xml:space="preserve"> Update!N665</f>
        <v>21.250602401306899</v>
      </c>
      <c r="O251" s="395">
        <f xml:space="preserve"> Update!O665</f>
        <v>22.781051179249857</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227.89493138209559</v>
      </c>
      <c r="M252" s="395">
        <f xml:space="preserve"> Update!M666</f>
        <v>209.45264555915688</v>
      </c>
      <c r="N252" s="395">
        <f xml:space="preserve"> Update!N666</f>
        <v>205.69639869327344</v>
      </c>
      <c r="O252" s="395">
        <f xml:space="preserve"> Update!O666</f>
        <v>209.5397464548231</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228.3600737223575</v>
      </c>
      <c r="N256" s="293">
        <f xml:space="preserve"> Update!N668</f>
        <v>216.47573840863996</v>
      </c>
      <c r="O256" s="293">
        <f xml:space="preserve"> Update!O668</f>
        <v>204.47650246264092</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1.8431856939950977</v>
      </c>
      <c r="N257" s="293">
        <f xml:space="preserve"> Update!N669</f>
        <v>8.2560125415917884</v>
      </c>
      <c r="O257" s="293">
        <f xml:space="preserve"> Update!O669</f>
        <v>19.666600535654094</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18.588898221156207</v>
      </c>
      <c r="N258" s="293">
        <f xml:space="preserve"> Update!N670</f>
        <v>18.795855845331388</v>
      </c>
      <c r="O258" s="293">
        <f xml:space="preserve"> Update!O670</f>
        <v>19.737726896819595</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227.89493138209519</v>
      </c>
      <c r="M260" s="293">
        <f xml:space="preserve"> Update!M672</f>
        <v>211.61436119519601</v>
      </c>
      <c r="N260" s="293">
        <f xml:space="preserve"> Update!N672</f>
        <v>205.93589510490034</v>
      </c>
      <c r="O260" s="293">
        <f xml:space="preserve"> Update!O672</f>
        <v>204.40537610147538</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35.77638065055087</v>
      </c>
      <c r="O264" s="293">
        <f xml:space="preserve"> Update!O674</f>
        <v>73.315696030232075</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1.3644496584930967</v>
      </c>
      <c r="O265" s="293">
        <f xml:space="preserve"> Update!O675</f>
        <v>7.0515217614476429</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36.444394771875984</v>
      </c>
      <c r="N266" s="293">
        <f xml:space="preserve"> Update!N676</f>
        <v>41.54168550324372</v>
      </c>
      <c r="O266" s="293">
        <f xml:space="preserve"> Update!O676</f>
        <v>39.889042841194325</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1.4714412534028516</v>
      </c>
      <c r="N267" s="293">
        <f xml:space="preserve"> Update!N677</f>
        <v>4.8435499390172634</v>
      </c>
      <c r="O267" s="293">
        <f xml:space="preserve"> Update!O677</f>
        <v>8.8333108921579111</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34.97295351847314</v>
      </c>
      <c r="N268" s="293">
        <f xml:space="preserve"> Update!N678</f>
        <v>73.838965873270425</v>
      </c>
      <c r="O268" s="293">
        <f xml:space="preserve"> Update!O678</f>
        <v>111.42294974071613</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218.71905564541285</v>
      </c>
      <c r="N272" s="401">
        <f xml:space="preserve"> Update!N687</f>
        <v>210.0393958769788</v>
      </c>
      <c r="O272" s="401">
        <f xml:space="preserve"> Update!O687</f>
        <v>214.38193130496023</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219.71733920795359</v>
      </c>
      <c r="N273" s="401">
        <f xml:space="preserve"> Update!N688</f>
        <v>209.08020842461957</v>
      </c>
      <c r="O273" s="401">
        <f xml:space="preserve"> Update!O688</f>
        <v>207.92318263367866</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17.392163491999728</v>
      </c>
      <c r="N274" s="401">
        <f xml:space="preserve"> Update!N689</f>
        <v>53.878388890512717</v>
      </c>
      <c r="O274" s="401">
        <f xml:space="preserve"> Update!O689</f>
        <v>93.052767600414839</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455.82855834536616</v>
      </c>
      <c r="N275" s="401">
        <f xml:space="preserve"> Update!N690</f>
        <v>472.9979931921111</v>
      </c>
      <c r="O275" s="401">
        <f xml:space="preserve"> Update!O690</f>
        <v>515.35788153905378</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174.15693731511945</v>
      </c>
      <c r="N280" s="401">
        <f xml:space="preserve"> Update!N715</f>
        <v>174.31303677208018</v>
      </c>
      <c r="O280" s="401">
        <f xml:space="preserve"> Update!O715</f>
        <v>174.60387853782342</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0.34199999999999997</v>
      </c>
      <c r="N284" s="291">
        <f xml:space="preserve"> Inp!N$214</f>
        <v>0.34975000000000001</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148.90418140442711</v>
      </c>
      <c r="N285" s="401">
        <f xml:space="preserve"> Update!N723</f>
        <v>152.41496152758759</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6.7145924850475325E-2</v>
      </c>
      <c r="O289" s="291">
        <f xml:space="preserve"> Update!O$742</f>
        <v>0.10674616349837107</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0.34199999999999997</v>
      </c>
      <c r="N341" s="291">
        <f xml:space="preserve"> Inp!N$214</f>
        <v>0.34975000000000001</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United Utilities</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11777.153598239443</v>
      </c>
      <c r="N11" s="626">
        <f xml:space="preserve"> Update!N947</f>
        <v>11957.492241051355</v>
      </c>
      <c r="O11" s="626">
        <f xml:space="preserve"> Update!O947</f>
        <v>12292.537402702234</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98.656827775103267</v>
      </c>
      <c r="N12" s="626">
        <f xml:space="preserve"> Update!N948</f>
        <v>568.71836903733674</v>
      </c>
      <c r="O12" s="626">
        <f xml:space="preserve"> Update!O948</f>
        <v>1369.1429021608724</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425.09585491400844</v>
      </c>
      <c r="N13" s="626">
        <f xml:space="preserve"> Update!N949</f>
        <v>455.55776162527599</v>
      </c>
      <c r="O13" s="626">
        <f xml:space="preserve"> Update!O949</f>
        <v>459.75272085107025</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619.51795436858367</v>
      </c>
      <c r="N14" s="626">
        <f xml:space="preserve"> Update!N950</f>
        <v>645.99053054724584</v>
      </c>
      <c r="O14" s="626">
        <f xml:space="preserve"> Update!O950</f>
        <v>707.3350611397143</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11681.388326559965</v>
      </c>
      <c r="N16" s="626">
        <f xml:space="preserve"> Update!N952</f>
        <v>12335.77784116672</v>
      </c>
      <c r="O16" s="626">
        <f xml:space="preserve"> Update!O952</f>
        <v>13414.097964574461</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5888.7655589221258</v>
      </c>
      <c r="N21" s="480">
        <f xml:space="preserve"> Update!N930</f>
        <v>5742.0279076484512</v>
      </c>
      <c r="O21" s="480">
        <f xml:space="preserve"> Update!O930</f>
        <v>5738.5917854239597</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51.129287527602749</v>
      </c>
      <c r="N22" s="629">
        <f xml:space="preserve"> Update!N931</f>
        <v>331.67124373074068</v>
      </c>
      <c r="O22" s="629">
        <f xml:space="preserve"> Update!O931</f>
        <v>738.78279312603422</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334.39070032264453</v>
      </c>
      <c r="N23" s="480">
        <f xml:space="preserve"> Update!N932</f>
        <v>338.6438426689258</v>
      </c>
      <c r="O23" s="480">
        <f xml:space="preserve"> Update!O932</f>
        <v>362.92951179938962</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5605.504146127083</v>
      </c>
      <c r="N24" s="480">
        <f xml:space="preserve"> Update!N933</f>
        <v>5735.0553087102653</v>
      </c>
      <c r="O24" s="480">
        <f xml:space="preserve"> Update!O933</f>
        <v>6114.4450667506044</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5888.3880393173176</v>
      </c>
      <c r="N28" s="480">
        <f xml:space="preserve"> Update!N935</f>
        <v>5791.1596291387714</v>
      </c>
      <c r="O28" s="480">
        <f xml:space="preserve"> Update!O935</f>
        <v>5696.2795621531259</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47.527540247500511</v>
      </c>
      <c r="N29" s="629">
        <f xml:space="preserve"> Update!N936</f>
        <v>220.86487326480682</v>
      </c>
      <c r="O29" s="629">
        <f xml:space="preserve"> Update!O936</f>
        <v>547.86957591248927</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274.80752880368607</v>
      </c>
      <c r="N30" s="480">
        <f xml:space="preserve"> Update!N937</f>
        <v>275.08937160984613</v>
      </c>
      <c r="O30" s="480">
        <f xml:space="preserve"> Update!O937</f>
        <v>287.43066863006459</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5661.1080507611259</v>
      </c>
      <c r="N32" s="480">
        <f xml:space="preserve"> Update!N939</f>
        <v>5736.9351307937322</v>
      </c>
      <c r="O32" s="480">
        <f xml:space="preserve"> Update!O939</f>
        <v>5956.718469435551</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424.3047042641316</v>
      </c>
      <c r="O36" s="480">
        <f xml:space="preserve"> Update!O941</f>
        <v>857.6660551251473</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16.182252041789319</v>
      </c>
      <c r="O37" s="629">
        <f xml:space="preserve"> Update!O942</f>
        <v>82.490533122348992</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425.09585491400844</v>
      </c>
      <c r="N38" s="480">
        <f xml:space="preserve"> Update!N943</f>
        <v>455.55776162527599</v>
      </c>
      <c r="O38" s="480">
        <f xml:space="preserve"> Update!O943</f>
        <v>459.75272085107025</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10.319725242253053</v>
      </c>
      <c r="N39" s="480">
        <f xml:space="preserve"> Update!N944</f>
        <v>32.25731626847395</v>
      </c>
      <c r="O39" s="480">
        <f xml:space="preserve"> Update!O944</f>
        <v>56.974880710260081</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414.77612967175543</v>
      </c>
      <c r="N40" s="480">
        <f xml:space="preserve"> Update!N945</f>
        <v>863.78740166272291</v>
      </c>
      <c r="O40" s="480">
        <f xml:space="preserve"> Update!O945</f>
        <v>1342.9344283883063</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5741.5644564649119</v>
      </c>
      <c r="N44" s="480">
        <f xml:space="preserve"> Update!N954</f>
        <v>5732.9053305169646</v>
      </c>
      <c r="O44" s="480">
        <f xml:space="preserve"> Update!O954</f>
        <v>6109.2999823496093</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5767.2375566642941</v>
      </c>
      <c r="N45" s="480">
        <f xml:space="preserve"> Update!N955</f>
        <v>5703.8761824399253</v>
      </c>
      <c r="O45" s="480">
        <f xml:space="preserve"> Update!O955</f>
        <v>5919.6178438733805</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206.2695178438276</v>
      </c>
      <c r="N46" s="480">
        <f xml:space="preserve"> Update!N956</f>
        <v>633.1981450309861</v>
      </c>
      <c r="O46" s="480">
        <f xml:space="preserve"> Update!O956</f>
        <v>1107.7102675022222</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11715.071530973035</v>
      </c>
      <c r="N47" s="480">
        <f xml:space="preserve"> Update!N957</f>
        <v>12069.979657987877</v>
      </c>
      <c r="O47" s="480">
        <f xml:space="preserve"> Update!O957</f>
        <v>13136.628093725212</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4475.9393436599321</v>
      </c>
      <c r="N52" s="480">
        <f xml:space="preserve"> Update!N994</f>
        <v>4448.1262885751103</v>
      </c>
      <c r="O52" s="480">
        <f xml:space="preserve"> Update!O994</f>
        <v>4450.7056130071787</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0.34199999999999997</v>
      </c>
      <c r="N56" s="493">
        <f xml:space="preserve"> Inp!N$214</f>
        <v>0.34975000000000001</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3826.9281388292416</v>
      </c>
      <c r="N57" s="480">
        <f xml:space="preserve"> Update!N1014</f>
        <v>3889.3304235728619</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6.759425040028999E-2</v>
      </c>
      <c r="O61" s="493">
        <f xml:space="preserve"> Update!O$1033</f>
        <v>0.10898999574326296</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624.32094780891794</v>
      </c>
      <c r="N68" s="488">
        <f xml:space="preserve"> Update!N140</f>
        <v>634.29042289156644</v>
      </c>
      <c r="O68" s="488">
        <f xml:space="preserve"> Update!O140</f>
        <v>653.34750017054182</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5.2299160158343607</v>
      </c>
      <c r="N69" s="626">
        <f xml:space="preserve"> Update!N141</f>
        <v>30.258689567791588</v>
      </c>
      <c r="O69" s="626">
        <f xml:space="preserve"> Update!O141</f>
        <v>73.048671374668018</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13.175949727622564</v>
      </c>
      <c r="N70" s="626">
        <f xml:space="preserve"> Update!N142</f>
        <v>15.739703610025822</v>
      </c>
      <c r="O70" s="626">
        <f xml:space="preserve"> Update!O142</f>
        <v>28.018880767488533</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23.088546738413903</v>
      </c>
      <c r="N71" s="626">
        <f xml:space="preserve"> Update!N143</f>
        <v>24.709487006890672</v>
      </c>
      <c r="O71" s="626">
        <f xml:space="preserve"> Update!O143</f>
        <v>27.406055203322442</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619.63826681396154</v>
      </c>
      <c r="N73" s="488">
        <f xml:space="preserve"> Update!N145</f>
        <v>655.57932906249323</v>
      </c>
      <c r="O73" s="488">
        <f xml:space="preserve"> Update!O145</f>
        <v>727.0089971093762</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312.17048028654125</v>
      </c>
      <c r="N78" s="480">
        <f xml:space="preserve"> Update!N123</f>
        <v>309.21411582448911</v>
      </c>
      <c r="O78" s="480">
        <f xml:space="preserve"> Update!O123</f>
        <v>313.5693126761679</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2.7104244657893819</v>
      </c>
      <c r="N79" s="629">
        <f xml:space="preserve"> Update!N124</f>
        <v>17.860838021703426</v>
      </c>
      <c r="O79" s="629">
        <f xml:space="preserve"> Update!O124</f>
        <v>40.368721337859618</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13.01873407454344</v>
      </c>
      <c r="N80" s="480">
        <f xml:space="preserve"> Update!N125</f>
        <v>13.698882058011252</v>
      </c>
      <c r="O80" s="480">
        <f xml:space="preserve"> Update!O125</f>
        <v>14.948429438943256</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301.86217067778716</v>
      </c>
      <c r="N81" s="480">
        <f xml:space="preserve"> Update!N126</f>
        <v>313.37607178818126</v>
      </c>
      <c r="O81" s="480">
        <f xml:space="preserve"> Update!O126</f>
        <v>338.98960457508434</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312.15046752237674</v>
      </c>
      <c r="N85" s="480">
        <f xml:space="preserve"> Update!N128</f>
        <v>311.80891230349101</v>
      </c>
      <c r="O85" s="480">
        <f xml:space="preserve"> Update!O128</f>
        <v>311.15940349684905</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2.5194915500449793</v>
      </c>
      <c r="N86" s="629">
        <f xml:space="preserve"> Update!N129</f>
        <v>11.891855916427122</v>
      </c>
      <c r="O86" s="629">
        <f xml:space="preserve"> Update!O129</f>
        <v>29.92738831985352</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9.8633129460268112</v>
      </c>
      <c r="N87" s="480">
        <f xml:space="preserve"> Update!N130</f>
        <v>10.320553341007614</v>
      </c>
      <c r="O87" s="480">
        <f xml:space="preserve"> Update!O130</f>
        <v>10.994794514329367</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304.80664612639544</v>
      </c>
      <c r="N89" s="480">
        <f xml:space="preserve"> Update!N132</f>
        <v>313.38021487891052</v>
      </c>
      <c r="O89" s="480">
        <f xml:space="preserve"> Update!O132</f>
        <v>330.09199730237322</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13.267394763586353</v>
      </c>
      <c r="O93" s="480">
        <f xml:space="preserve"> Update!O134</f>
        <v>28.61878399752495</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0.50599562966103906</v>
      </c>
      <c r="O94" s="629">
        <f xml:space="preserve"> Update!O135</f>
        <v>2.7525617169548675</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13.175949727622564</v>
      </c>
      <c r="N95" s="480">
        <f xml:space="preserve"> Update!N136</f>
        <v>15.739703610025822</v>
      </c>
      <c r="O95" s="480">
        <f xml:space="preserve"> Update!O136</f>
        <v>28.018880767488533</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0.20649971784365265</v>
      </c>
      <c r="N96" s="480">
        <f xml:space="preserve"> Update!N137</f>
        <v>0.69005160787180353</v>
      </c>
      <c r="O96" s="480">
        <f xml:space="preserve"> Update!O137</f>
        <v>1.4628312500498202</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12.969450009778912</v>
      </c>
      <c r="N97" s="480">
        <f xml:space="preserve"> Update!N138</f>
        <v>28.823042395401412</v>
      </c>
      <c r="O97" s="480">
        <f xml:space="preserve"> Update!O138</f>
        <v>57.927395231918531</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306.70833662285526</v>
      </c>
      <c r="N101" s="480">
        <f xml:space="preserve"> Update!N147</f>
        <v>310.9256874807221</v>
      </c>
      <c r="O101" s="480">
        <f xml:space="preserve"> Update!O147</f>
        <v>336.19468269480268</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308.06772986433151</v>
      </c>
      <c r="N102" s="480">
        <f xml:space="preserve"> Update!N148</f>
        <v>309.28960173760726</v>
      </c>
      <c r="O102" s="480">
        <f xml:space="preserve"> Update!O148</f>
        <v>325.6425743080689</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6.4497496573243431</v>
      </c>
      <c r="N103" s="480">
        <f xml:space="preserve"> Update!N149</f>
        <v>20.679684501899814</v>
      </c>
      <c r="O103" s="480">
        <f xml:space="preserve"> Update!O149</f>
        <v>43.325969705361842</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621.2258161445111</v>
      </c>
      <c r="N104" s="480">
        <f xml:space="preserve"> Update!N150</f>
        <v>640.89497372022925</v>
      </c>
      <c r="O104" s="480">
        <f xml:space="preserve"> Update!O150</f>
        <v>705.16322670823342</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237.34973059507379</v>
      </c>
      <c r="N109" s="480">
        <f xml:space="preserve"> Update!N175</f>
        <v>236.1877866905904</v>
      </c>
      <c r="O109" s="480">
        <f xml:space="preserve"> Update!O175</f>
        <v>238.91016087268997</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0.34199999999999997</v>
      </c>
      <c r="N113" s="493">
        <f xml:space="preserve"> Inp!N$214</f>
        <v>0.34975000000000001</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202.93401965878806</v>
      </c>
      <c r="N114" s="480">
        <f xml:space="preserve"> Update!N183</f>
        <v>206.51669598758497</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6.777019592370892E-2</v>
      </c>
      <c r="O118" s="493">
        <f xml:space="preserve"> Update!O$202</f>
        <v>0.10974802613383239</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3538.4046898964343</v>
      </c>
      <c r="N125" s="626">
        <f xml:space="preserve"> Update!N320</f>
        <v>3609.9998213483941</v>
      </c>
      <c r="O125" s="626">
        <f xml:space="preserve"> Update!O320</f>
        <v>3703.4729547425445</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29.64109953884909</v>
      </c>
      <c r="N126" s="626">
        <f xml:space="preserve"> Update!N321</f>
        <v>171.45213018162752</v>
      </c>
      <c r="O126" s="626">
        <f xml:space="preserve"> Update!O321</f>
        <v>412.00427667590395</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153.47036761060335</v>
      </c>
      <c r="N127" s="626">
        <f xml:space="preserve"> Update!N322</f>
        <v>142.52630495462273</v>
      </c>
      <c r="O127" s="626">
        <f xml:space="preserve"> Update!O322</f>
        <v>157.63341468873716</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194.85636168900325</v>
      </c>
      <c r="N128" s="626">
        <f xml:space="preserve"> Update!N323</f>
        <v>207.36155735235931</v>
      </c>
      <c r="O128" s="626">
        <f xml:space="preserve"> Update!O323</f>
        <v>227.12404732955019</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3526.6597953568807</v>
      </c>
      <c r="N130" s="488">
        <f xml:space="preserve"> Update!N325</f>
        <v>3716.6166991322848</v>
      </c>
      <c r="O130" s="488">
        <f xml:space="preserve"> Update!O325</f>
        <v>4045.9865987776352</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1769.2590571719747</v>
      </c>
      <c r="N135" s="480">
        <f xml:space="preserve"> Update!N303</f>
        <v>1721.0231314983948</v>
      </c>
      <c r="O135" s="480">
        <f xml:space="preserve"> Update!O303</f>
        <v>1713.9068041690634</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15.3616159685459</v>
      </c>
      <c r="N136" s="629">
        <f xml:space="preserve"> Update!N304</f>
        <v>99.409806377484799</v>
      </c>
      <c r="O136" s="629">
        <f xml:space="preserve"> Update!O304</f>
        <v>220.64731266613177</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104.51697905281362</v>
      </c>
      <c r="N137" s="480">
        <f xml:space="preserve"> Update!N305</f>
        <v>107.58234953972836</v>
      </c>
      <c r="O137" s="480">
        <f xml:space="preserve"> Update!O305</f>
        <v>115.18020854089609</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1680.1036940877068</v>
      </c>
      <c r="N138" s="480">
        <f xml:space="preserve"> Update!N306</f>
        <v>1712.8505883361511</v>
      </c>
      <c r="O138" s="480">
        <f xml:space="preserve"> Update!O306</f>
        <v>1819.3739082942991</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1769.1456327244598</v>
      </c>
      <c r="N142" s="629">
        <f xml:space="preserve"> Update!N308</f>
        <v>1735.7929612797295</v>
      </c>
      <c r="O142" s="629">
        <f xml:space="preserve"> Update!O308</f>
        <v>1701.3773478543105</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14.279483570303192</v>
      </c>
      <c r="N143" s="629">
        <f xml:space="preserve"> Update!N309</f>
        <v>66.20015971896197</v>
      </c>
      <c r="O143" s="629">
        <f xml:space="preserve"> Update!O309</f>
        <v>163.63889374904934</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86.612709654795168</v>
      </c>
      <c r="N144" s="629">
        <f xml:space="preserve"> Update!N310</f>
        <v>88.472678200646044</v>
      </c>
      <c r="O144" s="629">
        <f xml:space="preserve"> Update!O310</f>
        <v>92.389874029911724</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1696.8124066399648</v>
      </c>
      <c r="N146" s="480">
        <f xml:space="preserve"> Update!N312</f>
        <v>1713.5204427980452</v>
      </c>
      <c r="O146" s="480">
        <f xml:space="preserve"> Update!O312</f>
        <v>1772.6263675734483</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153.18372857026955</v>
      </c>
      <c r="O150" s="480">
        <f xml:space="preserve"> Update!O314</f>
        <v>288.18880271917038</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5.8421640851807419</v>
      </c>
      <c r="O151" s="629">
        <f xml:space="preserve"> Update!O315</f>
        <v>27.71807026072284</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153.47036761060335</v>
      </c>
      <c r="N152" s="480">
        <f xml:space="preserve"> Update!N316</f>
        <v>142.52630495462273</v>
      </c>
      <c r="O152" s="480">
        <f xml:space="preserve"> Update!O316</f>
        <v>157.63341468873716</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3.7266729813944539</v>
      </c>
      <c r="N153" s="480">
        <f xml:space="preserve"> Update!N317</f>
        <v>11.306529611984915</v>
      </c>
      <c r="O153" s="480">
        <f xml:space="preserve"> Update!O317</f>
        <v>19.553964758742389</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149.7436946292089</v>
      </c>
      <c r="N154" s="480">
        <f xml:space="preserve"> Update!N318</f>
        <v>290.24566799808815</v>
      </c>
      <c r="O154" s="480">
        <f xml:space="preserve"> Update!O318</f>
        <v>453.98632290988797</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1723.0186926511387</v>
      </c>
      <c r="N158" s="480">
        <f xml:space="preserve"> Update!N327</f>
        <v>1715.3358578255404</v>
      </c>
      <c r="O158" s="480">
        <f xml:space="preserve"> Update!O327</f>
        <v>1821.3310755466937</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1730.7334354217699</v>
      </c>
      <c r="N159" s="480">
        <f xml:space="preserve"> Update!N328</f>
        <v>1706.7089096915918</v>
      </c>
      <c r="O159" s="480">
        <f xml:space="preserve"> Update!O328</f>
        <v>1764.9117088753801</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74.468026199492257</v>
      </c>
      <c r="N160" s="480">
        <f xml:space="preserve"> Update!N329</f>
        <v>218.11202304403187</v>
      </c>
      <c r="O160" s="480">
        <f xml:space="preserve"> Update!O329</f>
        <v>373.53683745112443</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3528.220154272401</v>
      </c>
      <c r="N161" s="480">
        <f xml:space="preserve"> Update!N330</f>
        <v>3640.1567905611641</v>
      </c>
      <c r="O161" s="480">
        <f xml:space="preserve"> Update!O330</f>
        <v>3959.7796218731983</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1348.0156190126218</v>
      </c>
      <c r="N166" s="480">
        <f xml:space="preserve"> Update!N355</f>
        <v>1341.499950574861</v>
      </c>
      <c r="O166" s="480">
        <f xml:space="preserve"> Update!O355</f>
        <v>1341.5781632548926</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0.34199999999999997</v>
      </c>
      <c r="N170" s="493">
        <f xml:space="preserve"> Inp!N$214</f>
        <v>0.34975000000000001</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1152.5533542557914</v>
      </c>
      <c r="N171" s="480">
        <f xml:space="preserve"> Update!N363</f>
        <v>1172.9740192838942</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6.7540041801062101E-2</v>
      </c>
      <c r="O175" s="493">
        <f xml:space="preserve"> Update!O$382</f>
        <v>0.10877619921184345</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7157.6931723414818</v>
      </c>
      <c r="N182" s="488">
        <f xml:space="preserve"> Update!N500</f>
        <v>7246.3959491885389</v>
      </c>
      <c r="O182" s="488">
        <f xml:space="preserve"> Update!O500</f>
        <v>7452.1015095378461</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59.959759943717529</v>
      </c>
      <c r="N183" s="626">
        <f xml:space="preserve"> Update!N501</f>
        <v>344.99401455691753</v>
      </c>
      <c r="O183" s="626">
        <f xml:space="preserve"> Update!O501</f>
        <v>830.87427393755252</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222.00514280390652</v>
      </c>
      <c r="N184" s="626">
        <f xml:space="preserve"> Update!N502</f>
        <v>255.75006755738369</v>
      </c>
      <c r="O184" s="626">
        <f xml:space="preserve"> Update!O502</f>
        <v>234.21138255365025</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360.60777097280567</v>
      </c>
      <c r="N185" s="626">
        <f xml:space="preserve"> Update!N503</f>
        <v>369.0294780023404</v>
      </c>
      <c r="O185" s="626">
        <f xml:space="preserve"> Update!O503</f>
        <v>401.45286963861435</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7079.0503041162965</v>
      </c>
      <c r="N187" s="488">
        <f xml:space="preserve"> Update!N505</f>
        <v>7478.1105533004984</v>
      </c>
      <c r="O187" s="488">
        <f xml:space="preserve"> Update!O505</f>
        <v>8115.7342963904357</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3578.9613069933584</v>
      </c>
      <c r="N192" s="480">
        <f xml:space="preserve"> Update!N483</f>
        <v>3497.2367317619023</v>
      </c>
      <c r="O192" s="480">
        <f xml:space="preserve"> Update!O483</f>
        <v>3505.2924288203012</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31.074380510560289</v>
      </c>
      <c r="N193" s="629">
        <f xml:space="preserve"> Update!N484</f>
        <v>202.00752680063715</v>
      </c>
      <c r="O193" s="629">
        <f xml:space="preserve"> Update!O484</f>
        <v>451.26920124639656</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195.95005170148573</v>
      </c>
      <c r="N194" s="480">
        <f xml:space="preserve"> Update!N485</f>
        <v>196.11200866987932</v>
      </c>
      <c r="O194" s="480">
        <f xml:space="preserve"> Update!O485</f>
        <v>210.01982264030045</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3414.0856358024325</v>
      </c>
      <c r="N195" s="480">
        <f xml:space="preserve"> Update!N486</f>
        <v>3503.1322498926597</v>
      </c>
      <c r="O195" s="480">
        <f xml:space="preserve"> Update!O486</f>
        <v>3746.5418074263976</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3578.7318653481238</v>
      </c>
      <c r="N199" s="480">
        <f xml:space="preserve"> Update!N488</f>
        <v>3527.0820171469113</v>
      </c>
      <c r="O199" s="480">
        <f xml:space="preserve"> Update!O488</f>
        <v>3479.2663083393254</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28.88537943315724</v>
      </c>
      <c r="N200" s="629">
        <f xml:space="preserve"> Update!N489</f>
        <v>134.51684508782594</v>
      </c>
      <c r="O200" s="629">
        <f xml:space="preserve"> Update!O489</f>
        <v>334.63669330793226</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159.74260798170786</v>
      </c>
      <c r="N201" s="480">
        <f xml:space="preserve"> Update!N490</f>
        <v>157.5002842228611</v>
      </c>
      <c r="O201" s="480">
        <f xml:space="preserve"> Update!O490</f>
        <v>164.30827318900393</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3447.8746367995695</v>
      </c>
      <c r="N203" s="480">
        <f xml:space="preserve"> Update!N492</f>
        <v>3504.0985780118758</v>
      </c>
      <c r="O203" s="480">
        <f xml:space="preserve"> Update!O492</f>
        <v>3649.5947284582539</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222.07720027972482</v>
      </c>
      <c r="O207" s="480">
        <f xml:space="preserve"> Update!O494</f>
        <v>467.54277237821992</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8.4696426684544424</v>
      </c>
      <c r="O208" s="629">
        <f xml:space="preserve"> Update!O495</f>
        <v>44.968379383223642</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222.00514280390652</v>
      </c>
      <c r="N209" s="480">
        <f xml:space="preserve"> Update!N496</f>
        <v>255.75006755738369</v>
      </c>
      <c r="O209" s="480">
        <f xml:space="preserve"> Update!O496</f>
        <v>234.21138255365025</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4.9151112896120948</v>
      </c>
      <c r="N210" s="480">
        <f xml:space="preserve"> Update!N497</f>
        <v>15.41718510959997</v>
      </c>
      <c r="O210" s="480">
        <f xml:space="preserve"> Update!O497</f>
        <v>27.124773809309964</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217.09003151429442</v>
      </c>
      <c r="N211" s="480">
        <f xml:space="preserve"> Update!N498</f>
        <v>470.87972539596291</v>
      </c>
      <c r="O211" s="480">
        <f xml:space="preserve"> Update!O498</f>
        <v>719.59776050578375</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3493.1183715455054</v>
      </c>
      <c r="N215" s="480">
        <f xml:space="preserve"> Update!N507</f>
        <v>3496.6043893337223</v>
      </c>
      <c r="O215" s="480">
        <f xml:space="preserve"> Update!O507</f>
        <v>3737.3922928031525</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3508.7190521702382</v>
      </c>
      <c r="N216" s="480">
        <f xml:space="preserve"> Update!N508</f>
        <v>3478.7974625861061</v>
      </c>
      <c r="O216" s="480">
        <f xml:space="preserve"> Update!O508</f>
        <v>3621.1403780562523</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107.95957849501129</v>
      </c>
      <c r="N217" s="480">
        <f xml:space="preserve"> Update!N509</f>
        <v>340.52804859454176</v>
      </c>
      <c r="O217" s="480">
        <f xml:space="preserve"> Update!O509</f>
        <v>597.79469274532107</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7109.7970022107556</v>
      </c>
      <c r="N218" s="480">
        <f xml:space="preserve"> Update!N510</f>
        <v>7315.9299005143703</v>
      </c>
      <c r="O218" s="480">
        <f xml:space="preserve"> Update!O510</f>
        <v>7956.3273636047261</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2716.417056737117</v>
      </c>
      <c r="N223" s="480">
        <f xml:space="preserve"> Update!N535</f>
        <v>2696.1255145375781</v>
      </c>
      <c r="O223" s="480">
        <f xml:space="preserve"> Update!O535</f>
        <v>2695.6134103417735</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0.34199999999999997</v>
      </c>
      <c r="N227" s="493">
        <f xml:space="preserve"> Inp!N$214</f>
        <v>0.34975000000000001</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2322.5365835102348</v>
      </c>
      <c r="N228" s="480">
        <f xml:space="preserve"> Update!N543</f>
        <v>2357.4247467737951</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1.0470923567005741E-2</v>
      </c>
      <c r="N232" s="493">
        <f xml:space="preserve"> Update!N$562</f>
        <v>6.7634737056252447E-2</v>
      </c>
      <c r="O232" s="493">
        <f xml:space="preserve"> Update!O$562</f>
        <v>0.10917546595803995</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456.73478819260896</v>
      </c>
      <c r="N239" s="626">
        <f xml:space="preserve"> Update!N680</f>
        <v>466.80604762285583</v>
      </c>
      <c r="O239" s="626">
        <f xml:space="preserve"> Update!O680</f>
        <v>483.61543825129962</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3.8260522767022804</v>
      </c>
      <c r="N240" s="626">
        <f xml:space="preserve"> Update!N681</f>
        <v>22.01353473100022</v>
      </c>
      <c r="O240" s="626">
        <f xml:space="preserve"> Update!O681</f>
        <v>53.215680172748051</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36.444394771875984</v>
      </c>
      <c r="N241" s="626">
        <f xml:space="preserve"> Update!N682</f>
        <v>41.54168550324372</v>
      </c>
      <c r="O241" s="626">
        <f xml:space="preserve"> Update!O682</f>
        <v>39.889042841194325</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40.965274968360845</v>
      </c>
      <c r="N242" s="626">
        <f xml:space="preserve"> Update!N683</f>
        <v>44.890008185655553</v>
      </c>
      <c r="O242" s="626">
        <f xml:space="preserve"> Update!O683</f>
        <v>51.352088968227363</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456.03996027282602</v>
      </c>
      <c r="N244" s="626">
        <f xml:space="preserve"> Update!N685</f>
        <v>485.47125967144422</v>
      </c>
      <c r="O244" s="626">
        <f xml:space="preserve"> Update!O685</f>
        <v>525.36807229701458</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228.37471447025146</v>
      </c>
      <c r="N249" s="480">
        <f xml:space="preserve"> Update!N663</f>
        <v>214.55392856366498</v>
      </c>
      <c r="O249" s="480">
        <f xml:space="preserve"> Update!O663</f>
        <v>205.82323975842664</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1.982866582707183</v>
      </c>
      <c r="N250" s="629">
        <f xml:space="preserve"> Update!N664</f>
        <v>12.393072530915335</v>
      </c>
      <c r="O250" s="629">
        <f xml:space="preserve"> Update!O664</f>
        <v>26.497557875646308</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20.904935493801787</v>
      </c>
      <c r="N251" s="480">
        <f xml:space="preserve"> Update!N665</f>
        <v>21.250602401306899</v>
      </c>
      <c r="O251" s="480">
        <f xml:space="preserve"> Update!O665</f>
        <v>22.781051179249857</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209.45264555915688</v>
      </c>
      <c r="N252" s="480">
        <f xml:space="preserve"> Update!N666</f>
        <v>205.69639869327344</v>
      </c>
      <c r="O252" s="480">
        <f xml:space="preserve"> Update!O666</f>
        <v>209.5397464548231</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228.3600737223575</v>
      </c>
      <c r="N256" s="480">
        <f xml:space="preserve"> Update!N668</f>
        <v>216.47573840863996</v>
      </c>
      <c r="O256" s="480">
        <f xml:space="preserve"> Update!O668</f>
        <v>204.47650246264092</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1.8431856939950977</v>
      </c>
      <c r="N257" s="629">
        <f xml:space="preserve"> Update!N669</f>
        <v>8.2560125415917884</v>
      </c>
      <c r="O257" s="629">
        <f xml:space="preserve"> Update!O669</f>
        <v>19.666600535654094</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18.588898221156207</v>
      </c>
      <c r="N258" s="480">
        <f xml:space="preserve"> Update!N670</f>
        <v>18.795855845331388</v>
      </c>
      <c r="O258" s="480">
        <f xml:space="preserve"> Update!O670</f>
        <v>19.737726896819595</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211.61436119519601</v>
      </c>
      <c r="N260" s="480">
        <f xml:space="preserve"> Update!N672</f>
        <v>205.93589510490034</v>
      </c>
      <c r="O260" s="480">
        <f xml:space="preserve"> Update!O672</f>
        <v>204.40537610147538</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35.77638065055087</v>
      </c>
      <c r="O264" s="480">
        <f xml:space="preserve"> Update!O674</f>
        <v>73.315696030232075</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1.3644496584930967</v>
      </c>
      <c r="O265" s="629">
        <f xml:space="preserve"> Update!O675</f>
        <v>7.0515217614476429</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36.444394771875984</v>
      </c>
      <c r="N266" s="480">
        <f xml:space="preserve"> Update!N676</f>
        <v>41.54168550324372</v>
      </c>
      <c r="O266" s="480">
        <f xml:space="preserve"> Update!O676</f>
        <v>39.889042841194325</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1.4714412534028516</v>
      </c>
      <c r="N267" s="480">
        <f xml:space="preserve"> Update!N677</f>
        <v>4.8435499390172634</v>
      </c>
      <c r="O267" s="480">
        <f xml:space="preserve"> Update!O677</f>
        <v>8.8333108921579111</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34.97295351847314</v>
      </c>
      <c r="N268" s="480">
        <f xml:space="preserve"> Update!N678</f>
        <v>73.838965873270425</v>
      </c>
      <c r="O268" s="480">
        <f xml:space="preserve"> Update!O678</f>
        <v>111.42294974071613</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218.71905564541285</v>
      </c>
      <c r="N272" s="480">
        <f xml:space="preserve"> Update!N687</f>
        <v>210.0393958769788</v>
      </c>
      <c r="O272" s="480">
        <f xml:space="preserve"> Update!O687</f>
        <v>214.38193130496023</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219.71733920795359</v>
      </c>
      <c r="N273" s="480">
        <f xml:space="preserve"> Update!N688</f>
        <v>209.08020842461957</v>
      </c>
      <c r="O273" s="480">
        <f xml:space="preserve"> Update!O688</f>
        <v>207.92318263367866</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17.392163491999728</v>
      </c>
      <c r="N274" s="480">
        <f xml:space="preserve"> Update!N689</f>
        <v>53.878388890512717</v>
      </c>
      <c r="O274" s="480">
        <f xml:space="preserve"> Update!O689</f>
        <v>93.052767600414839</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455.82855834536616</v>
      </c>
      <c r="N275" s="480">
        <f xml:space="preserve"> Update!N690</f>
        <v>472.9979931921111</v>
      </c>
      <c r="O275" s="480">
        <f xml:space="preserve"> Update!O690</f>
        <v>515.35788153905378</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174.15693731511945</v>
      </c>
      <c r="N280" s="480">
        <f xml:space="preserve"> Update!N715</f>
        <v>174.31303677208018</v>
      </c>
      <c r="O280" s="480">
        <f xml:space="preserve"> Update!O715</f>
        <v>174.60387853782342</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0.34199999999999997</v>
      </c>
      <c r="N284" s="493">
        <f xml:space="preserve"> Inp!N$214</f>
        <v>0.34975000000000001</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148.90418140442711</v>
      </c>
      <c r="N285" s="480">
        <f xml:space="preserve"> Update!N723</f>
        <v>152.41496152758759</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6.7145924850475325E-2</v>
      </c>
      <c r="O289" s="493">
        <f xml:space="preserve"> Update!O$742</f>
        <v>0.10674616349837107</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0.34199999999999997</v>
      </c>
      <c r="N341" s="493">
        <f xml:space="preserve"> Inp!N$214</f>
        <v>0.34975000000000001</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54" activePane="bottomLeft" state="frozen"/>
      <selection pane="bottomLeft" sqref="A1:XFD104857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United Utilities</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11777.153598239443</v>
      </c>
      <c r="N10" s="626">
        <f xml:space="preserve"> Update!N947</f>
        <v>11957.492241051355</v>
      </c>
      <c r="O10" s="626">
        <f xml:space="preserve"> Update!O947</f>
        <v>12292.537402702234</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98.656827775103267</v>
      </c>
      <c r="N11" s="626">
        <f xml:space="preserve"> Update!N948</f>
        <v>568.71836903733674</v>
      </c>
      <c r="O11" s="626">
        <f xml:space="preserve"> Update!O948</f>
        <v>1369.1429021608724</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425.09585491400844</v>
      </c>
      <c r="N12" s="626">
        <f xml:space="preserve"> Update!N949</f>
        <v>455.55776162527599</v>
      </c>
      <c r="O12" s="626">
        <f xml:space="preserve"> Update!O949</f>
        <v>459.75272085107025</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619.51795436858367</v>
      </c>
      <c r="N13" s="626">
        <f xml:space="preserve"> Update!N950</f>
        <v>645.99053054724584</v>
      </c>
      <c r="O13" s="626">
        <f xml:space="preserve"> Update!O950</f>
        <v>707.3350611397143</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11681.388326559965</v>
      </c>
      <c r="N15" s="626">
        <f xml:space="preserve"> Update!N952</f>
        <v>12335.77784116672</v>
      </c>
      <c r="O15" s="626">
        <f xml:space="preserve"> Update!O952</f>
        <v>13414.097964574461</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624.32094780891794</v>
      </c>
      <c r="N19" s="488">
        <f xml:space="preserve"> Update!N140</f>
        <v>634.29042289156644</v>
      </c>
      <c r="O19" s="488">
        <f xml:space="preserve"> Update!O140</f>
        <v>653.34750017054182</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5.2299160158343607</v>
      </c>
      <c r="N20" s="626">
        <f xml:space="preserve"> Update!N141</f>
        <v>30.258689567791588</v>
      </c>
      <c r="O20" s="626">
        <f xml:space="preserve"> Update!O141</f>
        <v>73.048671374668018</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13.175949727622564</v>
      </c>
      <c r="N21" s="626">
        <f xml:space="preserve"> Update!N142</f>
        <v>15.739703610025822</v>
      </c>
      <c r="O21" s="626">
        <f xml:space="preserve"> Update!O142</f>
        <v>28.018880767488533</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23.088546738413903</v>
      </c>
      <c r="N22" s="626">
        <f xml:space="preserve"> Update!N143</f>
        <v>24.709487006890672</v>
      </c>
      <c r="O22" s="626">
        <f xml:space="preserve"> Update!O143</f>
        <v>27.406055203322442</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619.63826681396154</v>
      </c>
      <c r="N24" s="488">
        <f xml:space="preserve"> Update!N145</f>
        <v>655.57932906249323</v>
      </c>
      <c r="O24" s="488">
        <f xml:space="preserve"> Update!O145</f>
        <v>727.0089971093762</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3538.4046898964343</v>
      </c>
      <c r="N28" s="626">
        <f xml:space="preserve"> Update!N320</f>
        <v>3609.9998213483941</v>
      </c>
      <c r="O28" s="626">
        <f xml:space="preserve"> Update!O320</f>
        <v>3703.4729547425445</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29.64109953884909</v>
      </c>
      <c r="N29" s="626">
        <f xml:space="preserve"> Update!N321</f>
        <v>171.45213018162752</v>
      </c>
      <c r="O29" s="626">
        <f xml:space="preserve"> Update!O321</f>
        <v>412.00427667590395</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153.47036761060335</v>
      </c>
      <c r="N30" s="626">
        <f xml:space="preserve"> Update!N322</f>
        <v>142.52630495462273</v>
      </c>
      <c r="O30" s="626">
        <f xml:space="preserve"> Update!O322</f>
        <v>157.63341468873716</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194.85636168900325</v>
      </c>
      <c r="N31" s="626">
        <f xml:space="preserve"> Update!N323</f>
        <v>207.36155735235931</v>
      </c>
      <c r="O31" s="626">
        <f xml:space="preserve"> Update!O323</f>
        <v>227.12404732955019</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3526.6597953568807</v>
      </c>
      <c r="N33" s="626">
        <f xml:space="preserve"> Update!N325</f>
        <v>3716.6166991322848</v>
      </c>
      <c r="O33" s="626">
        <f xml:space="preserve"> Update!O325</f>
        <v>4045.9865987776352</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7157.6931723414818</v>
      </c>
      <c r="N37" s="626">
        <f xml:space="preserve"> Update!N500</f>
        <v>7246.3959491885389</v>
      </c>
      <c r="O37" s="626">
        <f xml:space="preserve"> Update!O500</f>
        <v>7452.1015095378461</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59.959759943717529</v>
      </c>
      <c r="N38" s="626">
        <f xml:space="preserve"> Update!N501</f>
        <v>344.99401455691753</v>
      </c>
      <c r="O38" s="626">
        <f xml:space="preserve"> Update!O501</f>
        <v>830.87427393755252</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222.00514280390652</v>
      </c>
      <c r="N39" s="626">
        <f xml:space="preserve"> Update!N502</f>
        <v>255.75006755738369</v>
      </c>
      <c r="O39" s="626">
        <f xml:space="preserve"> Update!O502</f>
        <v>234.21138255365025</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360.60777097280567</v>
      </c>
      <c r="N40" s="626">
        <f xml:space="preserve"> Update!N503</f>
        <v>369.0294780023404</v>
      </c>
      <c r="O40" s="626">
        <f xml:space="preserve"> Update!O503</f>
        <v>401.45286963861435</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7079.0503041162965</v>
      </c>
      <c r="N42" s="488">
        <f xml:space="preserve"> Update!N505</f>
        <v>7478.1105533004984</v>
      </c>
      <c r="O42" s="488">
        <f xml:space="preserve"> Update!O505</f>
        <v>8115.7342963904357</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456.73478819260896</v>
      </c>
      <c r="N46" s="626">
        <f xml:space="preserve"> Update!N680</f>
        <v>466.80604762285583</v>
      </c>
      <c r="O46" s="626">
        <f xml:space="preserve"> Update!O680</f>
        <v>483.61543825129962</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3.8260522767022804</v>
      </c>
      <c r="N47" s="626">
        <f xml:space="preserve"> Update!N681</f>
        <v>22.01353473100022</v>
      </c>
      <c r="O47" s="626">
        <f xml:space="preserve"> Update!O681</f>
        <v>53.215680172748051</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36.444394771875984</v>
      </c>
      <c r="N48" s="626">
        <f xml:space="preserve"> Update!N682</f>
        <v>41.54168550324372</v>
      </c>
      <c r="O48" s="626">
        <f xml:space="preserve"> Update!O682</f>
        <v>39.889042841194325</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40.965274968360845</v>
      </c>
      <c r="N49" s="626">
        <f xml:space="preserve"> Update!N683</f>
        <v>44.890008185655553</v>
      </c>
      <c r="O49" s="626">
        <f xml:space="preserve"> Update!O683</f>
        <v>51.352088968227363</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456.03996027282602</v>
      </c>
      <c r="N51" s="488">
        <f xml:space="preserve"> Update!N685</f>
        <v>485.47125967144422</v>
      </c>
      <c r="O51" s="488">
        <f xml:space="preserve"> Update!O685</f>
        <v>525.36807229701458</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5741.5644564649119</v>
      </c>
      <c r="N65" s="480">
        <f xml:space="preserve"> Update!N954</f>
        <v>5732.9053305169646</v>
      </c>
      <c r="O65" s="480">
        <f xml:space="preserve"> Update!O954</f>
        <v>6109.2999823496093</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5767.2375566642941</v>
      </c>
      <c r="N66" s="480">
        <f xml:space="preserve"> Update!N955</f>
        <v>5703.8761824399253</v>
      </c>
      <c r="O66" s="480">
        <f xml:space="preserve"> Update!O955</f>
        <v>5919.6178438733805</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206.2695178438276</v>
      </c>
      <c r="N67" s="480">
        <f xml:space="preserve"> Update!N956</f>
        <v>633.1981450309861</v>
      </c>
      <c r="O67" s="480">
        <f xml:space="preserve"> Update!O956</f>
        <v>1107.7102675022222</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11715.071530973035</v>
      </c>
      <c r="N68" s="480">
        <f xml:space="preserve"> Update!N957</f>
        <v>12069.979657987877</v>
      </c>
      <c r="O68" s="480">
        <f xml:space="preserve"> Update!O957</f>
        <v>13136.628093725212</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4475.9393436599321</v>
      </c>
      <c r="N74" s="480">
        <f xml:space="preserve"> Update!N994</f>
        <v>4448.1262885751103</v>
      </c>
      <c r="O74" s="480">
        <f xml:space="preserve"> Update!O994</f>
        <v>4450.7056130071787</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0.34199999999999997</v>
      </c>
      <c r="N79" s="493">
        <f xml:space="preserve"> Inp!N$214</f>
        <v>0.34975000000000001</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3826.9281388292416</v>
      </c>
      <c r="N80" s="480">
        <f xml:space="preserve"> Update!N1014</f>
        <v>3889.3304235728619</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6.759425040028999E-2</v>
      </c>
      <c r="O85" s="493">
        <f xml:space="preserve"> Update!O$1033</f>
        <v>0.10898999574326296</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1448</v>
      </c>
      <c r="C10" s="76" t="s">
        <v>1449</v>
      </c>
      <c r="D10" s="389" t="s">
        <v>1450</v>
      </c>
      <c r="E10" s="78"/>
      <c r="F10" s="78"/>
    </row>
    <row r="11" spans="1:8">
      <c r="A11" s="77"/>
      <c r="B11" s="76" t="s">
        <v>1451</v>
      </c>
      <c r="C11" s="76" t="s">
        <v>1452</v>
      </c>
      <c r="D11" s="78"/>
      <c r="E11" s="78"/>
      <c r="F11" s="78"/>
    </row>
    <row r="12" spans="1:8">
      <c r="A12" s="78"/>
      <c r="B12" s="76" t="s">
        <v>1453</v>
      </c>
      <c r="C12" s="76" t="s">
        <v>1454</v>
      </c>
      <c r="D12" s="78"/>
      <c r="E12" s="78"/>
      <c r="F12" s="78"/>
    </row>
    <row r="13" spans="1:8">
      <c r="A13" s="78"/>
      <c r="B13" s="76" t="s">
        <v>1455</v>
      </c>
      <c r="C13" s="76" t="s">
        <v>1456</v>
      </c>
      <c r="D13" s="78"/>
      <c r="E13" s="78"/>
      <c r="F13" s="78"/>
    </row>
    <row r="14" spans="1:8">
      <c r="A14" s="78"/>
      <c r="B14" s="76" t="s">
        <v>202</v>
      </c>
      <c r="C14" s="76" t="s">
        <v>1456</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United Utilities</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298.94124188390396</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300.2381699410538</v>
      </c>
      <c r="N29" s="181">
        <f xml:space="preserve"> PR19FDPublishedTables!N$28</f>
        <v>290.51833559315799</v>
      </c>
      <c r="O29" s="181">
        <f xml:space="preserve"> PR19FDPublishedTables!O$28</f>
        <v>281.28265513813949</v>
      </c>
      <c r="P29" s="181">
        <f xml:space="preserve"> PR19FDPublishedTables!P$28</f>
        <v>272.30527488881796</v>
      </c>
      <c r="Q29" s="181">
        <f xml:space="preserve"> PR19FDPublishedTables!Q$28</f>
        <v>263.38973803977689</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12.413330991171232</v>
      </c>
      <c r="N30" s="181">
        <f xml:space="preserve"> PR19FDPublishedTables!N$29</f>
        <v>12.167781018328659</v>
      </c>
      <c r="O30" s="181">
        <f xml:space="preserve"> PR19FDPublishedTables!O$29</f>
        <v>11.879858954532304</v>
      </c>
      <c r="P30" s="181">
        <f xml:space="preserve"> PR19FDPublishedTables!P$29</f>
        <v>11.722985607216671</v>
      </c>
      <c r="Q30" s="181">
        <f xml:space="preserve"> PR19FDPublishedTables!Q$29</f>
        <v>11.361541892216906</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287.82483894988258</v>
      </c>
      <c r="N31" s="181">
        <f xml:space="preserve"> PR19FDPublishedTables!N$30</f>
        <v>278.35055457482935</v>
      </c>
      <c r="O31" s="181">
        <f xml:space="preserve"> PR19FDPublishedTables!O$30</f>
        <v>269.40279618360717</v>
      </c>
      <c r="P31" s="181">
        <f xml:space="preserve"> PR19FDPublishedTables!P$30</f>
        <v>260.58228928160128</v>
      </c>
      <c r="Q31" s="181">
        <f xml:space="preserve"> PR19FDPublishedTables!Q$30</f>
        <v>252.02819614755998</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294.03150444546816</v>
      </c>
      <c r="N32" s="181">
        <f xml:space="preserve"> PR19FDPublishedTables!N$34</f>
        <v>284.43444508399364</v>
      </c>
      <c r="O32" s="181">
        <f xml:space="preserve"> PR19FDPublishedTables!O$34</f>
        <v>275.34272566087333</v>
      </c>
      <c r="P32" s="181">
        <f xml:space="preserve"> PR19FDPublishedTables!P$34</f>
        <v>266.44378208520959</v>
      </c>
      <c r="Q32" s="181">
        <f xml:space="preserve"> PR19FDPublishedTables!Q$34</f>
        <v>257.70896709366843</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298.94124188390396</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298.94124188390396</v>
      </c>
      <c r="N35" s="181">
        <f xml:space="preserve"> PR19FDPublishedTables!N$72</f>
        <v>289.57094473235304</v>
      </c>
      <c r="O35" s="181">
        <f xml:space="preserve"> PR19FDPublishedTables!O$72</f>
        <v>280.33855273788657</v>
      </c>
      <c r="P35" s="181">
        <f xml:space="preserve"> PR19FDPublishedTables!P$72</f>
        <v>271.30195309302536</v>
      </c>
      <c r="Q35" s="181">
        <f xml:space="preserve"> PR19FDPublishedTables!Q$72</f>
        <v>262.33518091732145</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9.3702971515505382</v>
      </c>
      <c r="N36" s="181">
        <f xml:space="preserve"> PR19FDPublishedTables!N$73</f>
        <v>9.2323919944664663</v>
      </c>
      <c r="O36" s="181">
        <f xml:space="preserve"> PR19FDPublishedTables!O$73</f>
        <v>9.0365996448608747</v>
      </c>
      <c r="P36" s="181">
        <f xml:space="preserve"> PR19FDPublishedTables!P$73</f>
        <v>8.9667721757044792</v>
      </c>
      <c r="Q36" s="181">
        <f xml:space="preserve"> PR19FDPublishedTables!Q$73</f>
        <v>8.6927008585443932</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289.57094473235344</v>
      </c>
      <c r="N38" s="181">
        <f xml:space="preserve"> PR19FDPublishedTables!N$75</f>
        <v>280.33855273788657</v>
      </c>
      <c r="O38" s="181">
        <f xml:space="preserve"> PR19FDPublishedTables!O$75</f>
        <v>271.3019530930257</v>
      </c>
      <c r="P38" s="181">
        <f xml:space="preserve"> PR19FDPublishedTables!P$75</f>
        <v>262.33518091732088</v>
      </c>
      <c r="Q38" s="181">
        <f xml:space="preserve"> PR19FDPublishedTables!Q$75</f>
        <v>253.64248005877707</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294.2560933081287</v>
      </c>
      <c r="N39" s="181">
        <f xml:space="preserve"> PR19FDPublishedTables!N$79</f>
        <v>284.95474873511978</v>
      </c>
      <c r="O39" s="181">
        <f xml:space="preserve"> PR19FDPublishedTables!O$79</f>
        <v>275.82025291545614</v>
      </c>
      <c r="P39" s="181">
        <f xml:space="preserve"> PR19FDPublishedTables!P$79</f>
        <v>266.81856700517312</v>
      </c>
      <c r="Q39" s="181">
        <f xml:space="preserve"> PR19FDPublishedTables!Q$79</f>
        <v>257.98883048804925</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12.321174553501564</v>
      </c>
      <c r="O42" s="181">
        <f xml:space="preserve"> PR19FDPublishedTables!O$110</f>
        <v>25.784046366015023</v>
      </c>
      <c r="P42" s="181">
        <f xml:space="preserve"> PR19FDPublishedTables!P$110</f>
        <v>47.610410408147516</v>
      </c>
      <c r="Q42" s="181">
        <f xml:space="preserve"> PR19FDPublishedTables!Q$110</f>
        <v>77.769926667420563</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12.517352422793053</v>
      </c>
      <c r="N43" s="181">
        <f xml:space="preserve"> PR19FDPublishedTables!N$111</f>
        <v>14.080166906078892</v>
      </c>
      <c r="O43" s="181">
        <f xml:space="preserve"> PR19FDPublishedTables!O$111</f>
        <v>23.028662123962381</v>
      </c>
      <c r="P43" s="181">
        <f xml:space="preserve"> PR19FDPublishedTables!P$111</f>
        <v>32.266297902110999</v>
      </c>
      <c r="Q43" s="181">
        <f xml:space="preserve"> PR19FDPublishedTables!Q$111</f>
        <v>20.25720322350622</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0.19617786929145545</v>
      </c>
      <c r="N44" s="181">
        <f xml:space="preserve"> PR19FDPublishedTables!N$112</f>
        <v>0.61729509356543444</v>
      </c>
      <c r="O44" s="181">
        <f xml:space="preserve"> PR19FDPublishedTables!O$112</f>
        <v>1.2022980818298534</v>
      </c>
      <c r="P44" s="181">
        <f xml:space="preserve"> PR19FDPublishedTables!P$112</f>
        <v>2.1067816428379507</v>
      </c>
      <c r="Q44" s="181">
        <f xml:space="preserve"> PR19FDPublishedTables!Q$112</f>
        <v>2.9125930024534901</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12.321174553501598</v>
      </c>
      <c r="N45" s="181">
        <f xml:space="preserve"> PR19FDPublishedTables!N$113</f>
        <v>25.784046366015023</v>
      </c>
      <c r="O45" s="181">
        <f xml:space="preserve"> PR19FDPublishedTables!O$113</f>
        <v>47.610410408147551</v>
      </c>
      <c r="P45" s="181">
        <f xml:space="preserve"> PR19FDPublishedTables!P$113</f>
        <v>77.769926667420577</v>
      </c>
      <c r="Q45" s="181">
        <f xml:space="preserve"> PR19FDPublishedTables!Q$113</f>
        <v>95.114536888473296</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6.1605872767507988</v>
      </c>
      <c r="N46" s="181">
        <f xml:space="preserve"> PR19FDPublishedTables!N$117</f>
        <v>19.052610459758291</v>
      </c>
      <c r="O46" s="181">
        <f xml:space="preserve"> PR19FDPublishedTables!O$117</f>
        <v>36.697228387081289</v>
      </c>
      <c r="P46" s="181">
        <f xml:space="preserve"> PR19FDPublishedTables!P$117</f>
        <v>62.690168537784047</v>
      </c>
      <c r="Q46" s="181">
        <f xml:space="preserve"> PR19FDPublishedTables!Q$117</f>
        <v>86.44223177794693</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294.03150444546816</v>
      </c>
      <c r="N48" s="196">
        <f t="shared" si="4"/>
        <v>284.43444508399364</v>
      </c>
      <c r="O48" s="196">
        <f t="shared" si="4"/>
        <v>275.34272566087333</v>
      </c>
      <c r="P48" s="196">
        <f t="shared" si="4"/>
        <v>266.44378208520959</v>
      </c>
      <c r="Q48" s="196">
        <f t="shared" si="4"/>
        <v>257.70896709366843</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294.2560933081287</v>
      </c>
      <c r="N49" s="196">
        <f t="shared" si="5"/>
        <v>284.95474873511978</v>
      </c>
      <c r="O49" s="196">
        <f t="shared" si="5"/>
        <v>275.82025291545614</v>
      </c>
      <c r="P49" s="196">
        <f t="shared" si="5"/>
        <v>266.81856700517312</v>
      </c>
      <c r="Q49" s="196">
        <f t="shared" si="5"/>
        <v>257.98883048804925</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6.1605872767507988</v>
      </c>
      <c r="N50" s="196">
        <f t="shared" si="6"/>
        <v>19.052610459758291</v>
      </c>
      <c r="O50" s="196">
        <f t="shared" si="6"/>
        <v>36.697228387081289</v>
      </c>
      <c r="P50" s="196">
        <f t="shared" si="6"/>
        <v>62.690168537784047</v>
      </c>
      <c r="Q50" s="196">
        <f t="shared" si="6"/>
        <v>86.44223177794693</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594.44818503034764</v>
      </c>
      <c r="N51" s="320">
        <f t="shared" si="7"/>
        <v>588.4418042788717</v>
      </c>
      <c r="O51" s="320">
        <f xml:space="preserve"> SUM(O48:O50)</f>
        <v>587.86020696341075</v>
      </c>
      <c r="P51" s="320">
        <f t="shared" si="7"/>
        <v>595.95251762816679</v>
      </c>
      <c r="Q51" s="320">
        <f t="shared" si="7"/>
        <v>602.1400293596646</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316.03512466848179</v>
      </c>
      <c r="N60" s="196">
        <f t="shared" si="10"/>
        <v>324.75982181291772</v>
      </c>
      <c r="O60" s="196">
        <f t="shared" si="10"/>
        <v>342.23547741739412</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13.066455234909494</v>
      </c>
      <c r="N61" s="196">
        <f t="shared" si="11"/>
        <v>13.601917370560905</v>
      </c>
      <c r="O61" s="196">
        <f t="shared" si="11"/>
        <v>14.454176703355474</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311.51465410451277</v>
      </c>
      <c r="M62" s="196">
        <f t="shared" si="12"/>
        <v>302.9686694335723</v>
      </c>
      <c r="N62" s="196">
        <f t="shared" si="12"/>
        <v>311.15790444235682</v>
      </c>
      <c r="O62" s="196">
        <f t="shared" si="12"/>
        <v>327.78130071403859</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314.66995907242222</v>
      </c>
      <c r="N64" s="196">
        <f t="shared" si="13"/>
        <v>323.70076821991813</v>
      </c>
      <c r="O64" s="196">
        <f t="shared" si="13"/>
        <v>341.08679181670254</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9.8633129460268112</v>
      </c>
      <c r="N65" s="196">
        <f t="shared" si="14"/>
        <v>10.320553341007614</v>
      </c>
      <c r="O65" s="196">
        <f t="shared" si="14"/>
        <v>10.994794514329367</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311.51465410451277</v>
      </c>
      <c r="M67" s="196">
        <f t="shared" si="16"/>
        <v>304.80664612639544</v>
      </c>
      <c r="N67" s="196">
        <f t="shared" si="16"/>
        <v>313.38021487891052</v>
      </c>
      <c r="O67" s="196">
        <f t="shared" si="16"/>
        <v>330.09199730237322</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13.773390393247391</v>
      </c>
      <c r="O69" s="196">
        <f t="shared" si="17"/>
        <v>31.371345714479819</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13.175949727622564</v>
      </c>
      <c r="N70" s="196">
        <f t="shared" si="18"/>
        <v>15.739703610025822</v>
      </c>
      <c r="O70" s="196">
        <f t="shared" si="18"/>
        <v>28.018880767488533</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0.20649971784365265</v>
      </c>
      <c r="N71" s="196">
        <f t="shared" si="19"/>
        <v>0.69005160787180353</v>
      </c>
      <c r="O71" s="196">
        <f t="shared" si="19"/>
        <v>1.4628312500498202</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12.969450009778912</v>
      </c>
      <c r="N72" s="196">
        <f t="shared" si="20"/>
        <v>28.823042395401412</v>
      </c>
      <c r="O72" s="196">
        <f t="shared" si="20"/>
        <v>57.927395231918531</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307.83259936866432</v>
      </c>
      <c r="N74" s="196">
        <f t="shared" si="21"/>
        <v>308.72486467056854</v>
      </c>
      <c r="O74" s="196">
        <f t="shared" si="21"/>
        <v>325.07878973155243</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308.06772986433151</v>
      </c>
      <c r="N75" s="196">
        <f t="shared" si="22"/>
        <v>309.28960173760726</v>
      </c>
      <c r="O75" s="196">
        <f t="shared" si="22"/>
        <v>325.6425743080689</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6.4497496573243431</v>
      </c>
      <c r="N76" s="196">
        <f t="shared" si="23"/>
        <v>20.679684501899814</v>
      </c>
      <c r="O76" s="196">
        <f t="shared" si="23"/>
        <v>43.325969705361842</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622.35007889032011</v>
      </c>
      <c r="N77" s="243">
        <f t="shared" si="24"/>
        <v>638.69415091007568</v>
      </c>
      <c r="O77" s="243">
        <f t="shared" si="24"/>
        <v>694.04733374498323</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311.51465410451277</v>
      </c>
      <c r="M81" s="318">
        <f t="shared" si="25"/>
        <v>302.9686694335723</v>
      </c>
      <c r="N81" s="318">
        <f t="shared" si="25"/>
        <v>311.15790444235682</v>
      </c>
      <c r="O81" s="318">
        <f t="shared" si="25"/>
        <v>327.78130071403859</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311.51465410451277</v>
      </c>
      <c r="M82" s="318">
        <f t="shared" si="26"/>
        <v>304.80664612639544</v>
      </c>
      <c r="N82" s="318">
        <f t="shared" si="26"/>
        <v>313.38021487891052</v>
      </c>
      <c r="O82" s="318">
        <f t="shared" si="26"/>
        <v>330.09199730237322</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12.969450009778912</v>
      </c>
      <c r="N83" s="318">
        <f t="shared" si="27"/>
        <v>28.823042395401412</v>
      </c>
      <c r="O83" s="318">
        <f t="shared" si="27"/>
        <v>57.927395231918531</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623.02930820902554</v>
      </c>
      <c r="M84" s="319">
        <f t="shared" si="28"/>
        <v>620.74476556974673</v>
      </c>
      <c r="N84" s="319">
        <f t="shared" si="28"/>
        <v>653.36116171666879</v>
      </c>
      <c r="O84" s="319">
        <f t="shared" si="28"/>
        <v>715.80069324833039</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314.66995907242227</v>
      </c>
      <c r="N86" s="318">
        <f xml:space="preserve"> M81 * N$21</f>
        <v>321.74886042854308</v>
      </c>
      <c r="O86" s="318">
        <f t="shared" ref="O86:Q86" si="30" xml:space="preserve"> N81 * O$21</f>
        <v>338.66800243168103</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314.66995907242227</v>
      </c>
      <c r="N87" s="318">
        <f t="shared" si="29"/>
        <v>323.70076821991859</v>
      </c>
      <c r="O87" s="318">
        <f t="shared" si="29"/>
        <v>341.0867918167026</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13.773390393247432</v>
      </c>
      <c r="O88" s="318">
        <f t="shared" si="29"/>
        <v>31.371345714479819</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629.33991814484455</v>
      </c>
      <c r="N89" s="319">
        <f t="shared" ref="N89" si="36" xml:space="preserve"> SUM(N86:N88)</f>
        <v>659.22301904170899</v>
      </c>
      <c r="O89" s="319">
        <f t="shared" ref="O89" si="37" xml:space="preserve"> SUM(O86:O88)</f>
        <v>711.12613996286348</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629.33991814484455</v>
      </c>
      <c r="N91" s="196">
        <f t="shared" si="40"/>
        <v>659.22301904170899</v>
      </c>
      <c r="O91" s="196">
        <f t="shared" si="40"/>
        <v>711.12613996286348</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623.02930820902554</v>
      </c>
      <c r="N92" s="196">
        <f t="shared" si="41"/>
        <v>620.74476556974673</v>
      </c>
      <c r="O92" s="196">
        <f t="shared" si="41"/>
        <v>653.36116171666879</v>
      </c>
      <c r="P92" s="196">
        <f t="shared" si="41"/>
        <v>715.80069324833039</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6.3106099358190022</v>
      </c>
      <c r="N94" s="320">
        <f t="shared" si="43"/>
        <v>38.478253471962262</v>
      </c>
      <c r="O94" s="320">
        <f t="shared" si="43"/>
        <v>57.764978246194687</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622.35007889032011</v>
      </c>
      <c r="N99" s="195">
        <f t="shared" si="44"/>
        <v>638.69415091007568</v>
      </c>
      <c r="O99" s="195">
        <f t="shared" si="44"/>
        <v>694.04733374498323</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248.94003155612805</v>
      </c>
      <c r="N100" s="195">
        <f t="shared" si="45"/>
        <v>255.47766036403027</v>
      </c>
      <c r="O100" s="195">
        <f t="shared" si="45"/>
        <v>277.61893349799328</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594.44818503034764</v>
      </c>
      <c r="N101" s="196">
        <f t="shared" si="46"/>
        <v>588.4418042788717</v>
      </c>
      <c r="O101" s="196">
        <f t="shared" si="46"/>
        <v>587.86020696341075</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237.77927401213907</v>
      </c>
      <c r="N102" s="196">
        <f xml:space="preserve"> N98 * N101</f>
        <v>235.3767217115487</v>
      </c>
      <c r="O102" s="196">
        <f t="shared" si="47"/>
        <v>235.1440827853643</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0.34199999999999997</v>
      </c>
      <c r="N106" s="291">
        <f xml:space="preserve"> Inp!N$214</f>
        <v>0.34975000000000001</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622.35007889032011</v>
      </c>
      <c r="N107" s="195">
        <f t="shared" si="48"/>
        <v>638.69415091007568</v>
      </c>
      <c r="O107" s="195">
        <f t="shared" si="48"/>
        <v>694.04733374498323</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212.84372698048946</v>
      </c>
      <c r="N108" s="195">
        <f t="shared" si="49"/>
        <v>223.38327928079897</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594.44818503034764</v>
      </c>
      <c r="N109" s="196">
        <f t="shared" si="50"/>
        <v>588.4418042788717</v>
      </c>
      <c r="O109" s="196">
        <f t="shared" si="50"/>
        <v>587.86020696341075</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203.30127928037888</v>
      </c>
      <c r="N110" s="196">
        <f t="shared" si="51"/>
        <v>205.80752104653538</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1694.280955969482</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1701.6314322525266</v>
      </c>
      <c r="N118" s="181">
        <f xml:space="preserve"> PR19FDPublishedTables!N$203</f>
        <v>1616.9662059154957</v>
      </c>
      <c r="O118" s="181">
        <f xml:space="preserve"> PR19FDPublishedTables!O$203</f>
        <v>1537.4344269264252</v>
      </c>
      <c r="P118" s="181">
        <f xml:space="preserve"> PR19FDPublishedTables!P$203</f>
        <v>1461.4758256219316</v>
      </c>
      <c r="Q118" s="181">
        <f xml:space="preserve"> PR19FDPublishedTables!Q$203</f>
        <v>1386.5469793120415</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99.656683034704983</v>
      </c>
      <c r="N119" s="181">
        <f xml:space="preserve"> PR19FDPublishedTables!N$204</f>
        <v>95.558051021481887</v>
      </c>
      <c r="O119" s="181">
        <f xml:space="preserve"> PR19FDPublishedTables!O$204</f>
        <v>91.536347507835274</v>
      </c>
      <c r="P119" s="181">
        <f xml:space="preserve"> PR19FDPublishedTables!P$204</f>
        <v>89.707932329686116</v>
      </c>
      <c r="Q119" s="181">
        <f xml:space="preserve"> PR19FDPublishedTables!Q$204</f>
        <v>87.088159818172429</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1601.9747492178217</v>
      </c>
      <c r="N120" s="181">
        <f xml:space="preserve"> PR19FDPublishedTables!N$205</f>
        <v>1521.4081548940139</v>
      </c>
      <c r="O120" s="181">
        <f xml:space="preserve"> PR19FDPublishedTables!O$205</f>
        <v>1445.89807941859</v>
      </c>
      <c r="P120" s="181">
        <f xml:space="preserve"> PR19FDPublishedTables!P$205</f>
        <v>1371.7678932922454</v>
      </c>
      <c r="Q120" s="181">
        <f xml:space="preserve"> PR19FDPublishedTables!Q$205</f>
        <v>1299.458819493869</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1651.803090735174</v>
      </c>
      <c r="N121" s="181">
        <f xml:space="preserve"> PR19FDPublishedTables!N$209</f>
        <v>1569.1871804047548</v>
      </c>
      <c r="O121" s="181">
        <f xml:space="preserve"> PR19FDPublishedTables!O$209</f>
        <v>1491.6662531725076</v>
      </c>
      <c r="P121" s="181">
        <f xml:space="preserve"> PR19FDPublishedTables!P$209</f>
        <v>1416.6218594570885</v>
      </c>
      <c r="Q121" s="181">
        <f xml:space="preserve"> PR19FDPublishedTables!Q$209</f>
        <v>1343.0028994029553</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1694.280955969482</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1694.2809559694822</v>
      </c>
      <c r="N124" s="181">
        <f xml:space="preserve"> PR19FDPublishedTables!N$247</f>
        <v>1611.9975658948235</v>
      </c>
      <c r="O124" s="181">
        <f xml:space="preserve"> PR19FDPublishedTables!O$247</f>
        <v>1532.8531228635395</v>
      </c>
      <c r="P124" s="181">
        <f xml:space="preserve"> PR19FDPublishedTables!P$247</f>
        <v>1456.9180699838046</v>
      </c>
      <c r="Q124" s="181">
        <f xml:space="preserve"> PR19FDPublishedTables!Q$247</f>
        <v>1382.0590813354577</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82.28339007466333</v>
      </c>
      <c r="N125" s="181">
        <f xml:space="preserve"> PR19FDPublishedTables!N$248</f>
        <v>79.144443031278925</v>
      </c>
      <c r="O125" s="181">
        <f xml:space="preserve"> PR19FDPublishedTables!O$248</f>
        <v>75.935052879736858</v>
      </c>
      <c r="P125" s="181">
        <f xml:space="preserve"> PR19FDPublishedTables!P$248</f>
        <v>74.858988648352337</v>
      </c>
      <c r="Q125" s="181">
        <f xml:space="preserve"> PR19FDPublishedTables!Q$248</f>
        <v>72.985686903407782</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1611.9975658948188</v>
      </c>
      <c r="N127" s="181">
        <f xml:space="preserve"> PR19FDPublishedTables!N$250</f>
        <v>1532.8531228635445</v>
      </c>
      <c r="O127" s="181">
        <f xml:space="preserve"> PR19FDPublishedTables!O$250</f>
        <v>1456.9180699838028</v>
      </c>
      <c r="P127" s="181">
        <f xml:space="preserve"> PR19FDPublishedTables!P$250</f>
        <v>1382.0590813354522</v>
      </c>
      <c r="Q127" s="181">
        <f xml:space="preserve"> PR19FDPublishedTables!Q$250</f>
        <v>1309.07339443205</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1653.1392609321506</v>
      </c>
      <c r="N128" s="181">
        <f xml:space="preserve"> PR19FDPublishedTables!N$254</f>
        <v>1572.425344379184</v>
      </c>
      <c r="O128" s="181">
        <f xml:space="preserve"> PR19FDPublishedTables!O$254</f>
        <v>1494.8855964236711</v>
      </c>
      <c r="P128" s="181">
        <f xml:space="preserve"> PR19FDPublishedTables!P$254</f>
        <v>1419.4885756596284</v>
      </c>
      <c r="Q128" s="181">
        <f xml:space="preserve"> PR19FDPublishedTables!Q$254</f>
        <v>1345.5662378837537</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142.25878494628478</v>
      </c>
      <c r="O131" s="181">
        <f xml:space="preserve"> PR19FDPublishedTables!O$285</f>
        <v>259.64322775279601</v>
      </c>
      <c r="P131" s="181">
        <f xml:space="preserve"> PR19FDPublishedTables!P$285</f>
        <v>373.13045178174724</v>
      </c>
      <c r="Q131" s="181">
        <f xml:space="preserve"> PR19FDPublishedTables!Q$285</f>
        <v>455.54513557560739</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145.79918089776703</v>
      </c>
      <c r="N132" s="181">
        <f xml:space="preserve"> PR19FDPublishedTables!N$286</f>
        <v>127.49885334495791</v>
      </c>
      <c r="O132" s="181">
        <f xml:space="preserve"> PR19FDPublishedTables!O$286</f>
        <v>129.55858859735454</v>
      </c>
      <c r="P132" s="181">
        <f xml:space="preserve"> PR19FDPublishedTables!P$286</f>
        <v>104.26544661466075</v>
      </c>
      <c r="Q132" s="181">
        <f xml:space="preserve"> PR19FDPublishedTables!Q$286</f>
        <v>87.870121054299389</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3.5403959514827585</v>
      </c>
      <c r="N133" s="181">
        <f xml:space="preserve"> PR19FDPublishedTables!N$287</f>
        <v>10.11441053844659</v>
      </c>
      <c r="O133" s="181">
        <f xml:space="preserve"> PR19FDPublishedTables!O$287</f>
        <v>16.071364568403805</v>
      </c>
      <c r="P133" s="181">
        <f xml:space="preserve"> PR19FDPublishedTables!P$287</f>
        <v>21.850762820801169</v>
      </c>
      <c r="Q133" s="181">
        <f xml:space="preserve"> PR19FDPublishedTables!Q$287</f>
        <v>26.377240813745097</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142.25878494628427</v>
      </c>
      <c r="N134" s="181">
        <f xml:space="preserve"> PR19FDPublishedTables!N$288</f>
        <v>259.64322775279612</v>
      </c>
      <c r="O134" s="181">
        <f xml:space="preserve"> PR19FDPublishedTables!O$288</f>
        <v>373.13045178174679</v>
      </c>
      <c r="P134" s="181">
        <f xml:space="preserve"> PR19FDPublishedTables!P$288</f>
        <v>455.54513557560682</v>
      </c>
      <c r="Q134" s="181">
        <f xml:space="preserve"> PR19FDPublishedTables!Q$288</f>
        <v>517.03801581616176</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71.129392473142133</v>
      </c>
      <c r="N135" s="181">
        <f xml:space="preserve"> PR19FDPublishedTables!N$292</f>
        <v>200.95100634954045</v>
      </c>
      <c r="O135" s="181">
        <f xml:space="preserve"> PR19FDPublishedTables!O$292</f>
        <v>316.3868397672714</v>
      </c>
      <c r="P135" s="181">
        <f xml:space="preserve"> PR19FDPublishedTables!P$292</f>
        <v>414.33779367867703</v>
      </c>
      <c r="Q135" s="181">
        <f xml:space="preserve"> PR19FDPublishedTables!Q$292</f>
        <v>486.2915756958846</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1651.803090735174</v>
      </c>
      <c r="N137" s="196">
        <f t="shared" si="52"/>
        <v>1569.1871804047548</v>
      </c>
      <c r="O137" s="196">
        <f t="shared" si="52"/>
        <v>1491.6662531725076</v>
      </c>
      <c r="P137" s="196">
        <f t="shared" si="52"/>
        <v>1416.6218594570885</v>
      </c>
      <c r="Q137" s="196">
        <f t="shared" si="52"/>
        <v>1343.0028994029553</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1653.1392609321506</v>
      </c>
      <c r="N138" s="196">
        <f t="shared" si="53"/>
        <v>1572.425344379184</v>
      </c>
      <c r="O138" s="196">
        <f t="shared" si="53"/>
        <v>1494.8855964236711</v>
      </c>
      <c r="P138" s="196">
        <f t="shared" si="53"/>
        <v>1419.4885756596284</v>
      </c>
      <c r="Q138" s="196">
        <f t="shared" si="53"/>
        <v>1345.5662378837537</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71.129392473142133</v>
      </c>
      <c r="N139" s="196">
        <f t="shared" si="54"/>
        <v>200.95100634954045</v>
      </c>
      <c r="O139" s="196">
        <f t="shared" si="54"/>
        <v>316.3868397672714</v>
      </c>
      <c r="P139" s="196">
        <f t="shared" si="54"/>
        <v>414.33779367867703</v>
      </c>
      <c r="Q139" s="196">
        <f t="shared" si="54"/>
        <v>486.2915756958846</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3376.0717441404668</v>
      </c>
      <c r="N140" s="320">
        <f t="shared" si="55"/>
        <v>3342.5635311334795</v>
      </c>
      <c r="O140" s="320">
        <f xml:space="preserve"> SUM(O137:O139)</f>
        <v>3302.9386893634501</v>
      </c>
      <c r="P140" s="320">
        <f t="shared" si="55"/>
        <v>3250.4482287953938</v>
      </c>
      <c r="Q140" s="320">
        <f t="shared" si="55"/>
        <v>3174.8607129825937</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1791.1623360124952</v>
      </c>
      <c r="N149" s="196">
        <f t="shared" si="58"/>
        <v>1807.5473819525535</v>
      </c>
      <c r="O149" s="196">
        <f t="shared" si="58"/>
        <v>1870.5902958669828</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104.90009399239219</v>
      </c>
      <c r="N150" s="196">
        <f t="shared" si="59"/>
        <v>106.82085025430329</v>
      </c>
      <c r="O150" s="196">
        <f t="shared" si="59"/>
        <v>111.37190657917972</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1765.5420932507827</v>
      </c>
      <c r="M151" s="196">
        <f t="shared" si="60"/>
        <v>1686.262242020103</v>
      </c>
      <c r="N151" s="196">
        <f t="shared" si="60"/>
        <v>1700.7265316982503</v>
      </c>
      <c r="O151" s="196">
        <f t="shared" si="60"/>
        <v>1759.2183892878031</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1783.4251162947601</v>
      </c>
      <c r="N153" s="196">
        <f t="shared" si="61"/>
        <v>1801.9931209986914</v>
      </c>
      <c r="O153" s="196">
        <f t="shared" si="61"/>
        <v>1865.0162416033597</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86.612709654795168</v>
      </c>
      <c r="N154" s="196">
        <f t="shared" si="62"/>
        <v>88.472678200646044</v>
      </c>
      <c r="O154" s="196">
        <f t="shared" si="62"/>
        <v>92.389874029911724</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1765.5420932507827</v>
      </c>
      <c r="M156" s="196">
        <f t="shared" si="64"/>
        <v>1696.8124066399648</v>
      </c>
      <c r="N156" s="196">
        <f t="shared" si="64"/>
        <v>1713.5204427980452</v>
      </c>
      <c r="O156" s="196">
        <f t="shared" si="64"/>
        <v>1772.6263675734483</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159.02589265545029</v>
      </c>
      <c r="O158" s="196">
        <f t="shared" si="65"/>
        <v>315.90687297989319</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153.47036761060335</v>
      </c>
      <c r="N159" s="196">
        <f t="shared" si="66"/>
        <v>142.52630495462273</v>
      </c>
      <c r="O159" s="196">
        <f t="shared" si="66"/>
        <v>157.63341468873716</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3.7266729813944539</v>
      </c>
      <c r="N160" s="196">
        <f t="shared" si="67"/>
        <v>11.306529611984915</v>
      </c>
      <c r="O160" s="196">
        <f t="shared" si="67"/>
        <v>19.553964758742389</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149.7436946292089</v>
      </c>
      <c r="N161" s="196">
        <f t="shared" si="68"/>
        <v>290.24566799808815</v>
      </c>
      <c r="O161" s="196">
        <f t="shared" si="68"/>
        <v>453.98632290988797</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1729.3345487762385</v>
      </c>
      <c r="N163" s="196">
        <f t="shared" si="69"/>
        <v>1703.1942097244639</v>
      </c>
      <c r="O163" s="196">
        <f t="shared" si="69"/>
        <v>1761.1108450417457</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1730.7334354217699</v>
      </c>
      <c r="N164" s="196">
        <f t="shared" si="70"/>
        <v>1706.7089096915918</v>
      </c>
      <c r="O164" s="196">
        <f t="shared" si="70"/>
        <v>1764.9117088753801</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74.468026199492257</v>
      </c>
      <c r="N165" s="196">
        <f t="shared" si="71"/>
        <v>218.11202304403187</v>
      </c>
      <c r="O165" s="196">
        <f t="shared" si="71"/>
        <v>373.53683745112443</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3534.5360103975004</v>
      </c>
      <c r="N166" s="243">
        <f t="shared" si="72"/>
        <v>3628.0151424600876</v>
      </c>
      <c r="O166" s="243">
        <f t="shared" si="72"/>
        <v>3899.5593913682505</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1765.5420932507827</v>
      </c>
      <c r="M170" s="318">
        <f t="shared" si="73"/>
        <v>1686.262242020103</v>
      </c>
      <c r="N170" s="318">
        <f t="shared" si="73"/>
        <v>1700.7265316982503</v>
      </c>
      <c r="O170" s="318">
        <f t="shared" si="73"/>
        <v>1759.2183892878031</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1765.5420932507827</v>
      </c>
      <c r="M171" s="318">
        <f t="shared" si="74"/>
        <v>1696.8124066399648</v>
      </c>
      <c r="N171" s="318">
        <f t="shared" si="74"/>
        <v>1713.5204427980452</v>
      </c>
      <c r="O171" s="318">
        <f t="shared" si="74"/>
        <v>1772.6263675734483</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149.7436946292089</v>
      </c>
      <c r="N172" s="318">
        <f t="shared" si="75"/>
        <v>290.24566799808815</v>
      </c>
      <c r="O172" s="318">
        <f t="shared" si="75"/>
        <v>453.98632290988797</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3531.0841865015655</v>
      </c>
      <c r="M173" s="319">
        <f t="shared" si="76"/>
        <v>3532.8183432892765</v>
      </c>
      <c r="N173" s="319">
        <f t="shared" si="76"/>
        <v>3704.4926424943837</v>
      </c>
      <c r="O173" s="319">
        <f t="shared" si="76"/>
        <v>3985.8310797711392</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1783.4251162947596</v>
      </c>
      <c r="N175" s="318">
        <f xml:space="preserve"> M170 * N$21</f>
        <v>1790.7889808144212</v>
      </c>
      <c r="O175" s="318">
        <f t="shared" ref="O175:Q175" si="78" xml:space="preserve"> N170 * O$21</f>
        <v>1851.0911950157779</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1783.4251162947596</v>
      </c>
      <c r="N176" s="318">
        <f t="shared" si="77"/>
        <v>1801.9931209986864</v>
      </c>
      <c r="O176" s="318">
        <f t="shared" si="77"/>
        <v>1865.0162416033659</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159.02589265544975</v>
      </c>
      <c r="O177" s="318">
        <f t="shared" si="77"/>
        <v>315.90687297989336</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3566.8502325895192</v>
      </c>
      <c r="N178" s="319">
        <f t="shared" si="79"/>
        <v>3751.8079944685574</v>
      </c>
      <c r="O178" s="319">
        <f t="shared" si="79"/>
        <v>4032.014309599037</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3566.8502325895192</v>
      </c>
      <c r="N180" s="196">
        <f t="shared" si="80"/>
        <v>3751.8079944685574</v>
      </c>
      <c r="O180" s="196">
        <f t="shared" si="80"/>
        <v>4032.014309599037</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3531.0841865015655</v>
      </c>
      <c r="N181" s="196">
        <f t="shared" si="81"/>
        <v>3532.8183432892765</v>
      </c>
      <c r="O181" s="196">
        <f t="shared" si="81"/>
        <v>3704.4926424943837</v>
      </c>
      <c r="P181" s="196">
        <f t="shared" si="81"/>
        <v>3985.8310797711392</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35.766046087953782</v>
      </c>
      <c r="N183" s="320">
        <f t="shared" si="83"/>
        <v>218.98965117928083</v>
      </c>
      <c r="O183" s="320">
        <f t="shared" si="83"/>
        <v>327.52166710465326</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3534.5360103975004</v>
      </c>
      <c r="N188" s="195">
        <f t="shared" si="84"/>
        <v>3628.0151424600876</v>
      </c>
      <c r="O188" s="195">
        <f t="shared" si="84"/>
        <v>3899.5593913682505</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1413.8144041590003</v>
      </c>
      <c r="N189" s="195">
        <f t="shared" si="85"/>
        <v>1451.2060569840351</v>
      </c>
      <c r="O189" s="195">
        <f t="shared" si="85"/>
        <v>1559.8237565473003</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3376.0717441404668</v>
      </c>
      <c r="N190" s="196">
        <f t="shared" si="86"/>
        <v>3342.5635311334795</v>
      </c>
      <c r="O190" s="196">
        <f t="shared" si="86"/>
        <v>3302.9386893634501</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1350.4286976561868</v>
      </c>
      <c r="N191" s="196">
        <f xml:space="preserve"> N187 * N190</f>
        <v>1337.0254124533919</v>
      </c>
      <c r="O191" s="196">
        <f t="shared" si="87"/>
        <v>1321.17547574538</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0.34199999999999997</v>
      </c>
      <c r="N195" s="291">
        <f xml:space="preserve"> Inp!N$214</f>
        <v>0.34975000000000001</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3534.5360103975004</v>
      </c>
      <c r="N196" s="195">
        <f t="shared" si="88"/>
        <v>3628.0151424600876</v>
      </c>
      <c r="O196" s="195">
        <f t="shared" si="88"/>
        <v>3899.5593913682505</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1208.8113155559449</v>
      </c>
      <c r="N197" s="195">
        <f t="shared" si="89"/>
        <v>1268.8982960754156</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3376.0717441404668</v>
      </c>
      <c r="N198" s="196">
        <f t="shared" si="90"/>
        <v>3342.5635311334795</v>
      </c>
      <c r="O198" s="196">
        <f t="shared" si="90"/>
        <v>3302.9386893634501</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1154.6165364960395</v>
      </c>
      <c r="N199" s="196">
        <f t="shared" si="91"/>
        <v>1169.0615950139345</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3427.2911928923309</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3442.1601687488333</v>
      </c>
      <c r="N207" s="181">
        <f xml:space="preserve"> PR19FDPublishedTables!N$378</f>
        <v>3285.7859408443492</v>
      </c>
      <c r="O207" s="181">
        <f xml:space="preserve"> PR19FDPublishedTables!O$378</f>
        <v>3144.3700692498646</v>
      </c>
      <c r="P207" s="181">
        <f xml:space="preserve"> PR19FDPublishedTables!P$378</f>
        <v>3009.5409504739723</v>
      </c>
      <c r="Q207" s="181">
        <f xml:space="preserve"> PR19FDPublishedTables!Q$378</f>
        <v>2880.8672714247646</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186.83789342190411</v>
      </c>
      <c r="N208" s="181">
        <f xml:space="preserve"> PR19FDPublishedTables!N$379</f>
        <v>174.19289884054001</v>
      </c>
      <c r="O208" s="181">
        <f xml:space="preserve"> PR19FDPublishedTables!O$379</f>
        <v>166.90755913947268</v>
      </c>
      <c r="P208" s="181">
        <f xml:space="preserve"> PR19FDPublishedTables!P$379</f>
        <v>159.38059763996912</v>
      </c>
      <c r="Q208" s="181">
        <f xml:space="preserve"> PR19FDPublishedTables!Q$379</f>
        <v>150.33925086143151</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3255.3222753269292</v>
      </c>
      <c r="N209" s="181">
        <f xml:space="preserve"> PR19FDPublishedTables!N$380</f>
        <v>3111.5930420038094</v>
      </c>
      <c r="O209" s="181">
        <f xml:space="preserve"> PR19FDPublishedTables!O$380</f>
        <v>2977.462510110392</v>
      </c>
      <c r="P209" s="181">
        <f xml:space="preserve"> PR19FDPublishedTables!P$380</f>
        <v>2850.1603528340033</v>
      </c>
      <c r="Q209" s="181">
        <f xml:space="preserve"> PR19FDPublishedTables!Q$380</f>
        <v>2730.528020563333</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3348.741222037881</v>
      </c>
      <c r="N210" s="181">
        <f xml:space="preserve"> PR19FDPublishedTables!N$384</f>
        <v>3198.6894914240793</v>
      </c>
      <c r="O210" s="181">
        <f xml:space="preserve"> PR19FDPublishedTables!O$384</f>
        <v>3060.9162896801281</v>
      </c>
      <c r="P210" s="181">
        <f xml:space="preserve"> PR19FDPublishedTables!P$384</f>
        <v>2929.8506516539878</v>
      </c>
      <c r="Q210" s="181">
        <f xml:space="preserve"> PR19FDPublishedTables!Q$384</f>
        <v>2805.6976459940488</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3427.2911928923309</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3427.2911928923309</v>
      </c>
      <c r="N213" s="181">
        <f xml:space="preserve"> PR19FDPublishedTables!N$422</f>
        <v>3275.5332883481842</v>
      </c>
      <c r="O213" s="181">
        <f xml:space="preserve"> PR19FDPublishedTables!O$422</f>
        <v>3134.6392572687041</v>
      </c>
      <c r="P213" s="181">
        <f xml:space="preserve"> PR19FDPublishedTables!P$422</f>
        <v>2999.5946158056636</v>
      </c>
      <c r="Q213" s="181">
        <f xml:space="preserve"> PR19FDPublishedTables!Q$422</f>
        <v>2870.7367067040113</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151.7579045441536</v>
      </c>
      <c r="N214" s="181">
        <f xml:space="preserve"> PR19FDPublishedTables!N$423</f>
        <v>140.89403107947788</v>
      </c>
      <c r="O214" s="181">
        <f xml:space="preserve"> PR19FDPublishedTables!O$423</f>
        <v>135.04464146304437</v>
      </c>
      <c r="P214" s="181">
        <f xml:space="preserve"> PR19FDPublishedTables!P$423</f>
        <v>128.85790910164641</v>
      </c>
      <c r="Q214" s="181">
        <f xml:space="preserve"> PR19FDPublishedTables!Q$423</f>
        <v>121.1032160817108</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3275.5332883481774</v>
      </c>
      <c r="N216" s="181">
        <f xml:space="preserve"> PR19FDPublishedTables!N$425</f>
        <v>3134.6392572687064</v>
      </c>
      <c r="O216" s="181">
        <f xml:space="preserve"> PR19FDPublishedTables!O$425</f>
        <v>2999.5946158056599</v>
      </c>
      <c r="P216" s="181">
        <f xml:space="preserve"> PR19FDPublishedTables!P$425</f>
        <v>2870.7367067040173</v>
      </c>
      <c r="Q216" s="181">
        <f xml:space="preserve"> PR19FDPublishedTables!Q$425</f>
        <v>2749.6334906223005</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3351.4122406202541</v>
      </c>
      <c r="N217" s="181">
        <f xml:space="preserve"> PR19FDPublishedTables!N$429</f>
        <v>3205.0862728084453</v>
      </c>
      <c r="O217" s="181">
        <f xml:space="preserve"> PR19FDPublishedTables!O$429</f>
        <v>3067.116936537182</v>
      </c>
      <c r="P217" s="181">
        <f xml:space="preserve"> PR19FDPublishedTables!P$429</f>
        <v>2935.1656612548404</v>
      </c>
      <c r="Q217" s="181">
        <f xml:space="preserve"> PR19FDPublishedTables!Q$429</f>
        <v>2810.1850986631562</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206.23882817667592</v>
      </c>
      <c r="O220" s="181">
        <f xml:space="preserve"> PR19FDPublishedTables!O$460</f>
        <v>421.2318916882632</v>
      </c>
      <c r="P220" s="181">
        <f xml:space="preserve"> PR19FDPublishedTables!P$460</f>
        <v>591.43596167753287</v>
      </c>
      <c r="Q220" s="181">
        <f xml:space="preserve"> PR19FDPublishedTables!Q$460</f>
        <v>923.94778577617637</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210.90825857685007</v>
      </c>
      <c r="N221" s="181">
        <f xml:space="preserve"> PR19FDPublishedTables!N$461</f>
        <v>228.78471708674107</v>
      </c>
      <c r="O221" s="181">
        <f xml:space="preserve"> PR19FDPublishedTables!O$461</f>
        <v>192.49786739063813</v>
      </c>
      <c r="P221" s="181">
        <f xml:space="preserve"> PR19FDPublishedTables!P$461</f>
        <v>365.77556518166404</v>
      </c>
      <c r="Q221" s="181">
        <f xml:space="preserve"> PR19FDPublishedTables!Q$461</f>
        <v>289.66580929178087</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4.6694304001738711</v>
      </c>
      <c r="N222" s="181">
        <f xml:space="preserve"> PR19FDPublishedTables!N$462</f>
        <v>13.791653575154307</v>
      </c>
      <c r="O222" s="181">
        <f xml:space="preserve"> PR19FDPublishedTables!O$462</f>
        <v>22.29379740136898</v>
      </c>
      <c r="P222" s="181">
        <f xml:space="preserve"> PR19FDPublishedTables!P$462</f>
        <v>33.263741083019632</v>
      </c>
      <c r="Q222" s="181">
        <f xml:space="preserve"> PR19FDPublishedTables!Q$462</f>
        <v>45.086955760826065</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206.23882817667621</v>
      </c>
      <c r="N223" s="181">
        <f xml:space="preserve"> PR19FDPublishedTables!N$463</f>
        <v>421.23189168826264</v>
      </c>
      <c r="O223" s="181">
        <f xml:space="preserve"> PR19FDPublishedTables!O$463</f>
        <v>591.4359616775323</v>
      </c>
      <c r="P223" s="181">
        <f xml:space="preserve"> PR19FDPublishedTables!P$463</f>
        <v>923.94778577617728</v>
      </c>
      <c r="Q223" s="181">
        <f xml:space="preserve"> PR19FDPublishedTables!Q$463</f>
        <v>1168.5266393071313</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103.1194140883381</v>
      </c>
      <c r="N224" s="181">
        <f xml:space="preserve"> PR19FDPublishedTables!N$467</f>
        <v>313.73535993246929</v>
      </c>
      <c r="O224" s="181">
        <f xml:space="preserve"> PR19FDPublishedTables!O$467</f>
        <v>506.33392668289775</v>
      </c>
      <c r="P224" s="181">
        <f xml:space="preserve"> PR19FDPublishedTables!P$467</f>
        <v>757.69187372685508</v>
      </c>
      <c r="Q224" s="181">
        <f xml:space="preserve"> PR19FDPublishedTables!Q$467</f>
        <v>1046.2372125416539</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3348.741222037881</v>
      </c>
      <c r="N226" s="196">
        <f t="shared" si="92"/>
        <v>3198.6894914240793</v>
      </c>
      <c r="O226" s="196">
        <f t="shared" si="92"/>
        <v>3060.9162896801281</v>
      </c>
      <c r="P226" s="196">
        <f t="shared" si="92"/>
        <v>2929.8506516539878</v>
      </c>
      <c r="Q226" s="196">
        <f t="shared" si="92"/>
        <v>2805.6976459940488</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3351.4122406202541</v>
      </c>
      <c r="N227" s="196">
        <f t="shared" si="93"/>
        <v>3205.0862728084453</v>
      </c>
      <c r="O227" s="196">
        <f t="shared" si="93"/>
        <v>3067.116936537182</v>
      </c>
      <c r="P227" s="196">
        <f t="shared" si="93"/>
        <v>2935.1656612548404</v>
      </c>
      <c r="Q227" s="196">
        <f t="shared" si="93"/>
        <v>2810.1850986631562</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103.1194140883381</v>
      </c>
      <c r="N228" s="196">
        <f t="shared" si="94"/>
        <v>313.73535993246929</v>
      </c>
      <c r="O228" s="196">
        <f t="shared" si="94"/>
        <v>506.33392668289775</v>
      </c>
      <c r="P228" s="196">
        <f t="shared" si="94"/>
        <v>757.69187372685508</v>
      </c>
      <c r="Q228" s="196">
        <f t="shared" si="94"/>
        <v>1046.2372125416539</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6803.2728767464732</v>
      </c>
      <c r="N229" s="320">
        <f t="shared" si="95"/>
        <v>6717.5111241649947</v>
      </c>
      <c r="O229" s="320">
        <f xml:space="preserve"> SUM(O226:O228)</f>
        <v>6634.3671529002086</v>
      </c>
      <c r="P229" s="320">
        <f t="shared" ref="P229:Q229" si="96" xml:space="preserve"> SUM(P226:P228)</f>
        <v>6622.7081866356839</v>
      </c>
      <c r="Q229" s="320">
        <f t="shared" si="96"/>
        <v>6662.1199571988591</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3623.2685480097275</v>
      </c>
      <c r="N238" s="196">
        <f t="shared" si="99"/>
        <v>3673.0599274751326</v>
      </c>
      <c r="O238" s="196">
        <f t="shared" si="99"/>
        <v>3825.7424415245437</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196.66832152614316</v>
      </c>
      <c r="N239" s="196">
        <f t="shared" si="100"/>
        <v>194.7238706053694</v>
      </c>
      <c r="O239" s="196">
        <f t="shared" si="100"/>
        <v>203.07575722582891</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3571.4424137032511</v>
      </c>
      <c r="M240" s="196">
        <f t="shared" si="101"/>
        <v>3426.6002264835843</v>
      </c>
      <c r="N240" s="196">
        <f t="shared" si="101"/>
        <v>3478.3360568697635</v>
      </c>
      <c r="O240" s="196">
        <f t="shared" si="101"/>
        <v>3622.6666842987147</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3607.6172447812773</v>
      </c>
      <c r="N242" s="196">
        <f t="shared" si="102"/>
        <v>3661.5988622347368</v>
      </c>
      <c r="O242" s="196">
        <f t="shared" si="102"/>
        <v>3813.9030016472575</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159.74260798170786</v>
      </c>
      <c r="N243" s="196">
        <f t="shared" si="103"/>
        <v>157.5002842228611</v>
      </c>
      <c r="O243" s="196">
        <f t="shared" si="103"/>
        <v>164.30827318900393</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3571.4424137032511</v>
      </c>
      <c r="M245" s="196">
        <f t="shared" si="105"/>
        <v>3447.8746367995695</v>
      </c>
      <c r="N245" s="196">
        <f t="shared" si="105"/>
        <v>3504.0985780118758</v>
      </c>
      <c r="O245" s="196">
        <f t="shared" si="105"/>
        <v>3649.5947284582539</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230.54684294817926</v>
      </c>
      <c r="O247" s="196">
        <f t="shared" si="106"/>
        <v>512.51115176144356</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222.00514280390652</v>
      </c>
      <c r="N248" s="196">
        <f t="shared" si="107"/>
        <v>255.75006755738369</v>
      </c>
      <c r="O248" s="196">
        <f t="shared" si="107"/>
        <v>234.21138255365025</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4.9151112896120948</v>
      </c>
      <c r="N249" s="196">
        <f t="shared" si="108"/>
        <v>15.41718510959997</v>
      </c>
      <c r="O249" s="196">
        <f t="shared" si="108"/>
        <v>27.124773809309964</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217.09003151429442</v>
      </c>
      <c r="N250" s="196">
        <f t="shared" si="109"/>
        <v>470.87972539596291</v>
      </c>
      <c r="O250" s="196">
        <f t="shared" si="109"/>
        <v>719.59776050578375</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3505.9226627332473</v>
      </c>
      <c r="N252" s="196">
        <f t="shared" si="110"/>
        <v>3471.8544024140779</v>
      </c>
      <c r="O252" s="196">
        <f t="shared" si="110"/>
        <v>3613.8196879199654</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3508.7190521702382</v>
      </c>
      <c r="N253" s="196">
        <f t="shared" si="111"/>
        <v>3478.7974625861061</v>
      </c>
      <c r="O253" s="196">
        <f t="shared" si="111"/>
        <v>3621.1403780562523</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107.95957849501129</v>
      </c>
      <c r="N254" s="196">
        <f t="shared" si="112"/>
        <v>340.52804859454176</v>
      </c>
      <c r="O254" s="196">
        <f t="shared" si="112"/>
        <v>597.79469274532107</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7122.6012933984975</v>
      </c>
      <c r="N255" s="243">
        <f t="shared" si="113"/>
        <v>7291.1799135947249</v>
      </c>
      <c r="O255" s="243">
        <f t="shared" si="113"/>
        <v>7832.7547587215395</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3571.4424137032511</v>
      </c>
      <c r="M259" s="318">
        <f t="shared" si="114"/>
        <v>3426.6002264835843</v>
      </c>
      <c r="N259" s="318">
        <f t="shared" si="114"/>
        <v>3478.3360568697635</v>
      </c>
      <c r="O259" s="318">
        <f t="shared" si="114"/>
        <v>3622.6666842987147</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3571.4424137032511</v>
      </c>
      <c r="M260" s="318">
        <f t="shared" si="115"/>
        <v>3447.8746367995695</v>
      </c>
      <c r="N260" s="318">
        <f t="shared" si="115"/>
        <v>3504.0985780118758</v>
      </c>
      <c r="O260" s="318">
        <f t="shared" si="115"/>
        <v>3649.5947284582539</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217.09003151429442</v>
      </c>
      <c r="N261" s="318">
        <f t="shared" si="116"/>
        <v>470.87972539596291</v>
      </c>
      <c r="O261" s="318">
        <f t="shared" si="116"/>
        <v>719.59776050578375</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7142.8848274065022</v>
      </c>
      <c r="M262" s="319">
        <f t="shared" si="117"/>
        <v>7091.5648947974487</v>
      </c>
      <c r="N262" s="319">
        <f t="shared" si="117"/>
        <v>7453.3143602776026</v>
      </c>
      <c r="O262" s="319">
        <f t="shared" si="117"/>
        <v>7991.8591732627519</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3607.6172447812773</v>
      </c>
      <c r="N264" s="318">
        <f xml:space="preserve"> M259 * N$21</f>
        <v>3639.0057099848459</v>
      </c>
      <c r="O264" s="318">
        <f t="shared" ref="O264:O266" si="121" xml:space="preserve"> N259 * O$21</f>
        <v>3785.8627640436566</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3607.6172447812773</v>
      </c>
      <c r="N265" s="318">
        <f t="shared" ref="N265:N266" si="125" xml:space="preserve"> M260 * N$21</f>
        <v>3661.5988622347299</v>
      </c>
      <c r="O265" s="318">
        <f t="shared" si="121"/>
        <v>3813.9030016472602</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230.5468429481796</v>
      </c>
      <c r="O266" s="318">
        <f t="shared" si="121"/>
        <v>512.51115176144287</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7215.2344895625547</v>
      </c>
      <c r="N267" s="319">
        <f t="shared" si="126"/>
        <v>7531.1514151677557</v>
      </c>
      <c r="O267" s="319">
        <f t="shared" si="126"/>
        <v>8112.2769174523601</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7215.2344895625547</v>
      </c>
      <c r="N269" s="196">
        <f t="shared" si="127"/>
        <v>7531.1514151677557</v>
      </c>
      <c r="O269" s="196">
        <f t="shared" si="127"/>
        <v>8112.2769174523601</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7142.8848274065022</v>
      </c>
      <c r="N270" s="196">
        <f t="shared" ref="N270" si="132" xml:space="preserve"> M262</f>
        <v>7091.5648947974487</v>
      </c>
      <c r="O270" s="196">
        <f t="shared" ref="O270" si="133" xml:space="preserve"> N262</f>
        <v>7453.3143602776026</v>
      </c>
      <c r="P270" s="196">
        <f t="shared" ref="P270" si="134" xml:space="preserve"> O262</f>
        <v>7991.8591732627519</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72.349662156052545</v>
      </c>
      <c r="N272" s="320">
        <f t="shared" si="137"/>
        <v>439.58652037030697</v>
      </c>
      <c r="O272" s="320">
        <f t="shared" si="137"/>
        <v>658.96255717475742</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7122.6012933984975</v>
      </c>
      <c r="N277" s="195">
        <f t="shared" si="138"/>
        <v>7291.1799135947249</v>
      </c>
      <c r="O277" s="195">
        <f t="shared" si="138"/>
        <v>7832.7547587215395</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2849.040517359399</v>
      </c>
      <c r="N278" s="195">
        <f t="shared" si="139"/>
        <v>2916.47196543789</v>
      </c>
      <c r="O278" s="195">
        <f t="shared" si="139"/>
        <v>3133.1019034886158</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6803.2728767464732</v>
      </c>
      <c r="N279" s="196">
        <f t="shared" si="140"/>
        <v>6717.5111241649947</v>
      </c>
      <c r="O279" s="196">
        <f t="shared" si="140"/>
        <v>6634.3671529002086</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2721.3091506985893</v>
      </c>
      <c r="N280" s="196">
        <f xml:space="preserve"> N276 * N279</f>
        <v>2687.004449665998</v>
      </c>
      <c r="O280" s="196">
        <f t="shared" ref="O280" si="145" xml:space="preserve"> O276 * O279</f>
        <v>2653.7468611600834</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0.34199999999999997</v>
      </c>
      <c r="N284" s="291">
        <f xml:space="preserve"> Inp!N$214</f>
        <v>0.34975000000000001</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7122.6012933984975</v>
      </c>
      <c r="N285" s="195">
        <f t="shared" si="148"/>
        <v>7291.1799135947249</v>
      </c>
      <c r="O285" s="195">
        <f t="shared" si="148"/>
        <v>7832.7547587215395</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2435.9296423422861</v>
      </c>
      <c r="N286" s="195">
        <f t="shared" si="149"/>
        <v>2550.0901747797552</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6803.2728767464732</v>
      </c>
      <c r="N287" s="196">
        <f t="shared" ref="N287:Q287" si="151" xml:space="preserve"> N229 * N$13</f>
        <v>6717.5111241649947</v>
      </c>
      <c r="O287" s="196">
        <f t="shared" si="151"/>
        <v>6634.3671529002086</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2326.7193238472937</v>
      </c>
      <c r="N288" s="196">
        <f t="shared" ref="N288" si="155" xml:space="preserve"> N284 * N287</f>
        <v>2349.4495156767071</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218.69659391225309</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219.64538821999221</v>
      </c>
      <c r="N296" s="181">
        <f xml:space="preserve"> PR19FDPublishedTables!N$553</f>
        <v>201.5815159508083</v>
      </c>
      <c r="O296" s="181">
        <f xml:space="preserve"> PR19FDPublishedTables!O$553</f>
        <v>184.63065430185588</v>
      </c>
      <c r="P296" s="181">
        <f xml:space="preserve"> PR19FDPublishedTables!P$553</f>
        <v>168.32014164574642</v>
      </c>
      <c r="Q296" s="181">
        <f xml:space="preserve"> PR19FDPublishedTables!Q$553</f>
        <v>152.52312934067109</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19.932804691131004</v>
      </c>
      <c r="N297" s="181">
        <f xml:space="preserve"> PR19FDPublishedTables!N$554</f>
        <v>18.875458262337105</v>
      </c>
      <c r="O297" s="181">
        <f xml:space="preserve"> PR19FDPublishedTables!O$554</f>
        <v>18.104622693031274</v>
      </c>
      <c r="P297" s="181">
        <f xml:space="preserve"> PR19FDPublishedTables!P$554</f>
        <v>17.42274333486975</v>
      </c>
      <c r="Q297" s="181">
        <f xml:space="preserve"> PR19FDPublishedTables!Q$554</f>
        <v>16.702498703948873</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199.71258352886122</v>
      </c>
      <c r="N298" s="181">
        <f xml:space="preserve"> PR19FDPublishedTables!N$555</f>
        <v>182.70605768847119</v>
      </c>
      <c r="O298" s="181">
        <f xml:space="preserve"> PR19FDPublishedTables!O$555</f>
        <v>166.52603160882461</v>
      </c>
      <c r="P298" s="181">
        <f xml:space="preserve"> PR19FDPublishedTables!P$555</f>
        <v>150.89739831087667</v>
      </c>
      <c r="Q298" s="181">
        <f xml:space="preserve"> PR19FDPublishedTables!Q$555</f>
        <v>135.82063063672223</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209.6789858744267</v>
      </c>
      <c r="N299" s="181">
        <f xml:space="preserve"> PR19FDPublishedTables!N$559</f>
        <v>192.14378681963973</v>
      </c>
      <c r="O299" s="181">
        <f xml:space="preserve"> PR19FDPublishedTables!O$559</f>
        <v>175.57834295534025</v>
      </c>
      <c r="P299" s="181">
        <f xml:space="preserve"> PR19FDPublishedTables!P$559</f>
        <v>159.60876997831156</v>
      </c>
      <c r="Q299" s="181">
        <f xml:space="preserve"> PR19FDPublishedTables!Q$559</f>
        <v>144.17187998869667</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218.69659391225309</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218.69659391225312</v>
      </c>
      <c r="N302" s="181">
        <f xml:space="preserve"> PR19FDPublishedTables!N$597</f>
        <v>201.03685818194549</v>
      </c>
      <c r="O302" s="181">
        <f xml:space="preserve"> PR19FDPublishedTables!O$597</f>
        <v>184.22276853947668</v>
      </c>
      <c r="P302" s="181">
        <f xml:space="preserve"> PR19FDPublishedTables!P$597</f>
        <v>168.00037023692454</v>
      </c>
      <c r="Q302" s="181">
        <f xml:space="preserve"> PR19FDPublishedTables!Q$597</f>
        <v>152.29073000136702</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17.659735730308377</v>
      </c>
      <c r="N303" s="181">
        <f xml:space="preserve"> PR19FDPublishedTables!N$598</f>
        <v>16.814089642468836</v>
      </c>
      <c r="O303" s="181">
        <f xml:space="preserve"> PR19FDPublishedTables!O$598</f>
        <v>16.222398302551646</v>
      </c>
      <c r="P303" s="181">
        <f xml:space="preserve"> PR19FDPublishedTables!P$598</f>
        <v>15.709640235558114</v>
      </c>
      <c r="Q303" s="181">
        <f xml:space="preserve"> PR19FDPublishedTables!Q$598</f>
        <v>15.154141823400725</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201.03685818194475</v>
      </c>
      <c r="N305" s="181">
        <f xml:space="preserve"> PR19FDPublishedTables!N$600</f>
        <v>184.22276853947665</v>
      </c>
      <c r="O305" s="181">
        <f xml:space="preserve"> PR19FDPublishedTables!O$600</f>
        <v>168.00037023692502</v>
      </c>
      <c r="P305" s="181">
        <f xml:space="preserve"> PR19FDPublishedTables!P$600</f>
        <v>152.29073000136643</v>
      </c>
      <c r="Q305" s="181">
        <f xml:space="preserve"> PR19FDPublishedTables!Q$600</f>
        <v>137.1365881779663</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209.86672604709895</v>
      </c>
      <c r="N306" s="181">
        <f xml:space="preserve"> PR19FDPublishedTables!N$604</f>
        <v>192.62981336071107</v>
      </c>
      <c r="O306" s="181">
        <f xml:space="preserve"> PR19FDPublishedTables!O$604</f>
        <v>176.11156938820085</v>
      </c>
      <c r="P306" s="181">
        <f xml:space="preserve"> PR19FDPublishedTables!P$604</f>
        <v>160.14555011914547</v>
      </c>
      <c r="Q306" s="181">
        <f xml:space="preserve"> PR19FDPublishedTables!Q$604</f>
        <v>144.71365908966666</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33.224837184900124</v>
      </c>
      <c r="O309" s="181">
        <f xml:space="preserve"> PR19FDPublishedTables!O$635</f>
        <v>66.05365573756221</v>
      </c>
      <c r="P309" s="181">
        <f xml:space="preserve"> PR19FDPublishedTables!P$635</f>
        <v>91.578299780323078</v>
      </c>
      <c r="Q309" s="181">
        <f xml:space="preserve"> PR19FDPublishedTables!Q$635</f>
        <v>110.15779179540911</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34.622728731166895</v>
      </c>
      <c r="N310" s="181">
        <f xml:space="preserve"> PR19FDPublishedTables!N$636</f>
        <v>37.161682325004712</v>
      </c>
      <c r="O310" s="181">
        <f xml:space="preserve"> PR19FDPublishedTables!O$636</f>
        <v>32.784724616980562</v>
      </c>
      <c r="P310" s="181">
        <f xml:space="preserve"> PR19FDPublishedTables!P$636</f>
        <v>28.474245315519568</v>
      </c>
      <c r="Q310" s="181">
        <f xml:space="preserve"> PR19FDPublishedTables!Q$636</f>
        <v>30.611205436178061</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1.3978915462667927</v>
      </c>
      <c r="N311" s="181">
        <f xml:space="preserve"> PR19FDPublishedTables!N$637</f>
        <v>4.3328637723426242</v>
      </c>
      <c r="O311" s="181">
        <f xml:space="preserve"> PR19FDPublishedTables!O$637</f>
        <v>7.2600805742196926</v>
      </c>
      <c r="P311" s="181">
        <f xml:space="preserve"> PR19FDPublishedTables!P$637</f>
        <v>9.8947533004336581</v>
      </c>
      <c r="Q311" s="181">
        <f xml:space="preserve"> PR19FDPublishedTables!Q$637</f>
        <v>12.484608052543768</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33.224837184900103</v>
      </c>
      <c r="N312" s="181">
        <f xml:space="preserve"> PR19FDPublishedTables!N$638</f>
        <v>66.053655737562224</v>
      </c>
      <c r="O312" s="181">
        <f xml:space="preserve"> PR19FDPublishedTables!O$638</f>
        <v>91.578299780323078</v>
      </c>
      <c r="P312" s="181">
        <f xml:space="preserve"> PR19FDPublishedTables!P$638</f>
        <v>110.15779179540898</v>
      </c>
      <c r="Q312" s="181">
        <f xml:space="preserve"> PR19FDPublishedTables!Q$638</f>
        <v>128.28438917904342</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16.612418592450052</v>
      </c>
      <c r="N313" s="181">
        <f xml:space="preserve"> PR19FDPublishedTables!N$642</f>
        <v>49.639246461231174</v>
      </c>
      <c r="O313" s="181">
        <f xml:space="preserve"> PR19FDPublishedTables!O$642</f>
        <v>78.815977758942637</v>
      </c>
      <c r="P313" s="181">
        <f xml:space="preserve"> PR19FDPublishedTables!P$642</f>
        <v>100.86804578786604</v>
      </c>
      <c r="Q313" s="181">
        <f xml:space="preserve"> PR19FDPublishedTables!Q$642</f>
        <v>119.22109048722626</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209.6789858744267</v>
      </c>
      <c r="N315" s="196">
        <f t="shared" si="159"/>
        <v>192.14378681963973</v>
      </c>
      <c r="O315" s="196">
        <f t="shared" si="159"/>
        <v>175.57834295534025</v>
      </c>
      <c r="P315" s="196">
        <f t="shared" si="159"/>
        <v>159.60876997831156</v>
      </c>
      <c r="Q315" s="196">
        <f t="shared" si="159"/>
        <v>144.17187998869667</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209.86672604709895</v>
      </c>
      <c r="N316" s="196">
        <f t="shared" si="160"/>
        <v>192.62981336071107</v>
      </c>
      <c r="O316" s="196">
        <f t="shared" si="160"/>
        <v>176.11156938820085</v>
      </c>
      <c r="P316" s="196">
        <f t="shared" si="160"/>
        <v>160.14555011914547</v>
      </c>
      <c r="Q316" s="196">
        <f t="shared" si="160"/>
        <v>144.71365908966666</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16.612418592450052</v>
      </c>
      <c r="N317" s="196">
        <f t="shared" si="161"/>
        <v>49.639246461231174</v>
      </c>
      <c r="O317" s="196">
        <f t="shared" si="161"/>
        <v>78.815977758942637</v>
      </c>
      <c r="P317" s="196">
        <f t="shared" si="161"/>
        <v>100.86804578786604</v>
      </c>
      <c r="Q317" s="196">
        <f t="shared" si="161"/>
        <v>119.22109048722626</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436.15813051397572</v>
      </c>
      <c r="N318" s="320">
        <f t="shared" si="162"/>
        <v>434.41284664158195</v>
      </c>
      <c r="O318" s="320">
        <f xml:space="preserve"> SUM(O315:O317)</f>
        <v>430.5058901024837</v>
      </c>
      <c r="P318" s="320">
        <f t="shared" ref="P318:Q318" si="163" xml:space="preserve"> SUM(P315:P317)</f>
        <v>420.62236588532306</v>
      </c>
      <c r="Q318" s="320">
        <f t="shared" si="163"/>
        <v>408.10662956558957</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231.20197429457684</v>
      </c>
      <c r="N327" s="196">
        <f t="shared" si="166"/>
        <v>225.34060394948827</v>
      </c>
      <c r="O327" s="196">
        <f t="shared" si="166"/>
        <v>224.63937596809845</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20.981564125543628</v>
      </c>
      <c r="N328" s="196">
        <f t="shared" si="167"/>
        <v>21.100184432070428</v>
      </c>
      <c r="O328" s="196">
        <f t="shared" si="167"/>
        <v>22.02782175732959</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227.89493138209519</v>
      </c>
      <c r="M329" s="196">
        <f t="shared" si="168"/>
        <v>210.22041016903324</v>
      </c>
      <c r="N329" s="196">
        <f t="shared" si="168"/>
        <v>204.24041951741785</v>
      </c>
      <c r="O329" s="196">
        <f t="shared" si="168"/>
        <v>202.61155421076887</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230.20325941635221</v>
      </c>
      <c r="N331" s="196">
        <f t="shared" si="169"/>
        <v>224.73175095023174</v>
      </c>
      <c r="O331" s="196">
        <f t="shared" si="169"/>
        <v>224.14310299829501</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18.588898221156207</v>
      </c>
      <c r="N332" s="196">
        <f t="shared" si="170"/>
        <v>18.795855845331388</v>
      </c>
      <c r="O332" s="196">
        <f t="shared" si="170"/>
        <v>19.737726896819595</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227.89493138209519</v>
      </c>
      <c r="M334" s="196">
        <f t="shared" si="172"/>
        <v>211.61436119519601</v>
      </c>
      <c r="N334" s="196">
        <f t="shared" si="172"/>
        <v>205.93589510490034</v>
      </c>
      <c r="O334" s="196">
        <f t="shared" si="172"/>
        <v>204.40537610147538</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37.140830309043963</v>
      </c>
      <c r="O336" s="196">
        <f t="shared" si="173"/>
        <v>80.367217791679721</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36.444394771875984</v>
      </c>
      <c r="N337" s="196">
        <f t="shared" si="174"/>
        <v>41.54168550324372</v>
      </c>
      <c r="O337" s="196">
        <f t="shared" si="174"/>
        <v>39.889042841194325</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1.4714412534028516</v>
      </c>
      <c r="N338" s="196">
        <f t="shared" si="175"/>
        <v>4.8435499390172634</v>
      </c>
      <c r="O338" s="196">
        <f t="shared" si="175"/>
        <v>8.8333108921579111</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34.97295351847314</v>
      </c>
      <c r="N339" s="196">
        <f t="shared" si="176"/>
        <v>73.838965873270425</v>
      </c>
      <c r="O339" s="196">
        <f t="shared" si="176"/>
        <v>111.42294974071613</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219.52078698655603</v>
      </c>
      <c r="N341" s="196">
        <f t="shared" si="177"/>
        <v>208.55267569884776</v>
      </c>
      <c r="O341" s="196">
        <f t="shared" si="177"/>
        <v>207.29363775272657</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219.71733920795359</v>
      </c>
      <c r="N342" s="196">
        <f t="shared" si="178"/>
        <v>209.08020842461957</v>
      </c>
      <c r="O342" s="196">
        <f t="shared" si="178"/>
        <v>207.92318263367866</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17.392163491999728</v>
      </c>
      <c r="N343" s="196">
        <f t="shared" si="179"/>
        <v>53.878388890512717</v>
      </c>
      <c r="O343" s="196">
        <f t="shared" si="179"/>
        <v>93.052767600414839</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456.63028968650934</v>
      </c>
      <c r="N344" s="243">
        <f t="shared" si="180"/>
        <v>471.51127301398003</v>
      </c>
      <c r="O344" s="243">
        <f t="shared" si="180"/>
        <v>508.26958798682006</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227.89493138209519</v>
      </c>
      <c r="M348" s="318">
        <f t="shared" si="181"/>
        <v>210.22041016903324</v>
      </c>
      <c r="N348" s="318">
        <f t="shared" si="181"/>
        <v>204.24041951741785</v>
      </c>
      <c r="O348" s="318">
        <f t="shared" si="181"/>
        <v>202.61155421076887</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227.89493138209519</v>
      </c>
      <c r="M349" s="318">
        <f t="shared" si="182"/>
        <v>211.61436119519601</v>
      </c>
      <c r="N349" s="318">
        <f t="shared" si="182"/>
        <v>205.93589510490034</v>
      </c>
      <c r="O349" s="318">
        <f t="shared" si="182"/>
        <v>204.40537610147538</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34.97295351847314</v>
      </c>
      <c r="N350" s="318">
        <f t="shared" si="183"/>
        <v>73.838965873270425</v>
      </c>
      <c r="O350" s="318">
        <f t="shared" si="183"/>
        <v>111.42294974071613</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455.78986276419039</v>
      </c>
      <c r="M351" s="319">
        <f t="shared" si="184"/>
        <v>456.80772488270242</v>
      </c>
      <c r="N351" s="319">
        <f t="shared" si="184"/>
        <v>484.01528049558857</v>
      </c>
      <c r="O351" s="319">
        <f t="shared" si="184"/>
        <v>518.43988005296035</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230.20325941635218</v>
      </c>
      <c r="N353" s="318">
        <f xml:space="preserve"> M348 * N$21</f>
        <v>223.25139275015837</v>
      </c>
      <c r="O353" s="318">
        <f t="shared" ref="O353:O355" si="188" xml:space="preserve"> N348 * O$21</f>
        <v>222.29772699406507</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230.20325941635218</v>
      </c>
      <c r="N354" s="318">
        <f t="shared" ref="N354:N355" si="192" xml:space="preserve"> M349 * N$21</f>
        <v>224.73175095023097</v>
      </c>
      <c r="O354" s="318">
        <f t="shared" si="188"/>
        <v>224.14310299829495</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37.140830309043949</v>
      </c>
      <c r="O355" s="318">
        <f t="shared" si="188"/>
        <v>80.367217791679735</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460.40651883270436</v>
      </c>
      <c r="N356" s="319">
        <f t="shared" si="193"/>
        <v>485.12397400943331</v>
      </c>
      <c r="O356" s="319">
        <f t="shared" si="193"/>
        <v>526.80804778403979</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460.40651883270436</v>
      </c>
      <c r="N358" s="196">
        <f t="shared" si="194"/>
        <v>485.12397400943331</v>
      </c>
      <c r="O358" s="196">
        <f t="shared" si="194"/>
        <v>526.80804778403979</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455.78986276419039</v>
      </c>
      <c r="N359" s="196">
        <f t="shared" ref="N359" si="199" xml:space="preserve"> M351</f>
        <v>456.80772488270242</v>
      </c>
      <c r="O359" s="196">
        <f t="shared" ref="O359" si="200" xml:space="preserve"> N351</f>
        <v>484.01528049558857</v>
      </c>
      <c r="P359" s="196">
        <f t="shared" ref="P359" si="201" xml:space="preserve"> O351</f>
        <v>518.43988005296035</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4.6166560685139757</v>
      </c>
      <c r="N361" s="320">
        <f t="shared" si="204"/>
        <v>28.316249126730895</v>
      </c>
      <c r="O361" s="320">
        <f t="shared" si="204"/>
        <v>42.792767288451216</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456.63028968650934</v>
      </c>
      <c r="N366" s="195">
        <f t="shared" si="205"/>
        <v>471.51127301398003</v>
      </c>
      <c r="O366" s="195">
        <f t="shared" si="205"/>
        <v>508.26958798682006</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182.65211587460374</v>
      </c>
      <c r="N367" s="195">
        <f t="shared" si="206"/>
        <v>188.60450920559202</v>
      </c>
      <c r="O367" s="195">
        <f t="shared" si="206"/>
        <v>203.30783519472803</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436.15813051397572</v>
      </c>
      <c r="N368" s="196">
        <f t="shared" si="207"/>
        <v>434.41284664158195</v>
      </c>
      <c r="O368" s="196">
        <f t="shared" si="207"/>
        <v>430.5058901024837</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174.46325220559029</v>
      </c>
      <c r="N369" s="196">
        <f xml:space="preserve"> N365 * N368</f>
        <v>173.76513865663279</v>
      </c>
      <c r="O369" s="196">
        <f t="shared" ref="O369" si="212" xml:space="preserve"> O365 * O368</f>
        <v>172.20235604099349</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0.34199999999999997</v>
      </c>
      <c r="N373" s="291">
        <f xml:space="preserve"> Inp!N$214</f>
        <v>0.34975000000000001</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456.63028968650934</v>
      </c>
      <c r="N374" s="195">
        <f t="shared" si="215"/>
        <v>471.51127301398003</v>
      </c>
      <c r="O374" s="195">
        <f t="shared" si="215"/>
        <v>508.26958798682006</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156.16755907278619</v>
      </c>
      <c r="N375" s="195">
        <f t="shared" si="216"/>
        <v>164.91106773663952</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436.15813051397572</v>
      </c>
      <c r="N376" s="196">
        <f t="shared" ref="N376:Q376" si="218" xml:space="preserve"> N318 * N$13</f>
        <v>434.41284664158195</v>
      </c>
      <c r="O376" s="196">
        <f t="shared" si="218"/>
        <v>430.5058901024837</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149.16608063577968</v>
      </c>
      <c r="N377" s="196">
        <f t="shared" ref="N377" si="222" xml:space="preserve"> N373 * N376</f>
        <v>151.9358931128933</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0.34199999999999997</v>
      </c>
      <c r="N462" s="291">
        <f xml:space="preserve"> Inp!N$214</f>
        <v>0.34975000000000001</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5961.667982985281</v>
      </c>
      <c r="N473" s="196">
        <f t="shared" si="293"/>
        <v>6030.7077351900925</v>
      </c>
      <c r="O473" s="196">
        <f t="shared" si="293"/>
        <v>6263.2075907770186</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335.61643487898846</v>
      </c>
      <c r="N474" s="196">
        <f t="shared" si="294"/>
        <v>336.24682266230406</v>
      </c>
      <c r="O474" s="196">
        <f t="shared" si="294"/>
        <v>350.92966226569371</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5876.3940924406415</v>
      </c>
      <c r="M475" s="196">
        <f t="shared" si="295"/>
        <v>5626.051548106293</v>
      </c>
      <c r="N475" s="196">
        <f t="shared" si="295"/>
        <v>5694.4609125277884</v>
      </c>
      <c r="O475" s="196">
        <f t="shared" si="295"/>
        <v>5912.2779285113256</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5935.9155795648112</v>
      </c>
      <c r="N477" s="196">
        <f t="shared" si="296"/>
        <v>6012.0245024035776</v>
      </c>
      <c r="O477" s="196">
        <f t="shared" si="296"/>
        <v>6244.1491380656144</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274.80752880368607</v>
      </c>
      <c r="N478" s="196">
        <f t="shared" si="297"/>
        <v>275.08937160984613</v>
      </c>
      <c r="O478" s="196">
        <f t="shared" si="297"/>
        <v>287.43066863006459</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5876.3940924406415</v>
      </c>
      <c r="M480" s="196">
        <f t="shared" si="299"/>
        <v>5661.1080507611259</v>
      </c>
      <c r="N480" s="196">
        <f t="shared" si="299"/>
        <v>5736.9351307937322</v>
      </c>
      <c r="O480" s="196">
        <f t="shared" si="299"/>
        <v>5956.718469435551</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440.4869563059209</v>
      </c>
      <c r="O482" s="196">
        <f t="shared" si="300"/>
        <v>940.15658824749642</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425.09585491400844</v>
      </c>
      <c r="N483" s="196">
        <f t="shared" si="301"/>
        <v>455.55776162527599</v>
      </c>
      <c r="O483" s="196">
        <f t="shared" si="301"/>
        <v>459.75272085107025</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10.319725242253053</v>
      </c>
      <c r="N484" s="196">
        <f t="shared" si="302"/>
        <v>32.25731626847395</v>
      </c>
      <c r="O484" s="196">
        <f t="shared" si="302"/>
        <v>56.974880710260081</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414.77612967175543</v>
      </c>
      <c r="N485" s="196">
        <f t="shared" si="303"/>
        <v>863.78740166272291</v>
      </c>
      <c r="O485" s="196">
        <f t="shared" si="303"/>
        <v>1342.9344283883063</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5762.6105978647065</v>
      </c>
      <c r="N487" s="196">
        <f t="shared" si="304"/>
        <v>5692.3261525079579</v>
      </c>
      <c r="O487" s="196">
        <f t="shared" si="304"/>
        <v>5907.3029604459907</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5767.2375566642941</v>
      </c>
      <c r="N488" s="196">
        <f t="shared" si="305"/>
        <v>5703.8761824399253</v>
      </c>
      <c r="O488" s="196">
        <f t="shared" si="305"/>
        <v>5919.6178438733805</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206.2695178438276</v>
      </c>
      <c r="N489" s="196">
        <f t="shared" si="306"/>
        <v>633.1981450309861</v>
      </c>
      <c r="O489" s="196">
        <f t="shared" si="306"/>
        <v>1107.7102675022222</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11736.117672372829</v>
      </c>
      <c r="N490" s="320">
        <f t="shared" si="307"/>
        <v>12029.400479978871</v>
      </c>
      <c r="O490" s="320">
        <f t="shared" si="307"/>
        <v>12934.631071821594</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6.3106099358190022</v>
      </c>
      <c r="N495" s="84">
        <f t="shared" si="309"/>
        <v>38.478253471962262</v>
      </c>
      <c r="O495" s="84">
        <f t="shared" si="309"/>
        <v>57.764978246194687</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35.766046087953782</v>
      </c>
      <c r="N496" s="195">
        <f t="shared" si="310"/>
        <v>218.98965117928083</v>
      </c>
      <c r="O496" s="195">
        <f t="shared" si="310"/>
        <v>327.52166710465326</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72.349662156052545</v>
      </c>
      <c r="N497" s="195">
        <f t="shared" si="311"/>
        <v>439.58652037030697</v>
      </c>
      <c r="O497" s="195">
        <f t="shared" si="311"/>
        <v>658.96255717475742</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4.6166560685139757</v>
      </c>
      <c r="N498" s="195">
        <f t="shared" si="312"/>
        <v>28.316249126730895</v>
      </c>
      <c r="O498" s="195">
        <f t="shared" si="312"/>
        <v>42.792767288451216</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119.04297424833931</v>
      </c>
      <c r="N500" s="312">
        <f t="shared" si="314"/>
        <v>725.37067414828095</v>
      </c>
      <c r="O500" s="312">
        <f t="shared" si="314"/>
        <v>1087.0419698140565</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248.94003155612805</v>
      </c>
      <c r="N507" s="84">
        <f t="shared" si="315"/>
        <v>255.47766036403027</v>
      </c>
      <c r="O507" s="84">
        <f t="shared" si="315"/>
        <v>277.61893349799328</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1413.8144041590003</v>
      </c>
      <c r="N508" s="195">
        <f t="shared" si="316"/>
        <v>1451.2060569840351</v>
      </c>
      <c r="O508" s="195">
        <f t="shared" si="316"/>
        <v>1559.8237565473003</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2849.040517359399</v>
      </c>
      <c r="N509" s="195">
        <f t="shared" si="317"/>
        <v>2916.47196543789</v>
      </c>
      <c r="O509" s="195">
        <f t="shared" si="317"/>
        <v>3133.1019034886158</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182.65211587460374</v>
      </c>
      <c r="N510" s="195">
        <f t="shared" si="318"/>
        <v>188.60450920559202</v>
      </c>
      <c r="O510" s="195">
        <f t="shared" si="318"/>
        <v>203.30783519472803</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4694.4470689491309</v>
      </c>
      <c r="N512" s="211">
        <f t="shared" si="321"/>
        <v>4811.7601919915469</v>
      </c>
      <c r="O512" s="211">
        <f t="shared" si="321"/>
        <v>5173.8524287286373</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237.77927401213907</v>
      </c>
      <c r="N516" s="195">
        <f t="shared" si="322"/>
        <v>235.3767217115487</v>
      </c>
      <c r="O516" s="195">
        <f t="shared" si="322"/>
        <v>235.1440827853643</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1350.4286976561868</v>
      </c>
      <c r="N517" s="195">
        <f t="shared" si="323"/>
        <v>1337.0254124533919</v>
      </c>
      <c r="O517" s="195">
        <f t="shared" si="323"/>
        <v>1321.17547574538</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2721.3091506985893</v>
      </c>
      <c r="N518" s="195">
        <f t="shared" si="324"/>
        <v>2687.004449665998</v>
      </c>
      <c r="O518" s="195">
        <f t="shared" si="324"/>
        <v>2653.7468611600834</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174.46325220559029</v>
      </c>
      <c r="N519" s="195">
        <f t="shared" si="325"/>
        <v>173.76513865663279</v>
      </c>
      <c r="O519" s="195">
        <f t="shared" si="325"/>
        <v>172.20235604099349</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4483.9803745725048</v>
      </c>
      <c r="N521" s="320">
        <f t="shared" si="327"/>
        <v>4433.171722487572</v>
      </c>
      <c r="O521" s="320">
        <f t="shared" si="327"/>
        <v>4382.2687757318208</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0.34199999999999997</v>
      </c>
      <c r="N527" s="305">
        <f xml:space="preserve"> Inp!N$214</f>
        <v>0.34975000000000001</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212.84372698048946</v>
      </c>
      <c r="N528" s="84">
        <f t="shared" si="328"/>
        <v>223.38327928079897</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1208.8113155559449</v>
      </c>
      <c r="N529" s="195">
        <f t="shared" si="329"/>
        <v>1268.8982960754156</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2435.9296423422861</v>
      </c>
      <c r="N530" s="195">
        <f t="shared" si="330"/>
        <v>2550.0901747797552</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156.16755907278619</v>
      </c>
      <c r="N531" s="195">
        <f t="shared" si="331"/>
        <v>164.91106773663952</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4013.7522439515069</v>
      </c>
      <c r="N533" s="211">
        <f t="shared" si="333"/>
        <v>4207.2828178726095</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0.34199999999999997</v>
      </c>
      <c r="N536" s="305">
        <f xml:space="preserve"> Inp!N$214</f>
        <v>0.34975000000000001</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203.30127928037888</v>
      </c>
      <c r="N537" s="195">
        <f t="shared" si="334"/>
        <v>205.80752104653538</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1154.6165364960395</v>
      </c>
      <c r="N538" s="195">
        <f t="shared" si="335"/>
        <v>1169.0615950139345</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2326.7193238472937</v>
      </c>
      <c r="N539" s="195">
        <f t="shared" si="336"/>
        <v>2349.4495156767071</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149.16608063577968</v>
      </c>
      <c r="N540" s="195">
        <f t="shared" si="337"/>
        <v>151.9358931128933</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3833.8032202594914</v>
      </c>
      <c r="N542" s="320">
        <f t="shared" si="339"/>
        <v>3876.2545248500701</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6.12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311.378070499876</v>
      </c>
      <c r="J28" s="499">
        <v>305.74530217192398</v>
      </c>
      <c r="K28" s="499">
        <v>301.607169031848</v>
      </c>
      <c r="L28" s="499">
        <v>297.96934719439298</v>
      </c>
      <c r="M28" s="499">
        <v>294.266028333316</v>
      </c>
    </row>
    <row r="29" spans="1:13">
      <c r="A29" t="s">
        <v>202</v>
      </c>
      <c r="B29" t="s">
        <v>256</v>
      </c>
      <c r="C29" t="s">
        <v>257</v>
      </c>
      <c r="D29" t="s">
        <v>255</v>
      </c>
      <c r="E29" t="s">
        <v>206</v>
      </c>
      <c r="F29" s="499"/>
      <c r="G29" s="499"/>
      <c r="H29" s="499"/>
      <c r="I29" s="499">
        <v>7.5534377295337203</v>
      </c>
      <c r="J29" s="499">
        <v>9.0462845879339095</v>
      </c>
      <c r="K29" s="499">
        <v>9.5017367253699305</v>
      </c>
      <c r="L29" s="499">
        <v>9.5350191102207695</v>
      </c>
      <c r="M29" s="499">
        <v>9.4165129066663091</v>
      </c>
    </row>
    <row r="30" spans="1:13">
      <c r="A30" t="s">
        <v>202</v>
      </c>
      <c r="B30" t="s">
        <v>258</v>
      </c>
      <c r="C30" t="s">
        <v>259</v>
      </c>
      <c r="D30" t="s">
        <v>255</v>
      </c>
      <c r="E30" t="s">
        <v>206</v>
      </c>
      <c r="F30" s="499"/>
      <c r="G30" s="499"/>
      <c r="H30" s="499"/>
      <c r="I30" s="499">
        <v>13.186206057485601</v>
      </c>
      <c r="J30" s="499">
        <v>13.184417728009199</v>
      </c>
      <c r="K30" s="499">
        <v>13.139558562825499</v>
      </c>
      <c r="L30" s="499">
        <v>13.2383379712976</v>
      </c>
      <c r="M30" s="499">
        <v>13.0996064611746</v>
      </c>
    </row>
    <row r="31" spans="1:13">
      <c r="A31" t="s">
        <v>202</v>
      </c>
      <c r="B31" t="s">
        <v>260</v>
      </c>
      <c r="C31" t="s">
        <v>261</v>
      </c>
      <c r="D31" t="s">
        <v>255</v>
      </c>
      <c r="E31" t="s">
        <v>206</v>
      </c>
      <c r="F31" s="499"/>
      <c r="G31" s="499"/>
      <c r="H31" s="499"/>
      <c r="I31" s="499">
        <v>287.82483894988201</v>
      </c>
      <c r="J31" s="499">
        <v>278.350554574829</v>
      </c>
      <c r="K31" s="499">
        <v>269.40279618360699</v>
      </c>
      <c r="L31" s="499">
        <v>260.58228928160099</v>
      </c>
      <c r="M31" s="499">
        <v>252.02819614756001</v>
      </c>
    </row>
    <row r="32" spans="1:13">
      <c r="A32" t="s">
        <v>202</v>
      </c>
      <c r="B32" t="s">
        <v>262</v>
      </c>
      <c r="C32" t="s">
        <v>263</v>
      </c>
      <c r="D32" t="s">
        <v>255</v>
      </c>
      <c r="E32" t="s">
        <v>206</v>
      </c>
      <c r="F32" s="499"/>
      <c r="G32" s="499"/>
      <c r="H32" s="499"/>
      <c r="I32" s="499">
        <v>311.378070499876</v>
      </c>
      <c r="J32" s="499">
        <v>307.60012346543499</v>
      </c>
      <c r="K32" s="499">
        <v>303.76126748125199</v>
      </c>
      <c r="L32" s="499">
        <v>300.06988420638902</v>
      </c>
      <c r="M32" s="499">
        <v>296.245504609943</v>
      </c>
    </row>
    <row r="33" spans="1:13">
      <c r="A33" t="s">
        <v>202</v>
      </c>
      <c r="B33" t="s">
        <v>264</v>
      </c>
      <c r="C33" t="s">
        <v>265</v>
      </c>
      <c r="D33" t="s">
        <v>255</v>
      </c>
      <c r="E33" t="s">
        <v>206</v>
      </c>
      <c r="F33" s="499"/>
      <c r="G33" s="499"/>
      <c r="H33" s="499"/>
      <c r="I33" s="499">
        <v>6.1757607292607499</v>
      </c>
      <c r="J33" s="499">
        <v>6.16491647855438</v>
      </c>
      <c r="K33" s="499">
        <v>6.3034264865073704</v>
      </c>
      <c r="L33" s="499">
        <v>6.30146756833435</v>
      </c>
      <c r="M33" s="499">
        <v>6.22115559680923</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9.9537077637013596</v>
      </c>
      <c r="J36" s="499">
        <v>10.003772462737301</v>
      </c>
      <c r="K36" s="499">
        <v>9.9948097613699396</v>
      </c>
      <c r="L36" s="499">
        <v>10.125847164781</v>
      </c>
      <c r="M36" s="499">
        <v>10.022491789574101</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289.57094473235298</v>
      </c>
      <c r="J38" s="499">
        <v>280.33855273788703</v>
      </c>
      <c r="K38" s="499">
        <v>271.30195309302599</v>
      </c>
      <c r="L38" s="499">
        <v>262.335180917321</v>
      </c>
      <c r="M38" s="499">
        <v>253.64248005877701</v>
      </c>
    </row>
    <row r="39" spans="1:13">
      <c r="A39" t="s">
        <v>202</v>
      </c>
      <c r="B39" t="s">
        <v>276</v>
      </c>
      <c r="C39" t="s">
        <v>277</v>
      </c>
      <c r="D39" t="s">
        <v>255</v>
      </c>
      <c r="E39" t="s">
        <v>206</v>
      </c>
      <c r="F39" s="499"/>
      <c r="G39" s="499"/>
      <c r="H39" s="499"/>
      <c r="I39" s="499">
        <v>0</v>
      </c>
      <c r="J39" s="499">
        <v>13.088311803517801</v>
      </c>
      <c r="K39" s="499">
        <v>27.938342865952901</v>
      </c>
      <c r="L39" s="499">
        <v>52.658855475665803</v>
      </c>
      <c r="M39" s="499">
        <v>87.822727735207295</v>
      </c>
    </row>
    <row r="40" spans="1:13">
      <c r="A40" t="s">
        <v>202</v>
      </c>
      <c r="B40" t="s">
        <v>278</v>
      </c>
      <c r="C40" t="s">
        <v>279</v>
      </c>
      <c r="D40" t="s">
        <v>255</v>
      </c>
      <c r="E40" t="s">
        <v>206</v>
      </c>
      <c r="F40" s="499"/>
      <c r="G40" s="499"/>
      <c r="H40" s="499"/>
      <c r="I40" s="499">
        <v>0</v>
      </c>
      <c r="J40" s="499">
        <v>0.26231572408010301</v>
      </c>
      <c r="K40" s="499">
        <v>0.57975558197603605</v>
      </c>
      <c r="L40" s="499">
        <v>1.1058359649890099</v>
      </c>
      <c r="M40" s="499">
        <v>1.84427728243948</v>
      </c>
    </row>
    <row r="41" spans="1:13">
      <c r="A41" t="s">
        <v>202</v>
      </c>
      <c r="B41" t="s">
        <v>280</v>
      </c>
      <c r="C41" t="s">
        <v>281</v>
      </c>
      <c r="D41" t="s">
        <v>255</v>
      </c>
      <c r="E41" t="s">
        <v>206</v>
      </c>
      <c r="F41" s="499"/>
      <c r="G41" s="499"/>
      <c r="H41" s="499"/>
      <c r="I41" s="499">
        <v>13.296704040076699</v>
      </c>
      <c r="J41" s="499">
        <v>15.256586380885899</v>
      </c>
      <c r="K41" s="499">
        <v>25.4705426856844</v>
      </c>
      <c r="L41" s="499">
        <v>36.4371475853183</v>
      </c>
      <c r="M41" s="499">
        <v>23.356107185922699</v>
      </c>
    </row>
    <row r="42" spans="1:13">
      <c r="A42" t="s">
        <v>202</v>
      </c>
      <c r="B42" t="s">
        <v>282</v>
      </c>
      <c r="C42" t="s">
        <v>283</v>
      </c>
      <c r="D42" t="s">
        <v>255</v>
      </c>
      <c r="E42" t="s">
        <v>206</v>
      </c>
      <c r="F42" s="499"/>
      <c r="G42" s="499"/>
      <c r="H42" s="499"/>
      <c r="I42" s="499">
        <v>0.20839223655886199</v>
      </c>
      <c r="J42" s="499">
        <v>0.66887104253090202</v>
      </c>
      <c r="K42" s="499">
        <v>1.32978565794749</v>
      </c>
      <c r="L42" s="499">
        <v>2.3791112907658198</v>
      </c>
      <c r="M42" s="499">
        <v>3.3581552993127199</v>
      </c>
    </row>
    <row r="43" spans="1:13">
      <c r="A43" t="s">
        <v>202</v>
      </c>
      <c r="B43" t="s">
        <v>284</v>
      </c>
      <c r="C43" t="s">
        <v>285</v>
      </c>
      <c r="D43" t="s">
        <v>255</v>
      </c>
      <c r="E43" t="s">
        <v>206</v>
      </c>
      <c r="F43" s="499"/>
      <c r="G43" s="499"/>
      <c r="H43" s="499"/>
      <c r="I43" s="499">
        <v>12.321174553501599</v>
      </c>
      <c r="J43" s="499">
        <v>25.784046366015001</v>
      </c>
      <c r="K43" s="499">
        <v>47.610410408147501</v>
      </c>
      <c r="L43" s="499">
        <v>77.769926667420506</v>
      </c>
      <c r="M43" s="499">
        <v>95.114536888473296</v>
      </c>
    </row>
    <row r="44" spans="1:13">
      <c r="A44" t="s">
        <v>202</v>
      </c>
      <c r="B44" t="s">
        <v>286</v>
      </c>
      <c r="C44" t="s">
        <v>287</v>
      </c>
      <c r="D44" t="s">
        <v>255</v>
      </c>
      <c r="E44" t="s">
        <v>206</v>
      </c>
      <c r="F44" s="499"/>
      <c r="G44" s="499"/>
      <c r="H44" s="499"/>
      <c r="I44" s="499">
        <v>622.75614099975098</v>
      </c>
      <c r="J44" s="499">
        <v>626.43373744087603</v>
      </c>
      <c r="K44" s="499">
        <v>633.30677937905295</v>
      </c>
      <c r="L44" s="499">
        <v>650.69808687644797</v>
      </c>
      <c r="M44" s="499">
        <v>678.33426067846597</v>
      </c>
    </row>
    <row r="45" spans="1:13">
      <c r="A45" t="s">
        <v>202</v>
      </c>
      <c r="B45" t="s">
        <v>288</v>
      </c>
      <c r="C45" t="s">
        <v>289</v>
      </c>
      <c r="D45" t="s">
        <v>255</v>
      </c>
      <c r="E45" t="s">
        <v>206</v>
      </c>
      <c r="F45" s="499"/>
      <c r="G45" s="499"/>
      <c r="H45" s="499"/>
      <c r="I45" s="499">
        <v>13.7291984587945</v>
      </c>
      <c r="J45" s="499">
        <v>15.4735167905684</v>
      </c>
      <c r="K45" s="499">
        <v>16.384918793853299</v>
      </c>
      <c r="L45" s="499">
        <v>16.942322643544099</v>
      </c>
      <c r="M45" s="499">
        <v>17.481945785914998</v>
      </c>
    </row>
    <row r="46" spans="1:13">
      <c r="A46" t="s">
        <v>202</v>
      </c>
      <c r="B46" t="s">
        <v>290</v>
      </c>
      <c r="C46" t="s">
        <v>291</v>
      </c>
      <c r="D46" t="s">
        <v>255</v>
      </c>
      <c r="E46" t="s">
        <v>206</v>
      </c>
      <c r="F46" s="499"/>
      <c r="G46" s="499"/>
      <c r="H46" s="499"/>
      <c r="I46" s="499">
        <v>589.71695823573702</v>
      </c>
      <c r="J46" s="499">
        <v>584.47315367873102</v>
      </c>
      <c r="K46" s="499">
        <v>588.31515968478095</v>
      </c>
      <c r="L46" s="499">
        <v>600.68739686634297</v>
      </c>
      <c r="M46" s="499">
        <v>600.78521309481005</v>
      </c>
    </row>
    <row r="47" spans="1:13">
      <c r="A47" t="s">
        <v>202</v>
      </c>
      <c r="B47" t="s">
        <v>292</v>
      </c>
      <c r="C47" t="s">
        <v>293</v>
      </c>
      <c r="D47" t="s">
        <v>255</v>
      </c>
      <c r="E47" t="s">
        <v>206</v>
      </c>
      <c r="F47" s="499"/>
      <c r="G47" s="499"/>
      <c r="H47" s="499"/>
      <c r="I47" s="499">
        <v>1764.7679912942399</v>
      </c>
      <c r="J47" s="499">
        <v>1701.71641738218</v>
      </c>
      <c r="K47" s="499">
        <v>1648.5241326012599</v>
      </c>
      <c r="L47" s="499">
        <v>1599.2161660429001</v>
      </c>
      <c r="M47" s="499">
        <v>1549.0872033825899</v>
      </c>
    </row>
    <row r="48" spans="1:13">
      <c r="A48" t="s">
        <v>202</v>
      </c>
      <c r="B48" t="s">
        <v>294</v>
      </c>
      <c r="C48" t="s">
        <v>295</v>
      </c>
      <c r="D48" t="s">
        <v>255</v>
      </c>
      <c r="E48" t="s">
        <v>206</v>
      </c>
      <c r="F48" s="499"/>
      <c r="G48" s="499"/>
      <c r="H48" s="499"/>
      <c r="I48" s="499">
        <v>42.809903433198599</v>
      </c>
      <c r="J48" s="499">
        <v>50.349787520012903</v>
      </c>
      <c r="K48" s="499">
        <v>51.934582137674603</v>
      </c>
      <c r="L48" s="499">
        <v>51.174917313373797</v>
      </c>
      <c r="M48" s="499">
        <v>49.570790508243903</v>
      </c>
    </row>
    <row r="49" spans="1:13">
      <c r="A49" t="s">
        <v>202</v>
      </c>
      <c r="B49" t="s">
        <v>296</v>
      </c>
      <c r="C49" t="s">
        <v>297</v>
      </c>
      <c r="D49" t="s">
        <v>255</v>
      </c>
      <c r="E49" t="s">
        <v>206</v>
      </c>
      <c r="F49" s="499"/>
      <c r="G49" s="499"/>
      <c r="H49" s="499"/>
      <c r="I49" s="499">
        <v>105.861477345265</v>
      </c>
      <c r="J49" s="499">
        <v>103.542072300927</v>
      </c>
      <c r="K49" s="499">
        <v>101.24254869604199</v>
      </c>
      <c r="L49" s="499">
        <v>101.303879973682</v>
      </c>
      <c r="M49" s="499">
        <v>100.410721702082</v>
      </c>
    </row>
    <row r="50" spans="1:13">
      <c r="A50" t="s">
        <v>202</v>
      </c>
      <c r="B50" t="s">
        <v>298</v>
      </c>
      <c r="C50" t="s">
        <v>299</v>
      </c>
      <c r="D50" t="s">
        <v>255</v>
      </c>
      <c r="E50" t="s">
        <v>206</v>
      </c>
      <c r="F50" s="499"/>
      <c r="G50" s="499"/>
      <c r="H50" s="499"/>
      <c r="I50" s="499">
        <v>1601.9747492178201</v>
      </c>
      <c r="J50" s="499">
        <v>1521.4081548940101</v>
      </c>
      <c r="K50" s="499">
        <v>1445.89807941859</v>
      </c>
      <c r="L50" s="499">
        <v>1371.7678932922399</v>
      </c>
      <c r="M50" s="499">
        <v>1299.4588194938699</v>
      </c>
    </row>
    <row r="51" spans="1:13">
      <c r="A51" t="s">
        <v>202</v>
      </c>
      <c r="B51" t="s">
        <v>300</v>
      </c>
      <c r="C51" t="s">
        <v>301</v>
      </c>
      <c r="D51" t="s">
        <v>255</v>
      </c>
      <c r="E51" t="s">
        <v>206</v>
      </c>
      <c r="F51" s="499"/>
      <c r="G51" s="499"/>
      <c r="H51" s="499"/>
      <c r="I51" s="499">
        <v>1764.7679912942399</v>
      </c>
      <c r="J51" s="499">
        <v>1712.3632716450099</v>
      </c>
      <c r="K51" s="499">
        <v>1660.9253451449999</v>
      </c>
      <c r="L51" s="499">
        <v>1611.4046787135901</v>
      </c>
      <c r="M51" s="499">
        <v>1560.7086648436</v>
      </c>
    </row>
    <row r="52" spans="1:13">
      <c r="A52" t="s">
        <v>202</v>
      </c>
      <c r="B52" t="s">
        <v>302</v>
      </c>
      <c r="C52" t="s">
        <v>303</v>
      </c>
      <c r="D52" t="s">
        <v>255</v>
      </c>
      <c r="E52" t="s">
        <v>206</v>
      </c>
      <c r="F52" s="499"/>
      <c r="G52" s="499"/>
      <c r="H52" s="499"/>
      <c r="I52" s="499">
        <v>35.0017740150899</v>
      </c>
      <c r="J52" s="499">
        <v>34.319155765299399</v>
      </c>
      <c r="K52" s="499">
        <v>34.4662797186432</v>
      </c>
      <c r="L52" s="499">
        <v>33.839498252986402</v>
      </c>
      <c r="M52" s="499">
        <v>32.774881961717803</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87.406493664324898</v>
      </c>
      <c r="J55" s="499">
        <v>85.757082265303396</v>
      </c>
      <c r="K55" s="499">
        <v>83.986946150055005</v>
      </c>
      <c r="L55" s="499">
        <v>84.535512122982894</v>
      </c>
      <c r="M55" s="499">
        <v>84.150882406911805</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1611.9975658948199</v>
      </c>
      <c r="J57" s="499">
        <v>1532.85312286354</v>
      </c>
      <c r="K57" s="499">
        <v>1456.91806998381</v>
      </c>
      <c r="L57" s="499">
        <v>1382.0590813354499</v>
      </c>
      <c r="M57" s="499">
        <v>1309.07339443205</v>
      </c>
    </row>
    <row r="58" spans="1:13">
      <c r="A58" t="s">
        <v>202</v>
      </c>
      <c r="B58" t="s">
        <v>314</v>
      </c>
      <c r="C58" t="s">
        <v>315</v>
      </c>
      <c r="D58" t="s">
        <v>255</v>
      </c>
      <c r="E58" t="s">
        <v>206</v>
      </c>
      <c r="F58" s="499"/>
      <c r="G58" s="499"/>
      <c r="H58" s="499"/>
      <c r="I58" s="499">
        <v>0</v>
      </c>
      <c r="J58" s="499">
        <v>151.11605846355101</v>
      </c>
      <c r="K58" s="499">
        <v>281.33681644869898</v>
      </c>
      <c r="L58" s="499">
        <v>412.69592859007298</v>
      </c>
      <c r="M58" s="499">
        <v>514.43042480731197</v>
      </c>
    </row>
    <row r="59" spans="1:13">
      <c r="A59" t="s">
        <v>202</v>
      </c>
      <c r="B59" t="s">
        <v>316</v>
      </c>
      <c r="C59" t="s">
        <v>317</v>
      </c>
      <c r="D59" t="s">
        <v>255</v>
      </c>
      <c r="E59" t="s">
        <v>206</v>
      </c>
      <c r="F59" s="499"/>
      <c r="G59" s="499"/>
      <c r="H59" s="499"/>
      <c r="I59" s="499">
        <v>0</v>
      </c>
      <c r="J59" s="499">
        <v>3.02866549109438</v>
      </c>
      <c r="K59" s="499">
        <v>5.8380910612372503</v>
      </c>
      <c r="L59" s="499">
        <v>8.6666145003917698</v>
      </c>
      <c r="M59" s="499">
        <v>10.8030389209543</v>
      </c>
    </row>
    <row r="60" spans="1:13">
      <c r="A60" t="s">
        <v>202</v>
      </c>
      <c r="B60" t="s">
        <v>318</v>
      </c>
      <c r="C60" t="s">
        <v>319</v>
      </c>
      <c r="D60" t="s">
        <v>255</v>
      </c>
      <c r="E60" t="s">
        <v>206</v>
      </c>
      <c r="F60" s="499"/>
      <c r="G60" s="499"/>
      <c r="H60" s="499"/>
      <c r="I60" s="499">
        <v>154.87688547884099</v>
      </c>
      <c r="J60" s="499">
        <v>138.15157749880399</v>
      </c>
      <c r="K60" s="499">
        <v>143.29653817501699</v>
      </c>
      <c r="L60" s="499">
        <v>117.743147288644</v>
      </c>
      <c r="M60" s="499">
        <v>101.312305708754</v>
      </c>
    </row>
    <row r="61" spans="1:13">
      <c r="A61" t="s">
        <v>202</v>
      </c>
      <c r="B61" t="s">
        <v>320</v>
      </c>
      <c r="C61" t="s">
        <v>321</v>
      </c>
      <c r="D61" t="s">
        <v>255</v>
      </c>
      <c r="E61" t="s">
        <v>206</v>
      </c>
      <c r="F61" s="499"/>
      <c r="G61" s="499"/>
      <c r="H61" s="499"/>
      <c r="I61" s="499">
        <v>3.7608270152904901</v>
      </c>
      <c r="J61" s="499">
        <v>10.959485004750301</v>
      </c>
      <c r="K61" s="499">
        <v>17.775517094880701</v>
      </c>
      <c r="L61" s="499">
        <v>24.6752655717974</v>
      </c>
      <c r="M61" s="499">
        <v>30.4123751397155</v>
      </c>
    </row>
    <row r="62" spans="1:13">
      <c r="A62" t="s">
        <v>202</v>
      </c>
      <c r="B62" t="s">
        <v>322</v>
      </c>
      <c r="C62" t="s">
        <v>323</v>
      </c>
      <c r="D62" t="s">
        <v>255</v>
      </c>
      <c r="E62" t="s">
        <v>206</v>
      </c>
      <c r="F62" s="499"/>
      <c r="G62" s="499"/>
      <c r="H62" s="499"/>
      <c r="I62" s="499">
        <v>142.258784946285</v>
      </c>
      <c r="J62" s="499">
        <v>259.64322775279601</v>
      </c>
      <c r="K62" s="499">
        <v>373.13045178174701</v>
      </c>
      <c r="L62" s="499">
        <v>455.54513557560699</v>
      </c>
      <c r="M62" s="499">
        <v>517.03801581616199</v>
      </c>
    </row>
    <row r="63" spans="1:13">
      <c r="A63" t="s">
        <v>202</v>
      </c>
      <c r="B63" t="s">
        <v>324</v>
      </c>
      <c r="C63" t="s">
        <v>325</v>
      </c>
      <c r="D63" t="s">
        <v>255</v>
      </c>
      <c r="E63" t="s">
        <v>206</v>
      </c>
      <c r="F63" s="499"/>
      <c r="G63" s="499"/>
      <c r="H63" s="499"/>
      <c r="I63" s="499">
        <v>3529.5359825884898</v>
      </c>
      <c r="J63" s="499">
        <v>3565.1957474907299</v>
      </c>
      <c r="K63" s="499">
        <v>3590.7862941949702</v>
      </c>
      <c r="L63" s="499">
        <v>3623.3167733465598</v>
      </c>
      <c r="M63" s="499">
        <v>3624.2262930335</v>
      </c>
    </row>
    <row r="64" spans="1:13">
      <c r="A64" t="s">
        <v>202</v>
      </c>
      <c r="B64" t="s">
        <v>326</v>
      </c>
      <c r="C64" t="s">
        <v>327</v>
      </c>
      <c r="D64" t="s">
        <v>255</v>
      </c>
      <c r="E64" t="s">
        <v>206</v>
      </c>
      <c r="F64" s="499"/>
      <c r="G64" s="499"/>
      <c r="H64" s="499"/>
      <c r="I64" s="499">
        <v>77.811677448288407</v>
      </c>
      <c r="J64" s="499">
        <v>87.697608776406696</v>
      </c>
      <c r="K64" s="499">
        <v>92.238952917554997</v>
      </c>
      <c r="L64" s="499">
        <v>93.681030066751902</v>
      </c>
      <c r="M64" s="499">
        <v>93.148711390916006</v>
      </c>
    </row>
    <row r="65" spans="1:13">
      <c r="A65" t="s">
        <v>202</v>
      </c>
      <c r="B65" t="s">
        <v>328</v>
      </c>
      <c r="C65" t="s">
        <v>329</v>
      </c>
      <c r="D65" t="s">
        <v>255</v>
      </c>
      <c r="E65" t="s">
        <v>206</v>
      </c>
      <c r="F65" s="499"/>
      <c r="G65" s="499"/>
      <c r="H65" s="499"/>
      <c r="I65" s="499">
        <v>3356.2311000589302</v>
      </c>
      <c r="J65" s="499">
        <v>3313.9045055103502</v>
      </c>
      <c r="K65" s="499">
        <v>3275.94660118415</v>
      </c>
      <c r="L65" s="499">
        <v>3209.3721102033001</v>
      </c>
      <c r="M65" s="499">
        <v>3125.5702297420698</v>
      </c>
    </row>
    <row r="66" spans="1:13">
      <c r="A66" t="s">
        <v>202</v>
      </c>
      <c r="B66" t="s">
        <v>330</v>
      </c>
      <c r="C66" t="s">
        <v>331</v>
      </c>
      <c r="D66" t="s">
        <v>255</v>
      </c>
      <c r="E66" t="s">
        <v>206</v>
      </c>
      <c r="F66" s="499"/>
      <c r="G66" s="499"/>
      <c r="H66" s="499"/>
      <c r="I66" s="499">
        <v>3569.87651472486</v>
      </c>
      <c r="J66" s="499">
        <v>3458.0041679798701</v>
      </c>
      <c r="K66" s="499">
        <v>3371.5713985605698</v>
      </c>
      <c r="L66" s="499">
        <v>3293.1824502249001</v>
      </c>
      <c r="M66" s="499">
        <v>3218.5816213901899</v>
      </c>
    </row>
    <row r="67" spans="1:13">
      <c r="A67" t="s">
        <v>202</v>
      </c>
      <c r="B67" t="s">
        <v>332</v>
      </c>
      <c r="C67" t="s">
        <v>333</v>
      </c>
      <c r="D67" t="s">
        <v>255</v>
      </c>
      <c r="E67" t="s">
        <v>206</v>
      </c>
      <c r="F67" s="499"/>
      <c r="G67" s="499"/>
      <c r="H67" s="499"/>
      <c r="I67" s="499">
        <v>86.598391186671194</v>
      </c>
      <c r="J67" s="499">
        <v>102.314212475511</v>
      </c>
      <c r="K67" s="499">
        <v>106.21691746500601</v>
      </c>
      <c r="L67" s="499">
        <v>105.381838407199</v>
      </c>
      <c r="M67" s="499">
        <v>102.99461188448799</v>
      </c>
    </row>
    <row r="68" spans="1:13">
      <c r="A68" t="s">
        <v>202</v>
      </c>
      <c r="B68" t="s">
        <v>334</v>
      </c>
      <c r="C68" t="s">
        <v>335</v>
      </c>
      <c r="D68" t="s">
        <v>255</v>
      </c>
      <c r="E68" t="s">
        <v>206</v>
      </c>
      <c r="F68" s="499"/>
      <c r="G68" s="499"/>
      <c r="H68" s="499"/>
      <c r="I68" s="499">
        <v>198.47073793166501</v>
      </c>
      <c r="J68" s="499">
        <v>188.74698189481299</v>
      </c>
      <c r="K68" s="499">
        <v>184.60586580067701</v>
      </c>
      <c r="L68" s="499">
        <v>179.98266724190401</v>
      </c>
      <c r="M68" s="499">
        <v>173.33783043141901</v>
      </c>
    </row>
    <row r="69" spans="1:13">
      <c r="A69" t="s">
        <v>202</v>
      </c>
      <c r="B69" t="s">
        <v>336</v>
      </c>
      <c r="C69" t="s">
        <v>337</v>
      </c>
      <c r="D69" t="s">
        <v>255</v>
      </c>
      <c r="E69" t="s">
        <v>206</v>
      </c>
      <c r="F69" s="499"/>
      <c r="G69" s="499"/>
      <c r="H69" s="499"/>
      <c r="I69" s="499">
        <v>3255.3222753269301</v>
      </c>
      <c r="J69" s="499">
        <v>3111.5930420038098</v>
      </c>
      <c r="K69" s="499">
        <v>2977.4625101103902</v>
      </c>
      <c r="L69" s="499">
        <v>2850.1603528340002</v>
      </c>
      <c r="M69" s="499">
        <v>2730.5280205633298</v>
      </c>
    </row>
    <row r="70" spans="1:13">
      <c r="A70" t="s">
        <v>202</v>
      </c>
      <c r="B70" t="s">
        <v>338</v>
      </c>
      <c r="C70" t="s">
        <v>339</v>
      </c>
      <c r="D70" t="s">
        <v>255</v>
      </c>
      <c r="E70" t="s">
        <v>206</v>
      </c>
      <c r="F70" s="499"/>
      <c r="G70" s="499"/>
      <c r="H70" s="499"/>
      <c r="I70" s="499">
        <v>3569.87651472486</v>
      </c>
      <c r="J70" s="499">
        <v>3479.4735529917002</v>
      </c>
      <c r="K70" s="499">
        <v>3396.5431603505199</v>
      </c>
      <c r="L70" s="499">
        <v>3317.6613687048798</v>
      </c>
      <c r="M70" s="499">
        <v>3241.81774364394</v>
      </c>
    </row>
    <row r="71" spans="1:13">
      <c r="A71" t="s">
        <v>202</v>
      </c>
      <c r="B71" t="s">
        <v>340</v>
      </c>
      <c r="C71" t="s">
        <v>341</v>
      </c>
      <c r="D71" t="s">
        <v>255</v>
      </c>
      <c r="E71" t="s">
        <v>206</v>
      </c>
      <c r="F71" s="499"/>
      <c r="G71" s="499"/>
      <c r="H71" s="499"/>
      <c r="I71" s="499">
        <v>70.803647644662405</v>
      </c>
      <c r="J71" s="499">
        <v>69.735550174260894</v>
      </c>
      <c r="K71" s="499">
        <v>70.482521675810105</v>
      </c>
      <c r="L71" s="499">
        <v>69.670888742804294</v>
      </c>
      <c r="M71" s="499">
        <v>68.078172616527496</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161.20660937782901</v>
      </c>
      <c r="J74" s="499">
        <v>152.665942815439</v>
      </c>
      <c r="K74" s="499">
        <v>149.36431332145401</v>
      </c>
      <c r="L74" s="499">
        <v>145.514513803737</v>
      </c>
      <c r="M74" s="499">
        <v>139.62932909130501</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3275.5332883481801</v>
      </c>
      <c r="J76" s="499">
        <v>3134.6392572687</v>
      </c>
      <c r="K76" s="499">
        <v>2999.5946158056599</v>
      </c>
      <c r="L76" s="499">
        <v>2870.73670670401</v>
      </c>
      <c r="M76" s="499">
        <v>2749.6334906223001</v>
      </c>
    </row>
    <row r="77" spans="1:13">
      <c r="A77" t="s">
        <v>202</v>
      </c>
      <c r="B77" t="s">
        <v>352</v>
      </c>
      <c r="C77" t="s">
        <v>353</v>
      </c>
      <c r="D77" t="s">
        <v>255</v>
      </c>
      <c r="E77" t="s">
        <v>206</v>
      </c>
      <c r="F77" s="499"/>
      <c r="G77" s="499"/>
      <c r="H77" s="499"/>
      <c r="I77" s="499">
        <v>0</v>
      </c>
      <c r="J77" s="499">
        <v>219.07960782856901</v>
      </c>
      <c r="K77" s="499">
        <v>456.42646033914502</v>
      </c>
      <c r="L77" s="499">
        <v>654.14980803775904</v>
      </c>
      <c r="M77" s="499">
        <v>1043.38036962251</v>
      </c>
    </row>
    <row r="78" spans="1:13">
      <c r="A78" t="s">
        <v>202</v>
      </c>
      <c r="B78" t="s">
        <v>354</v>
      </c>
      <c r="C78" t="s">
        <v>355</v>
      </c>
      <c r="D78" t="s">
        <v>255</v>
      </c>
      <c r="E78" t="s">
        <v>206</v>
      </c>
      <c r="F78" s="499"/>
      <c r="G78" s="499"/>
      <c r="H78" s="499"/>
      <c r="I78" s="499">
        <v>0</v>
      </c>
      <c r="J78" s="499">
        <v>4.3907897994369502</v>
      </c>
      <c r="K78" s="499">
        <v>9.4714203133951003</v>
      </c>
      <c r="L78" s="499">
        <v>13.7371459687933</v>
      </c>
      <c r="M78" s="499">
        <v>21.910987762074299</v>
      </c>
    </row>
    <row r="79" spans="1:13">
      <c r="A79" t="s">
        <v>202</v>
      </c>
      <c r="B79" t="s">
        <v>356</v>
      </c>
      <c r="C79" t="s">
        <v>357</v>
      </c>
      <c r="D79" t="s">
        <v>255</v>
      </c>
      <c r="E79" t="s">
        <v>206</v>
      </c>
      <c r="F79" s="499"/>
      <c r="G79" s="499"/>
      <c r="H79" s="499"/>
      <c r="I79" s="499">
        <v>224.039764894515</v>
      </c>
      <c r="J79" s="499">
        <v>247.90003003113901</v>
      </c>
      <c r="K79" s="499">
        <v>212.90968280674201</v>
      </c>
      <c r="L79" s="499">
        <v>413.05693922684401</v>
      </c>
      <c r="M79" s="499">
        <v>333.978270113088</v>
      </c>
    </row>
    <row r="80" spans="1:13">
      <c r="A80" t="s">
        <v>202</v>
      </c>
      <c r="B80" t="s">
        <v>358</v>
      </c>
      <c r="C80" t="s">
        <v>359</v>
      </c>
      <c r="D80" t="s">
        <v>255</v>
      </c>
      <c r="E80" t="s">
        <v>206</v>
      </c>
      <c r="F80" s="499"/>
      <c r="G80" s="499"/>
      <c r="H80" s="499"/>
      <c r="I80" s="499">
        <v>4.9601570659456504</v>
      </c>
      <c r="J80" s="499">
        <v>14.9439673200005</v>
      </c>
      <c r="K80" s="499">
        <v>24.6577554215236</v>
      </c>
      <c r="L80" s="499">
        <v>37.563523610885198</v>
      </c>
      <c r="M80" s="499">
        <v>51.984262576526604</v>
      </c>
    </row>
    <row r="81" spans="1:13">
      <c r="A81" t="s">
        <v>202</v>
      </c>
      <c r="B81" t="s">
        <v>360</v>
      </c>
      <c r="C81" t="s">
        <v>361</v>
      </c>
      <c r="D81" t="s">
        <v>255</v>
      </c>
      <c r="E81" t="s">
        <v>206</v>
      </c>
      <c r="F81" s="499"/>
      <c r="G81" s="499"/>
      <c r="H81" s="499"/>
      <c r="I81" s="499">
        <v>206.23882817667601</v>
      </c>
      <c r="J81" s="499">
        <v>421.23189168826298</v>
      </c>
      <c r="K81" s="499">
        <v>591.43596167753299</v>
      </c>
      <c r="L81" s="499">
        <v>923.94778577617706</v>
      </c>
      <c r="M81" s="499">
        <v>1168.5266393071299</v>
      </c>
    </row>
    <row r="82" spans="1:13">
      <c r="A82" t="s">
        <v>202</v>
      </c>
      <c r="B82" t="s">
        <v>362</v>
      </c>
      <c r="C82" t="s">
        <v>363</v>
      </c>
      <c r="D82" t="s">
        <v>255</v>
      </c>
      <c r="E82" t="s">
        <v>206</v>
      </c>
      <c r="F82" s="499"/>
      <c r="G82" s="499"/>
      <c r="H82" s="499"/>
      <c r="I82" s="499">
        <v>7139.7530294497301</v>
      </c>
      <c r="J82" s="499">
        <v>7156.5573288001397</v>
      </c>
      <c r="K82" s="499">
        <v>7224.5410192502304</v>
      </c>
      <c r="L82" s="499">
        <v>7264.99362696753</v>
      </c>
      <c r="M82" s="499">
        <v>7503.7797346566404</v>
      </c>
    </row>
    <row r="83" spans="1:13">
      <c r="A83" t="s">
        <v>202</v>
      </c>
      <c r="B83" t="s">
        <v>364</v>
      </c>
      <c r="C83" t="s">
        <v>365</v>
      </c>
      <c r="D83" t="s">
        <v>255</v>
      </c>
      <c r="E83" t="s">
        <v>206</v>
      </c>
      <c r="F83" s="499"/>
      <c r="G83" s="499"/>
      <c r="H83" s="499"/>
      <c r="I83" s="499">
        <v>157.40203883133401</v>
      </c>
      <c r="J83" s="499">
        <v>176.44055244920901</v>
      </c>
      <c r="K83" s="499">
        <v>186.17085945421101</v>
      </c>
      <c r="L83" s="499">
        <v>188.789873118797</v>
      </c>
      <c r="M83" s="499">
        <v>192.98377226309</v>
      </c>
    </row>
    <row r="84" spans="1:13">
      <c r="A84" t="s">
        <v>202</v>
      </c>
      <c r="B84" t="s">
        <v>366</v>
      </c>
      <c r="C84" t="s">
        <v>367</v>
      </c>
      <c r="D84" t="s">
        <v>255</v>
      </c>
      <c r="E84" t="s">
        <v>206</v>
      </c>
      <c r="F84" s="499"/>
      <c r="G84" s="499"/>
      <c r="H84" s="499"/>
      <c r="I84" s="499">
        <v>6737.0943918517896</v>
      </c>
      <c r="J84" s="499">
        <v>6667.4641909607699</v>
      </c>
      <c r="K84" s="499">
        <v>6568.4930875935797</v>
      </c>
      <c r="L84" s="499">
        <v>6644.84484531419</v>
      </c>
      <c r="M84" s="499">
        <v>6648.6881504927696</v>
      </c>
    </row>
    <row r="85" spans="1:13">
      <c r="A85" t="s">
        <v>202</v>
      </c>
      <c r="B85" t="s">
        <v>368</v>
      </c>
      <c r="C85" t="s">
        <v>369</v>
      </c>
      <c r="D85" t="s">
        <v>255</v>
      </c>
      <c r="E85" t="s">
        <v>206</v>
      </c>
      <c r="F85" s="499"/>
      <c r="G85" s="499"/>
      <c r="H85" s="499"/>
      <c r="I85" s="499">
        <v>227.79501084610601</v>
      </c>
      <c r="J85" s="499">
        <v>212.14702810691</v>
      </c>
      <c r="K85" s="499">
        <v>197.971428181851</v>
      </c>
      <c r="L85" s="499">
        <v>184.18388239570001</v>
      </c>
      <c r="M85" s="499">
        <v>170.40290116872299</v>
      </c>
    </row>
    <row r="86" spans="1:13">
      <c r="A86" t="s">
        <v>202</v>
      </c>
      <c r="B86" t="s">
        <v>370</v>
      </c>
      <c r="C86" t="s">
        <v>371</v>
      </c>
      <c r="D86" t="s">
        <v>255</v>
      </c>
      <c r="E86" t="s">
        <v>206</v>
      </c>
      <c r="F86" s="499"/>
      <c r="G86" s="499"/>
      <c r="H86" s="499"/>
      <c r="I86" s="499">
        <v>5.5258722194606502</v>
      </c>
      <c r="J86" s="499">
        <v>6.2769317373202496</v>
      </c>
      <c r="K86" s="499">
        <v>6.2368291701010596</v>
      </c>
      <c r="L86" s="499">
        <v>5.8938842366625304</v>
      </c>
      <c r="M86" s="499">
        <v>5.45289283739924</v>
      </c>
    </row>
    <row r="87" spans="1:13">
      <c r="A87" t="s">
        <v>202</v>
      </c>
      <c r="B87" t="s">
        <v>372</v>
      </c>
      <c r="C87" t="s">
        <v>373</v>
      </c>
      <c r="D87" t="s">
        <v>255</v>
      </c>
      <c r="E87" t="s">
        <v>206</v>
      </c>
      <c r="F87" s="499"/>
      <c r="G87" s="499"/>
      <c r="H87" s="499"/>
      <c r="I87" s="499">
        <v>21.1738549586576</v>
      </c>
      <c r="J87" s="499">
        <v>20.452531662378501</v>
      </c>
      <c r="K87" s="499">
        <v>20.0243749562521</v>
      </c>
      <c r="L87" s="499">
        <v>19.674865463640199</v>
      </c>
      <c r="M87" s="499">
        <v>19.257611512209699</v>
      </c>
    </row>
    <row r="88" spans="1:13">
      <c r="A88" t="s">
        <v>202</v>
      </c>
      <c r="B88" t="s">
        <v>374</v>
      </c>
      <c r="C88" t="s">
        <v>375</v>
      </c>
      <c r="D88" t="s">
        <v>255</v>
      </c>
      <c r="E88" t="s">
        <v>206</v>
      </c>
      <c r="F88" s="499"/>
      <c r="G88" s="499"/>
      <c r="H88" s="499"/>
      <c r="I88" s="499">
        <v>199.71258352886201</v>
      </c>
      <c r="J88" s="499">
        <v>182.70605768847099</v>
      </c>
      <c r="K88" s="499">
        <v>166.52603160882501</v>
      </c>
      <c r="L88" s="499">
        <v>150.89739831087701</v>
      </c>
      <c r="M88" s="499">
        <v>135.820630636722</v>
      </c>
    </row>
    <row r="89" spans="1:13">
      <c r="A89" t="s">
        <v>202</v>
      </c>
      <c r="B89" t="s">
        <v>376</v>
      </c>
      <c r="C89" t="s">
        <v>377</v>
      </c>
      <c r="D89" t="s">
        <v>255</v>
      </c>
      <c r="E89" t="s">
        <v>206</v>
      </c>
      <c r="F89" s="499"/>
      <c r="G89" s="499"/>
      <c r="H89" s="499"/>
      <c r="I89" s="499">
        <v>227.79501084610601</v>
      </c>
      <c r="J89" s="499">
        <v>213.553754348616</v>
      </c>
      <c r="K89" s="499">
        <v>199.614862543642</v>
      </c>
      <c r="L89" s="499">
        <v>185.81455484892501</v>
      </c>
      <c r="M89" s="499">
        <v>171.976339577917</v>
      </c>
    </row>
    <row r="90" spans="1:13">
      <c r="A90" t="s">
        <v>202</v>
      </c>
      <c r="B90" t="s">
        <v>378</v>
      </c>
      <c r="C90" t="s">
        <v>379</v>
      </c>
      <c r="D90" t="s">
        <v>255</v>
      </c>
      <c r="E90" t="s">
        <v>206</v>
      </c>
      <c r="F90" s="499"/>
      <c r="G90" s="499"/>
      <c r="H90" s="499"/>
      <c r="I90" s="499">
        <v>4.5180043669949903</v>
      </c>
      <c r="J90" s="499">
        <v>4.2800407373336897</v>
      </c>
      <c r="K90" s="499">
        <v>4.14225823486787</v>
      </c>
      <c r="L90" s="499">
        <v>3.9021056518275401</v>
      </c>
      <c r="M90" s="499">
        <v>3.6115031311364998</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18.7592608644858</v>
      </c>
      <c r="J93" s="499">
        <v>18.218932542307702</v>
      </c>
      <c r="K93" s="499">
        <v>17.942565929584301</v>
      </c>
      <c r="L93" s="499">
        <v>17.740320922836201</v>
      </c>
      <c r="M93" s="499">
        <v>17.472390281759701</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201.03685818194501</v>
      </c>
      <c r="J95" s="499">
        <v>184.22276853947599</v>
      </c>
      <c r="K95" s="499">
        <v>168.00037023692499</v>
      </c>
      <c r="L95" s="499">
        <v>152.290730001367</v>
      </c>
      <c r="M95" s="499">
        <v>137.13658817796599</v>
      </c>
    </row>
    <row r="96" spans="1:13">
      <c r="A96" t="s">
        <v>202</v>
      </c>
      <c r="B96" t="s">
        <v>390</v>
      </c>
      <c r="C96" t="s">
        <v>391</v>
      </c>
      <c r="D96" t="s">
        <v>255</v>
      </c>
      <c r="E96" t="s">
        <v>206</v>
      </c>
      <c r="F96" s="499"/>
      <c r="G96" s="499"/>
      <c r="H96" s="499"/>
      <c r="I96" s="499">
        <v>0</v>
      </c>
      <c r="J96" s="499">
        <v>35.293471966396503</v>
      </c>
      <c r="K96" s="499">
        <v>71.572539676240297</v>
      </c>
      <c r="L96" s="499">
        <v>101.28894944400599</v>
      </c>
      <c r="M96" s="499">
        <v>124.397156732985</v>
      </c>
    </row>
    <row r="97" spans="1:13">
      <c r="A97" t="s">
        <v>202</v>
      </c>
      <c r="B97" t="s">
        <v>392</v>
      </c>
      <c r="C97" t="s">
        <v>393</v>
      </c>
      <c r="D97" t="s">
        <v>255</v>
      </c>
      <c r="E97" t="s">
        <v>206</v>
      </c>
      <c r="F97" s="499"/>
      <c r="G97" s="499"/>
      <c r="H97" s="499"/>
      <c r="I97" s="499">
        <v>0</v>
      </c>
      <c r="J97" s="499">
        <v>0.70735116897794204</v>
      </c>
      <c r="K97" s="499">
        <v>1.4852197781590399</v>
      </c>
      <c r="L97" s="499">
        <v>2.12706793832418</v>
      </c>
      <c r="M97" s="499">
        <v>2.6123402913928602</v>
      </c>
    </row>
    <row r="98" spans="1:13">
      <c r="A98" t="s">
        <v>202</v>
      </c>
      <c r="B98" t="s">
        <v>394</v>
      </c>
      <c r="C98" t="s">
        <v>395</v>
      </c>
      <c r="D98" t="s">
        <v>255</v>
      </c>
      <c r="E98" t="s">
        <v>206</v>
      </c>
      <c r="F98" s="499"/>
      <c r="G98" s="499"/>
      <c r="H98" s="499"/>
      <c r="I98" s="499">
        <v>36.778398614062702</v>
      </c>
      <c r="J98" s="499">
        <v>40.266597706714599</v>
      </c>
      <c r="K98" s="499">
        <v>36.261104674696199</v>
      </c>
      <c r="L98" s="499">
        <v>32.154921586906497</v>
      </c>
      <c r="M98" s="499">
        <v>35.294042685420898</v>
      </c>
    </row>
    <row r="99" spans="1:13">
      <c r="A99" t="s">
        <v>202</v>
      </c>
      <c r="B99" t="s">
        <v>396</v>
      </c>
      <c r="C99" t="s">
        <v>397</v>
      </c>
      <c r="D99" t="s">
        <v>255</v>
      </c>
      <c r="E99" t="s">
        <v>206</v>
      </c>
      <c r="F99" s="499"/>
      <c r="G99" s="499"/>
      <c r="H99" s="499"/>
      <c r="I99" s="499">
        <v>1.48492664766622</v>
      </c>
      <c r="J99" s="499">
        <v>4.6948811658487299</v>
      </c>
      <c r="K99" s="499">
        <v>8.0299146850895404</v>
      </c>
      <c r="L99" s="499">
        <v>11.1737822362518</v>
      </c>
      <c r="M99" s="499">
        <v>14.3944768995103</v>
      </c>
    </row>
    <row r="100" spans="1:13">
      <c r="A100" t="s">
        <v>202</v>
      </c>
      <c r="B100" t="s">
        <v>398</v>
      </c>
      <c r="C100" t="s">
        <v>399</v>
      </c>
      <c r="D100" t="s">
        <v>255</v>
      </c>
      <c r="E100" t="s">
        <v>206</v>
      </c>
      <c r="F100" s="499"/>
      <c r="G100" s="499"/>
      <c r="H100" s="499"/>
      <c r="I100" s="499">
        <v>33.224837184900103</v>
      </c>
      <c r="J100" s="499">
        <v>66.053655737562195</v>
      </c>
      <c r="K100" s="499">
        <v>91.578299780322993</v>
      </c>
      <c r="L100" s="499">
        <v>110.157791795409</v>
      </c>
      <c r="M100" s="499">
        <v>128.28438917904299</v>
      </c>
    </row>
    <row r="101" spans="1:13">
      <c r="A101" t="s">
        <v>202</v>
      </c>
      <c r="B101" t="s">
        <v>400</v>
      </c>
      <c r="C101" t="s">
        <v>401</v>
      </c>
      <c r="D101" t="s">
        <v>255</v>
      </c>
      <c r="E101" t="s">
        <v>206</v>
      </c>
      <c r="F101" s="499"/>
      <c r="G101" s="499"/>
      <c r="H101" s="499"/>
      <c r="I101" s="499">
        <v>455.59002169221299</v>
      </c>
      <c r="J101" s="499">
        <v>460.99425442192199</v>
      </c>
      <c r="K101" s="499">
        <v>469.15883040173298</v>
      </c>
      <c r="L101" s="499">
        <v>471.28738668863099</v>
      </c>
      <c r="M101" s="499">
        <v>466.77639747962399</v>
      </c>
    </row>
    <row r="102" spans="1:13">
      <c r="A102" t="s">
        <v>202</v>
      </c>
      <c r="B102" t="s">
        <v>402</v>
      </c>
      <c r="C102" t="s">
        <v>403</v>
      </c>
      <c r="D102" t="s">
        <v>255</v>
      </c>
      <c r="E102" t="s">
        <v>206</v>
      </c>
      <c r="F102" s="499"/>
      <c r="G102" s="499"/>
      <c r="H102" s="499"/>
      <c r="I102" s="499">
        <v>10.0438765864556</v>
      </c>
      <c r="J102" s="499">
        <v>11.264323643631901</v>
      </c>
      <c r="K102" s="499">
        <v>11.864307183128</v>
      </c>
      <c r="L102" s="499">
        <v>11.923057826814301</v>
      </c>
      <c r="M102" s="499">
        <v>11.6767362599286</v>
      </c>
    </row>
    <row r="103" spans="1:13">
      <c r="A103" t="s">
        <v>202</v>
      </c>
      <c r="B103" t="s">
        <v>404</v>
      </c>
      <c r="C103" t="s">
        <v>405</v>
      </c>
      <c r="D103" t="s">
        <v>255</v>
      </c>
      <c r="E103" t="s">
        <v>206</v>
      </c>
      <c r="F103" s="499"/>
      <c r="G103" s="499"/>
      <c r="H103" s="499"/>
      <c r="I103" s="499">
        <v>433.97427889570702</v>
      </c>
      <c r="J103" s="499">
        <v>432.98248196550901</v>
      </c>
      <c r="K103" s="499">
        <v>426.10470162607299</v>
      </c>
      <c r="L103" s="499">
        <v>413.345920107653</v>
      </c>
      <c r="M103" s="499">
        <v>401.24160799373101</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4.1344946225885998E-2</v>
      </c>
      <c r="J123" s="500">
        <v>4.1883005399591597E-2</v>
      </c>
      <c r="K123" s="500">
        <v>4.2234594766243201E-2</v>
      </c>
      <c r="L123" s="500">
        <v>4.3050894302371301E-2</v>
      </c>
      <c r="M123" s="500">
        <v>4.3135856304702097E-2</v>
      </c>
    </row>
    <row r="124" spans="1:13">
      <c r="A124" t="s">
        <v>202</v>
      </c>
      <c r="B124" t="s">
        <v>447</v>
      </c>
      <c r="C124" t="s">
        <v>448</v>
      </c>
      <c r="D124" t="s">
        <v>446</v>
      </c>
      <c r="E124" t="s">
        <v>206</v>
      </c>
      <c r="F124" s="500"/>
      <c r="G124" s="500"/>
      <c r="H124" s="500"/>
      <c r="I124" s="500">
        <v>3.1344946225886003E-2</v>
      </c>
      <c r="J124" s="500">
        <v>3.1883005399591699E-2</v>
      </c>
      <c r="K124" s="500">
        <v>3.2234594766243199E-2</v>
      </c>
      <c r="L124" s="500">
        <v>3.3050894302371299E-2</v>
      </c>
      <c r="M124" s="500">
        <v>3.3135856304702102E-2</v>
      </c>
    </row>
    <row r="125" spans="1:13">
      <c r="A125" t="s">
        <v>202</v>
      </c>
      <c r="B125" t="s">
        <v>449</v>
      </c>
      <c r="C125" t="s">
        <v>450</v>
      </c>
      <c r="D125" t="s">
        <v>446</v>
      </c>
      <c r="E125" t="s">
        <v>206</v>
      </c>
      <c r="F125" s="500"/>
      <c r="G125" s="500"/>
      <c r="H125" s="500"/>
      <c r="I125" s="500">
        <v>3.1344946225886003E-2</v>
      </c>
      <c r="J125" s="500">
        <v>3.1883005399591699E-2</v>
      </c>
      <c r="K125" s="500">
        <v>3.2234594766243199E-2</v>
      </c>
      <c r="L125" s="500">
        <v>3.3050894302371299E-2</v>
      </c>
      <c r="M125" s="500">
        <v>3.3135856304702102E-2</v>
      </c>
    </row>
    <row r="126" spans="1:13">
      <c r="A126" t="s">
        <v>202</v>
      </c>
      <c r="B126" t="s">
        <v>451</v>
      </c>
      <c r="C126" t="s">
        <v>452</v>
      </c>
      <c r="D126" t="s">
        <v>446</v>
      </c>
      <c r="E126" t="s">
        <v>206</v>
      </c>
      <c r="F126" s="500"/>
      <c r="G126" s="500"/>
      <c r="H126" s="500"/>
      <c r="I126" s="500">
        <v>5.8565375054681998E-2</v>
      </c>
      <c r="J126" s="500">
        <v>5.9097123163052503E-2</v>
      </c>
      <c r="K126" s="500">
        <v>5.9538375038752298E-2</v>
      </c>
      <c r="L126" s="500">
        <v>6.1381742179355603E-2</v>
      </c>
      <c r="M126" s="500">
        <v>6.2809382673339298E-2</v>
      </c>
    </row>
    <row r="127" spans="1:13">
      <c r="A127" t="s">
        <v>202</v>
      </c>
      <c r="B127" t="s">
        <v>453</v>
      </c>
      <c r="C127" t="s">
        <v>454</v>
      </c>
      <c r="D127" t="s">
        <v>446</v>
      </c>
      <c r="E127" t="s">
        <v>206</v>
      </c>
      <c r="F127" s="500"/>
      <c r="G127" s="500"/>
      <c r="H127" s="500"/>
      <c r="I127" s="500">
        <v>4.85653750546821E-2</v>
      </c>
      <c r="J127" s="500">
        <v>4.9097123163052502E-2</v>
      </c>
      <c r="K127" s="500">
        <v>4.9538375038752303E-2</v>
      </c>
      <c r="L127" s="500">
        <v>5.1381742179355601E-2</v>
      </c>
      <c r="M127" s="500">
        <v>5.2809382673339303E-2</v>
      </c>
    </row>
    <row r="128" spans="1:13">
      <c r="A128" t="s">
        <v>202</v>
      </c>
      <c r="B128" t="s">
        <v>455</v>
      </c>
      <c r="C128" t="s">
        <v>456</v>
      </c>
      <c r="D128" t="s">
        <v>446</v>
      </c>
      <c r="E128" t="s">
        <v>206</v>
      </c>
      <c r="F128" s="500"/>
      <c r="G128" s="500"/>
      <c r="H128" s="500"/>
      <c r="I128" s="500">
        <v>4.85653750546821E-2</v>
      </c>
      <c r="J128" s="500">
        <v>4.9097123163052502E-2</v>
      </c>
      <c r="K128" s="500">
        <v>4.9538375038752303E-2</v>
      </c>
      <c r="L128" s="500">
        <v>5.1381742179355601E-2</v>
      </c>
      <c r="M128" s="500">
        <v>5.2809382673339303E-2</v>
      </c>
    </row>
    <row r="129" spans="1:13">
      <c r="A129" t="s">
        <v>202</v>
      </c>
      <c r="B129" t="s">
        <v>457</v>
      </c>
      <c r="C129" t="s">
        <v>458</v>
      </c>
      <c r="D129" t="s">
        <v>446</v>
      </c>
      <c r="E129" t="s">
        <v>206</v>
      </c>
      <c r="F129" s="500"/>
      <c r="G129" s="500"/>
      <c r="H129" s="500"/>
      <c r="I129" s="500">
        <v>5.4279256124742402E-2</v>
      </c>
      <c r="J129" s="500">
        <v>5.30140739465755E-2</v>
      </c>
      <c r="K129" s="500">
        <v>5.30813980109189E-2</v>
      </c>
      <c r="L129" s="500">
        <v>5.2958441258248598E-2</v>
      </c>
      <c r="M129" s="500">
        <v>5.2185413869164303E-2</v>
      </c>
    </row>
    <row r="130" spans="1:13">
      <c r="A130" t="s">
        <v>202</v>
      </c>
      <c r="B130" t="s">
        <v>459</v>
      </c>
      <c r="C130" t="s">
        <v>460</v>
      </c>
      <c r="D130" t="s">
        <v>446</v>
      </c>
      <c r="E130" t="s">
        <v>206</v>
      </c>
      <c r="F130" s="500"/>
      <c r="G130" s="500"/>
      <c r="H130" s="500"/>
      <c r="I130" s="500">
        <v>4.42792561247424E-2</v>
      </c>
      <c r="J130" s="500">
        <v>4.3014073946575498E-2</v>
      </c>
      <c r="K130" s="500">
        <v>4.3081398010918898E-2</v>
      </c>
      <c r="L130" s="500">
        <v>4.2958441258248603E-2</v>
      </c>
      <c r="M130" s="500">
        <v>4.2185413869164197E-2</v>
      </c>
    </row>
    <row r="131" spans="1:13">
      <c r="A131" t="s">
        <v>202</v>
      </c>
      <c r="B131" t="s">
        <v>461</v>
      </c>
      <c r="C131" t="s">
        <v>462</v>
      </c>
      <c r="D131" t="s">
        <v>446</v>
      </c>
      <c r="E131" t="s">
        <v>206</v>
      </c>
      <c r="F131" s="500"/>
      <c r="G131" s="500"/>
      <c r="H131" s="500"/>
      <c r="I131" s="500">
        <v>4.42792561247424E-2</v>
      </c>
      <c r="J131" s="500">
        <v>4.3014073946575498E-2</v>
      </c>
      <c r="K131" s="500">
        <v>4.3081398010918898E-2</v>
      </c>
      <c r="L131" s="500">
        <v>4.2958441258248603E-2</v>
      </c>
      <c r="M131" s="500">
        <v>4.2185413869164197E-2</v>
      </c>
    </row>
    <row r="132" spans="1:13">
      <c r="A132" t="s">
        <v>202</v>
      </c>
      <c r="B132" t="s">
        <v>463</v>
      </c>
      <c r="C132" t="s">
        <v>464</v>
      </c>
      <c r="D132" t="s">
        <v>446</v>
      </c>
      <c r="E132" t="s">
        <v>206</v>
      </c>
      <c r="F132" s="500"/>
      <c r="G132" s="500"/>
      <c r="H132" s="500"/>
      <c r="I132" s="500">
        <v>9.0749934941345797E-2</v>
      </c>
      <c r="J132" s="500">
        <v>9.3636850448844205E-2</v>
      </c>
      <c r="K132" s="500">
        <v>9.8058595748849606E-2</v>
      </c>
      <c r="L132" s="500">
        <v>0.103509557231351</v>
      </c>
      <c r="M132" s="500">
        <v>0.10950797283107599</v>
      </c>
    </row>
    <row r="133" spans="1:13">
      <c r="A133" t="s">
        <v>202</v>
      </c>
      <c r="B133" t="s">
        <v>465</v>
      </c>
      <c r="C133" t="s">
        <v>466</v>
      </c>
      <c r="D133" t="s">
        <v>446</v>
      </c>
      <c r="E133" t="s">
        <v>206</v>
      </c>
      <c r="F133" s="500"/>
      <c r="G133" s="500"/>
      <c r="H133" s="500"/>
      <c r="I133" s="500">
        <v>8.0749934941345802E-2</v>
      </c>
      <c r="J133" s="500">
        <v>8.3636850448844197E-2</v>
      </c>
      <c r="K133" s="500">
        <v>8.8058595748849597E-2</v>
      </c>
      <c r="L133" s="500">
        <v>9.3509557231352305E-2</v>
      </c>
      <c r="M133" s="500">
        <v>9.9507972831076097E-2</v>
      </c>
    </row>
    <row r="134" spans="1:13">
      <c r="A134" t="s">
        <v>202</v>
      </c>
      <c r="B134" t="s">
        <v>467</v>
      </c>
      <c r="C134" t="s">
        <v>468</v>
      </c>
      <c r="D134" t="s">
        <v>446</v>
      </c>
      <c r="E134" t="s">
        <v>206</v>
      </c>
      <c r="F134" s="500"/>
      <c r="G134" s="500"/>
      <c r="H134" s="500"/>
      <c r="I134" s="500">
        <v>8.0749934941345802E-2</v>
      </c>
      <c r="J134" s="500">
        <v>8.3636850448844197E-2</v>
      </c>
      <c r="K134" s="500">
        <v>8.8058595748849597E-2</v>
      </c>
      <c r="L134" s="500">
        <v>9.3509557231352305E-2</v>
      </c>
      <c r="M134" s="500">
        <v>9.9507972831076097E-2</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597.882483767807</v>
      </c>
      <c r="I138" s="499"/>
      <c r="J138" s="499"/>
      <c r="K138" s="499"/>
      <c r="L138" s="499"/>
      <c r="M138" s="499"/>
    </row>
    <row r="139" spans="1:13">
      <c r="A139" t="s">
        <v>202</v>
      </c>
      <c r="B139" t="s">
        <v>477</v>
      </c>
      <c r="C139" t="s">
        <v>478</v>
      </c>
      <c r="D139" t="s">
        <v>255</v>
      </c>
      <c r="E139" t="s">
        <v>206</v>
      </c>
      <c r="F139" s="499"/>
      <c r="G139" s="499"/>
      <c r="H139" s="499">
        <v>3388.5619119389698</v>
      </c>
      <c r="I139" s="499"/>
      <c r="J139" s="499"/>
      <c r="K139" s="499"/>
      <c r="L139" s="499"/>
      <c r="M139" s="499"/>
    </row>
    <row r="140" spans="1:13">
      <c r="A140" t="s">
        <v>202</v>
      </c>
      <c r="B140" t="s">
        <v>479</v>
      </c>
      <c r="C140" t="s">
        <v>480</v>
      </c>
      <c r="D140" t="s">
        <v>255</v>
      </c>
      <c r="E140" t="s">
        <v>206</v>
      </c>
      <c r="F140" s="499"/>
      <c r="G140" s="499"/>
      <c r="H140" s="499">
        <v>6854.5823857846699</v>
      </c>
      <c r="I140" s="499"/>
      <c r="J140" s="499"/>
      <c r="K140" s="499"/>
      <c r="L140" s="499"/>
      <c r="M140" s="499"/>
    </row>
    <row r="141" spans="1:13">
      <c r="A141" t="s">
        <v>202</v>
      </c>
      <c r="B141" t="s">
        <v>481</v>
      </c>
      <c r="C141" t="s">
        <v>482</v>
      </c>
      <c r="D141" t="s">
        <v>255</v>
      </c>
      <c r="E141" t="s">
        <v>206</v>
      </c>
      <c r="F141" s="499"/>
      <c r="G141" s="499"/>
      <c r="H141" s="499">
        <v>437.39318782450698</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3" activePane="bottomLeft" state="frozen"/>
      <selection pane="bottomLeft" activeCell="M211" sqref="M211"/>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United Utilities</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NWT</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United Utilities</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597.882483767807</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311.378070499876</v>
      </c>
      <c r="N91" s="210">
        <f xml:space="preserve"> INDEX(F_Inputs!$A:$W,MATCH($C91,F_Inputs!$B:$B,0),MATCH(N$87,F_Inputs!$2:$2,0))</f>
        <v>305.74530217192398</v>
      </c>
      <c r="O91" s="210">
        <f xml:space="preserve"> INDEX(F_Inputs!$A:$W,MATCH($C91,F_Inputs!$B:$B,0),MATCH(O$87,F_Inputs!$2:$2,0))</f>
        <v>301.607169031848</v>
      </c>
      <c r="P91" s="210">
        <f xml:space="preserve"> INDEX(F_Inputs!$A:$W,MATCH($C91,F_Inputs!$B:$B,0),MATCH(P$87,F_Inputs!$2:$2,0))</f>
        <v>297.96934719439298</v>
      </c>
      <c r="Q91" s="210">
        <f xml:space="preserve"> INDEX(F_Inputs!$A:$W,MATCH($C91,F_Inputs!$B:$B,0),MATCH(Q$87,F_Inputs!$2:$2,0))</f>
        <v>294.266028333316</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7.5534377295337203</v>
      </c>
      <c r="N92" s="210">
        <f xml:space="preserve"> INDEX(F_Inputs!$A:$W,MATCH($C92,F_Inputs!$B:$B,0),MATCH(N$87,F_Inputs!$2:$2,0))</f>
        <v>9.0462845879339095</v>
      </c>
      <c r="O92" s="210">
        <f xml:space="preserve"> INDEX(F_Inputs!$A:$W,MATCH($C92,F_Inputs!$B:$B,0),MATCH(O$87,F_Inputs!$2:$2,0))</f>
        <v>9.5017367253699305</v>
      </c>
      <c r="P92" s="210">
        <f xml:space="preserve"> INDEX(F_Inputs!$A:$W,MATCH($C92,F_Inputs!$B:$B,0),MATCH(P$87,F_Inputs!$2:$2,0))</f>
        <v>9.5350191102207695</v>
      </c>
      <c r="Q92" s="210">
        <f xml:space="preserve"> INDEX(F_Inputs!$A:$W,MATCH($C92,F_Inputs!$B:$B,0),MATCH(Q$87,F_Inputs!$2:$2,0))</f>
        <v>9.4165129066663091</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13.186206057485601</v>
      </c>
      <c r="N93" s="210">
        <f xml:space="preserve"> INDEX(F_Inputs!$A:$W,MATCH($C93,F_Inputs!$B:$B,0),MATCH(N$87,F_Inputs!$2:$2,0))</f>
        <v>13.184417728009199</v>
      </c>
      <c r="O93" s="210">
        <f xml:space="preserve"> INDEX(F_Inputs!$A:$W,MATCH($C93,F_Inputs!$B:$B,0),MATCH(O$87,F_Inputs!$2:$2,0))</f>
        <v>13.139558562825499</v>
      </c>
      <c r="P93" s="210">
        <f xml:space="preserve"> INDEX(F_Inputs!$A:$W,MATCH($C93,F_Inputs!$B:$B,0),MATCH(P$87,F_Inputs!$2:$2,0))</f>
        <v>13.2383379712976</v>
      </c>
      <c r="Q93" s="210">
        <f xml:space="preserve"> INDEX(F_Inputs!$A:$W,MATCH($C93,F_Inputs!$B:$B,0),MATCH(Q$87,F_Inputs!$2:$2,0))</f>
        <v>13.0996064611746</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287.82483894988201</v>
      </c>
      <c r="N94" s="210">
        <f xml:space="preserve"> INDEX(F_Inputs!$A:$W,MATCH($C94,F_Inputs!$B:$B,0),MATCH(N$87,F_Inputs!$2:$2,0))</f>
        <v>278.350554574829</v>
      </c>
      <c r="O94" s="210">
        <f xml:space="preserve"> INDEX(F_Inputs!$A:$W,MATCH($C94,F_Inputs!$B:$B,0),MATCH(O$87,F_Inputs!$2:$2,0))</f>
        <v>269.40279618360699</v>
      </c>
      <c r="P94" s="210">
        <f xml:space="preserve"> INDEX(F_Inputs!$A:$W,MATCH($C94,F_Inputs!$B:$B,0),MATCH(P$87,F_Inputs!$2:$2,0))</f>
        <v>260.58228928160099</v>
      </c>
      <c r="Q94" s="210">
        <f xml:space="preserve"> INDEX(F_Inputs!$A:$W,MATCH($C94,F_Inputs!$B:$B,0),MATCH(Q$87,F_Inputs!$2:$2,0))</f>
        <v>252.02819614756001</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311.378070499876</v>
      </c>
      <c r="N95" s="210">
        <f xml:space="preserve"> INDEX(F_Inputs!$A:$W,MATCH($C95,F_Inputs!$B:$B,0),MATCH(N$87,F_Inputs!$2:$2,0))</f>
        <v>307.60012346543499</v>
      </c>
      <c r="O95" s="210">
        <f xml:space="preserve"> INDEX(F_Inputs!$A:$W,MATCH($C95,F_Inputs!$B:$B,0),MATCH(O$87,F_Inputs!$2:$2,0))</f>
        <v>303.76126748125199</v>
      </c>
      <c r="P95" s="210">
        <f xml:space="preserve"> INDEX(F_Inputs!$A:$W,MATCH($C95,F_Inputs!$B:$B,0),MATCH(P$87,F_Inputs!$2:$2,0))</f>
        <v>300.06988420638902</v>
      </c>
      <c r="Q95" s="210">
        <f xml:space="preserve"> INDEX(F_Inputs!$A:$W,MATCH($C95,F_Inputs!$B:$B,0),MATCH(Q$87,F_Inputs!$2:$2,0))</f>
        <v>296.245504609943</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6.1757607292607499</v>
      </c>
      <c r="N96" s="210">
        <f xml:space="preserve"> INDEX(F_Inputs!$A:$W,MATCH($C96,F_Inputs!$B:$B,0),MATCH(N$87,F_Inputs!$2:$2,0))</f>
        <v>6.16491647855438</v>
      </c>
      <c r="O96" s="210">
        <f xml:space="preserve"> INDEX(F_Inputs!$A:$W,MATCH($C96,F_Inputs!$B:$B,0),MATCH(O$87,F_Inputs!$2:$2,0))</f>
        <v>6.3034264865073704</v>
      </c>
      <c r="P96" s="210">
        <f xml:space="preserve"> INDEX(F_Inputs!$A:$W,MATCH($C96,F_Inputs!$B:$B,0),MATCH(P$87,F_Inputs!$2:$2,0))</f>
        <v>6.30146756833435</v>
      </c>
      <c r="Q96" s="210">
        <f xml:space="preserve"> INDEX(F_Inputs!$A:$W,MATCH($C96,F_Inputs!$B:$B,0),MATCH(Q$87,F_Inputs!$2:$2,0))</f>
        <v>6.22115559680923</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9.9537077637013596</v>
      </c>
      <c r="N99" s="210">
        <f xml:space="preserve"> INDEX(F_Inputs!$A:$W,MATCH($C99,F_Inputs!$B:$B,0),MATCH(N$87,F_Inputs!$2:$2,0))</f>
        <v>10.003772462737301</v>
      </c>
      <c r="O99" s="210">
        <f xml:space="preserve"> INDEX(F_Inputs!$A:$W,MATCH($C99,F_Inputs!$B:$B,0),MATCH(O$87,F_Inputs!$2:$2,0))</f>
        <v>9.9948097613699396</v>
      </c>
      <c r="P99" s="210">
        <f xml:space="preserve"> INDEX(F_Inputs!$A:$W,MATCH($C99,F_Inputs!$B:$B,0),MATCH(P$87,F_Inputs!$2:$2,0))</f>
        <v>10.125847164781</v>
      </c>
      <c r="Q99" s="210">
        <f xml:space="preserve"> INDEX(F_Inputs!$A:$W,MATCH($C99,F_Inputs!$B:$B,0),MATCH(Q$87,F_Inputs!$2:$2,0))</f>
        <v>10.022491789574101</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289.57094473235298</v>
      </c>
      <c r="N101" s="210">
        <f xml:space="preserve"> INDEX(F_Inputs!$A:$W,MATCH($C101,F_Inputs!$B:$B,0),MATCH(N$87,F_Inputs!$2:$2,0))</f>
        <v>280.33855273788703</v>
      </c>
      <c r="O101" s="210">
        <f xml:space="preserve"> INDEX(F_Inputs!$A:$W,MATCH($C101,F_Inputs!$B:$B,0),MATCH(O$87,F_Inputs!$2:$2,0))</f>
        <v>271.30195309302599</v>
      </c>
      <c r="P101" s="210">
        <f xml:space="preserve"> INDEX(F_Inputs!$A:$W,MATCH($C101,F_Inputs!$B:$B,0),MATCH(P$87,F_Inputs!$2:$2,0))</f>
        <v>262.335180917321</v>
      </c>
      <c r="Q101" s="210">
        <f xml:space="preserve"> INDEX(F_Inputs!$A:$W,MATCH($C101,F_Inputs!$B:$B,0),MATCH(Q$87,F_Inputs!$2:$2,0))</f>
        <v>253.64248005877701</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13.088311803517801</v>
      </c>
      <c r="O102" s="210">
        <f xml:space="preserve"> INDEX(F_Inputs!$A:$W,MATCH($C102,F_Inputs!$B:$B,0),MATCH(O$87,F_Inputs!$2:$2,0))</f>
        <v>27.938342865952901</v>
      </c>
      <c r="P102" s="210">
        <f xml:space="preserve"> INDEX(F_Inputs!$A:$W,MATCH($C102,F_Inputs!$B:$B,0),MATCH(P$87,F_Inputs!$2:$2,0))</f>
        <v>52.658855475665803</v>
      </c>
      <c r="Q102" s="210">
        <f xml:space="preserve"> INDEX(F_Inputs!$A:$W,MATCH($C102,F_Inputs!$B:$B,0),MATCH(Q$87,F_Inputs!$2:$2,0))</f>
        <v>87.822727735207295</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0.26231572408010301</v>
      </c>
      <c r="O103" s="210">
        <f xml:space="preserve"> INDEX(F_Inputs!$A:$W,MATCH($C103,F_Inputs!$B:$B,0),MATCH(O$87,F_Inputs!$2:$2,0))</f>
        <v>0.57975558197603605</v>
      </c>
      <c r="P103" s="210">
        <f xml:space="preserve"> INDEX(F_Inputs!$A:$W,MATCH($C103,F_Inputs!$B:$B,0),MATCH(P$87,F_Inputs!$2:$2,0))</f>
        <v>1.1058359649890099</v>
      </c>
      <c r="Q103" s="210">
        <f xml:space="preserve"> INDEX(F_Inputs!$A:$W,MATCH($C103,F_Inputs!$B:$B,0),MATCH(Q$87,F_Inputs!$2:$2,0))</f>
        <v>1.84427728243948</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13.296704040076699</v>
      </c>
      <c r="N104" s="210">
        <f xml:space="preserve"> INDEX(F_Inputs!$A:$W,MATCH($C104,F_Inputs!$B:$B,0),MATCH(N$87,F_Inputs!$2:$2,0))</f>
        <v>15.256586380885899</v>
      </c>
      <c r="O104" s="210">
        <f xml:space="preserve"> INDEX(F_Inputs!$A:$W,MATCH($C104,F_Inputs!$B:$B,0),MATCH(O$87,F_Inputs!$2:$2,0))</f>
        <v>25.4705426856844</v>
      </c>
      <c r="P104" s="210">
        <f xml:space="preserve"> INDEX(F_Inputs!$A:$W,MATCH($C104,F_Inputs!$B:$B,0),MATCH(P$87,F_Inputs!$2:$2,0))</f>
        <v>36.4371475853183</v>
      </c>
      <c r="Q104" s="210">
        <f xml:space="preserve"> INDEX(F_Inputs!$A:$W,MATCH($C104,F_Inputs!$B:$B,0),MATCH(Q$87,F_Inputs!$2:$2,0))</f>
        <v>23.356107185922699</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0.20839223655886199</v>
      </c>
      <c r="N105" s="210">
        <f xml:space="preserve"> INDEX(F_Inputs!$A:$W,MATCH($C105,F_Inputs!$B:$B,0),MATCH(N$87,F_Inputs!$2:$2,0))</f>
        <v>0.66887104253090202</v>
      </c>
      <c r="O105" s="210">
        <f xml:space="preserve"> INDEX(F_Inputs!$A:$W,MATCH($C105,F_Inputs!$B:$B,0),MATCH(O$87,F_Inputs!$2:$2,0))</f>
        <v>1.32978565794749</v>
      </c>
      <c r="P105" s="210">
        <f xml:space="preserve"> INDEX(F_Inputs!$A:$W,MATCH($C105,F_Inputs!$B:$B,0),MATCH(P$87,F_Inputs!$2:$2,0))</f>
        <v>2.3791112907658198</v>
      </c>
      <c r="Q105" s="210">
        <f xml:space="preserve"> INDEX(F_Inputs!$A:$W,MATCH($C105,F_Inputs!$B:$B,0),MATCH(Q$87,F_Inputs!$2:$2,0))</f>
        <v>3.3581552993127199</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12.321174553501599</v>
      </c>
      <c r="N106" s="210">
        <f xml:space="preserve"> INDEX(F_Inputs!$A:$W,MATCH($C106,F_Inputs!$B:$B,0),MATCH(N$87,F_Inputs!$2:$2,0))</f>
        <v>25.784046366015001</v>
      </c>
      <c r="O106" s="210">
        <f xml:space="preserve"> INDEX(F_Inputs!$A:$W,MATCH($C106,F_Inputs!$B:$B,0),MATCH(O$87,F_Inputs!$2:$2,0))</f>
        <v>47.610410408147501</v>
      </c>
      <c r="P106" s="210">
        <f xml:space="preserve"> INDEX(F_Inputs!$A:$W,MATCH($C106,F_Inputs!$B:$B,0),MATCH(P$87,F_Inputs!$2:$2,0))</f>
        <v>77.769926667420506</v>
      </c>
      <c r="Q106" s="210">
        <f xml:space="preserve"> INDEX(F_Inputs!$A:$W,MATCH($C106,F_Inputs!$B:$B,0),MATCH(Q$87,F_Inputs!$2:$2,0))</f>
        <v>95.114536888473296</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622.75614099975098</v>
      </c>
      <c r="N107" s="210">
        <f xml:space="preserve"> INDEX(F_Inputs!$A:$W,MATCH($C107,F_Inputs!$B:$B,0),MATCH(N$87,F_Inputs!$2:$2,0))</f>
        <v>626.43373744087603</v>
      </c>
      <c r="O107" s="210">
        <f xml:space="preserve"> INDEX(F_Inputs!$A:$W,MATCH($C107,F_Inputs!$B:$B,0),MATCH(O$87,F_Inputs!$2:$2,0))</f>
        <v>633.30677937905295</v>
      </c>
      <c r="P107" s="210">
        <f xml:space="preserve"> INDEX(F_Inputs!$A:$W,MATCH($C107,F_Inputs!$B:$B,0),MATCH(P$87,F_Inputs!$2:$2,0))</f>
        <v>650.69808687644797</v>
      </c>
      <c r="Q107" s="210">
        <f xml:space="preserve"> INDEX(F_Inputs!$A:$W,MATCH($C107,F_Inputs!$B:$B,0),MATCH(Q$87,F_Inputs!$2:$2,0))</f>
        <v>678.33426067846597</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13.7291984587945</v>
      </c>
      <c r="N108" s="210">
        <f xml:space="preserve"> INDEX(F_Inputs!$A:$W,MATCH($C108,F_Inputs!$B:$B,0),MATCH(N$87,F_Inputs!$2:$2,0))</f>
        <v>15.4735167905684</v>
      </c>
      <c r="O108" s="210">
        <f xml:space="preserve"> INDEX(F_Inputs!$A:$W,MATCH($C108,F_Inputs!$B:$B,0),MATCH(O$87,F_Inputs!$2:$2,0))</f>
        <v>16.384918793853299</v>
      </c>
      <c r="P108" s="210">
        <f xml:space="preserve"> INDEX(F_Inputs!$A:$W,MATCH($C108,F_Inputs!$B:$B,0),MATCH(P$87,F_Inputs!$2:$2,0))</f>
        <v>16.942322643544099</v>
      </c>
      <c r="Q108" s="210">
        <f xml:space="preserve"> INDEX(F_Inputs!$A:$W,MATCH($C108,F_Inputs!$B:$B,0),MATCH(Q$87,F_Inputs!$2:$2,0))</f>
        <v>17.481945785914998</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589.71695823573702</v>
      </c>
      <c r="N109" s="210">
        <f xml:space="preserve"> INDEX(F_Inputs!$A:$W,MATCH($C109,F_Inputs!$B:$B,0),MATCH(N$87,F_Inputs!$2:$2,0))</f>
        <v>584.47315367873102</v>
      </c>
      <c r="O109" s="210">
        <f xml:space="preserve"> INDEX(F_Inputs!$A:$W,MATCH($C109,F_Inputs!$B:$B,0),MATCH(O$87,F_Inputs!$2:$2,0))</f>
        <v>588.31515968478095</v>
      </c>
      <c r="P109" s="210">
        <f xml:space="preserve"> INDEX(F_Inputs!$A:$W,MATCH($C109,F_Inputs!$B:$B,0),MATCH(P$87,F_Inputs!$2:$2,0))</f>
        <v>600.68739686634297</v>
      </c>
      <c r="Q109" s="210">
        <f xml:space="preserve"> INDEX(F_Inputs!$A:$W,MATCH($C109,F_Inputs!$B:$B,0),MATCH(Q$87,F_Inputs!$2:$2,0))</f>
        <v>600.78521309481005</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4.1344946225885998E-2</v>
      </c>
      <c r="N110" s="286">
        <f xml:space="preserve"> INDEX(F_Inputs!$A:$W,MATCH($C110,F_Inputs!$B:$B,0),MATCH(N$87,F_Inputs!$2:$2,0))</f>
        <v>4.1883005399591597E-2</v>
      </c>
      <c r="O110" s="286">
        <f xml:space="preserve"> INDEX(F_Inputs!$A:$W,MATCH($C110,F_Inputs!$B:$B,0),MATCH(O$87,F_Inputs!$2:$2,0))</f>
        <v>4.2234594766243201E-2</v>
      </c>
      <c r="P110" s="286">
        <f xml:space="preserve"> INDEX(F_Inputs!$A:$W,MATCH($C110,F_Inputs!$B:$B,0),MATCH(P$87,F_Inputs!$2:$2,0))</f>
        <v>4.3050894302371301E-2</v>
      </c>
      <c r="Q110" s="286">
        <f xml:space="preserve"> INDEX(F_Inputs!$A:$W,MATCH($C110,F_Inputs!$B:$B,0),MATCH(Q$87,F_Inputs!$2:$2,0))</f>
        <v>4.3135856304702097E-2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3388.5619119389698</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1764.7679912942399</v>
      </c>
      <c r="N114" s="210">
        <f xml:space="preserve"> INDEX(F_Inputs!$A:$W,MATCH($C114,F_Inputs!$B:$B,0),MATCH(N$87,F_Inputs!$2:$2,0))</f>
        <v>1701.71641738218</v>
      </c>
      <c r="O114" s="210">
        <f xml:space="preserve"> INDEX(F_Inputs!$A:$W,MATCH($C114,F_Inputs!$B:$B,0),MATCH(O$87,F_Inputs!$2:$2,0))</f>
        <v>1648.5241326012599</v>
      </c>
      <c r="P114" s="210">
        <f xml:space="preserve"> INDEX(F_Inputs!$A:$W,MATCH($C114,F_Inputs!$B:$B,0),MATCH(P$87,F_Inputs!$2:$2,0))</f>
        <v>1599.2161660429001</v>
      </c>
      <c r="Q114" s="210">
        <f xml:space="preserve"> INDEX(F_Inputs!$A:$W,MATCH($C114,F_Inputs!$B:$B,0),MATCH(Q$87,F_Inputs!$2:$2,0))</f>
        <v>1549.0872033825899</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42.809903433198599</v>
      </c>
      <c r="N115" s="210">
        <f xml:space="preserve"> INDEX(F_Inputs!$A:$W,MATCH($C115,F_Inputs!$B:$B,0),MATCH(N$87,F_Inputs!$2:$2,0))</f>
        <v>50.349787520012903</v>
      </c>
      <c r="O115" s="210">
        <f xml:space="preserve"> INDEX(F_Inputs!$A:$W,MATCH($C115,F_Inputs!$B:$B,0),MATCH(O$87,F_Inputs!$2:$2,0))</f>
        <v>51.934582137674603</v>
      </c>
      <c r="P115" s="210">
        <f xml:space="preserve"> INDEX(F_Inputs!$A:$W,MATCH($C115,F_Inputs!$B:$B,0),MATCH(P$87,F_Inputs!$2:$2,0))</f>
        <v>51.174917313373797</v>
      </c>
      <c r="Q115" s="210">
        <f xml:space="preserve"> INDEX(F_Inputs!$A:$W,MATCH($C115,F_Inputs!$B:$B,0),MATCH(Q$87,F_Inputs!$2:$2,0))</f>
        <v>49.570790508243903</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105.861477345265</v>
      </c>
      <c r="N116" s="210">
        <f xml:space="preserve"> INDEX(F_Inputs!$A:$W,MATCH($C116,F_Inputs!$B:$B,0),MATCH(N$87,F_Inputs!$2:$2,0))</f>
        <v>103.542072300927</v>
      </c>
      <c r="O116" s="210">
        <f xml:space="preserve"> INDEX(F_Inputs!$A:$W,MATCH($C116,F_Inputs!$B:$B,0),MATCH(O$87,F_Inputs!$2:$2,0))</f>
        <v>101.24254869604199</v>
      </c>
      <c r="P116" s="210">
        <f xml:space="preserve"> INDEX(F_Inputs!$A:$W,MATCH($C116,F_Inputs!$B:$B,0),MATCH(P$87,F_Inputs!$2:$2,0))</f>
        <v>101.303879973682</v>
      </c>
      <c r="Q116" s="210">
        <f xml:space="preserve"> INDEX(F_Inputs!$A:$W,MATCH($C116,F_Inputs!$B:$B,0),MATCH(Q$87,F_Inputs!$2:$2,0))</f>
        <v>100.410721702082</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1601.9747492178201</v>
      </c>
      <c r="N117" s="210">
        <f xml:space="preserve"> INDEX(F_Inputs!$A:$W,MATCH($C117,F_Inputs!$B:$B,0),MATCH(N$87,F_Inputs!$2:$2,0))</f>
        <v>1521.4081548940101</v>
      </c>
      <c r="O117" s="210">
        <f xml:space="preserve"> INDEX(F_Inputs!$A:$W,MATCH($C117,F_Inputs!$B:$B,0),MATCH(O$87,F_Inputs!$2:$2,0))</f>
        <v>1445.89807941859</v>
      </c>
      <c r="P117" s="210">
        <f xml:space="preserve"> INDEX(F_Inputs!$A:$W,MATCH($C117,F_Inputs!$B:$B,0),MATCH(P$87,F_Inputs!$2:$2,0))</f>
        <v>1371.7678932922399</v>
      </c>
      <c r="Q117" s="210">
        <f xml:space="preserve"> INDEX(F_Inputs!$A:$W,MATCH($C117,F_Inputs!$B:$B,0),MATCH(Q$87,F_Inputs!$2:$2,0))</f>
        <v>1299.4588194938699</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1764.7679912942399</v>
      </c>
      <c r="N118" s="210">
        <f xml:space="preserve"> INDEX(F_Inputs!$A:$W,MATCH($C118,F_Inputs!$B:$B,0),MATCH(N$87,F_Inputs!$2:$2,0))</f>
        <v>1712.3632716450099</v>
      </c>
      <c r="O118" s="210">
        <f xml:space="preserve"> INDEX(F_Inputs!$A:$W,MATCH($C118,F_Inputs!$B:$B,0),MATCH(O$87,F_Inputs!$2:$2,0))</f>
        <v>1660.9253451449999</v>
      </c>
      <c r="P118" s="210">
        <f xml:space="preserve"> INDEX(F_Inputs!$A:$W,MATCH($C118,F_Inputs!$B:$B,0),MATCH(P$87,F_Inputs!$2:$2,0))</f>
        <v>1611.4046787135901</v>
      </c>
      <c r="Q118" s="210">
        <f xml:space="preserve"> INDEX(F_Inputs!$A:$W,MATCH($C118,F_Inputs!$B:$B,0),MATCH(Q$87,F_Inputs!$2:$2,0))</f>
        <v>1560.7086648436</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35.0017740150899</v>
      </c>
      <c r="N119" s="210">
        <f xml:space="preserve"> INDEX(F_Inputs!$A:$W,MATCH($C119,F_Inputs!$B:$B,0),MATCH(N$87,F_Inputs!$2:$2,0))</f>
        <v>34.319155765299399</v>
      </c>
      <c r="O119" s="210">
        <f xml:space="preserve"> INDEX(F_Inputs!$A:$W,MATCH($C119,F_Inputs!$B:$B,0),MATCH(O$87,F_Inputs!$2:$2,0))</f>
        <v>34.4662797186432</v>
      </c>
      <c r="P119" s="210">
        <f xml:space="preserve"> INDEX(F_Inputs!$A:$W,MATCH($C119,F_Inputs!$B:$B,0),MATCH(P$87,F_Inputs!$2:$2,0))</f>
        <v>33.839498252986402</v>
      </c>
      <c r="Q119" s="210">
        <f xml:space="preserve"> INDEX(F_Inputs!$A:$W,MATCH($C119,F_Inputs!$B:$B,0),MATCH(Q$87,F_Inputs!$2:$2,0))</f>
        <v>32.774881961717803</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87.406493664324898</v>
      </c>
      <c r="N122" s="210">
        <f xml:space="preserve"> INDEX(F_Inputs!$A:$W,MATCH($C122,F_Inputs!$B:$B,0),MATCH(N$87,F_Inputs!$2:$2,0))</f>
        <v>85.757082265303396</v>
      </c>
      <c r="O122" s="210">
        <f xml:space="preserve"> INDEX(F_Inputs!$A:$W,MATCH($C122,F_Inputs!$B:$B,0),MATCH(O$87,F_Inputs!$2:$2,0))</f>
        <v>83.986946150055005</v>
      </c>
      <c r="P122" s="210">
        <f xml:space="preserve"> INDEX(F_Inputs!$A:$W,MATCH($C122,F_Inputs!$B:$B,0),MATCH(P$87,F_Inputs!$2:$2,0))</f>
        <v>84.535512122982894</v>
      </c>
      <c r="Q122" s="210">
        <f xml:space="preserve"> INDEX(F_Inputs!$A:$W,MATCH($C122,F_Inputs!$B:$B,0),MATCH(Q$87,F_Inputs!$2:$2,0))</f>
        <v>84.150882406911805</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1611.9975658948199</v>
      </c>
      <c r="N124" s="210">
        <f xml:space="preserve"> INDEX(F_Inputs!$A:$W,MATCH($C124,F_Inputs!$B:$B,0),MATCH(N$87,F_Inputs!$2:$2,0))</f>
        <v>1532.85312286354</v>
      </c>
      <c r="O124" s="210">
        <f xml:space="preserve"> INDEX(F_Inputs!$A:$W,MATCH($C124,F_Inputs!$B:$B,0),MATCH(O$87,F_Inputs!$2:$2,0))</f>
        <v>1456.91806998381</v>
      </c>
      <c r="P124" s="210">
        <f xml:space="preserve"> INDEX(F_Inputs!$A:$W,MATCH($C124,F_Inputs!$B:$B,0),MATCH(P$87,F_Inputs!$2:$2,0))</f>
        <v>1382.0590813354499</v>
      </c>
      <c r="Q124" s="210">
        <f xml:space="preserve"> INDEX(F_Inputs!$A:$W,MATCH($C124,F_Inputs!$B:$B,0),MATCH(Q$87,F_Inputs!$2:$2,0))</f>
        <v>1309.07339443205</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151.11605846355101</v>
      </c>
      <c r="O125" s="210">
        <f xml:space="preserve"> INDEX(F_Inputs!$A:$W,MATCH($C125,F_Inputs!$B:$B,0),MATCH(O$87,F_Inputs!$2:$2,0))</f>
        <v>281.33681644869898</v>
      </c>
      <c r="P125" s="210">
        <f xml:space="preserve"> INDEX(F_Inputs!$A:$W,MATCH($C125,F_Inputs!$B:$B,0),MATCH(P$87,F_Inputs!$2:$2,0))</f>
        <v>412.69592859007298</v>
      </c>
      <c r="Q125" s="210">
        <f xml:space="preserve"> INDEX(F_Inputs!$A:$W,MATCH($C125,F_Inputs!$B:$B,0),MATCH(Q$87,F_Inputs!$2:$2,0))</f>
        <v>514.43042480731197</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3.02866549109438</v>
      </c>
      <c r="O126" s="210">
        <f xml:space="preserve"> INDEX(F_Inputs!$A:$W,MATCH($C126,F_Inputs!$B:$B,0),MATCH(O$87,F_Inputs!$2:$2,0))</f>
        <v>5.8380910612372503</v>
      </c>
      <c r="P126" s="210">
        <f xml:space="preserve"> INDEX(F_Inputs!$A:$W,MATCH($C126,F_Inputs!$B:$B,0),MATCH(P$87,F_Inputs!$2:$2,0))</f>
        <v>8.6666145003917698</v>
      </c>
      <c r="Q126" s="210">
        <f xml:space="preserve"> INDEX(F_Inputs!$A:$W,MATCH($C126,F_Inputs!$B:$B,0),MATCH(Q$87,F_Inputs!$2:$2,0))</f>
        <v>10.8030389209543</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154.87688547884099</v>
      </c>
      <c r="N127" s="210">
        <f xml:space="preserve"> INDEX(F_Inputs!$A:$W,MATCH($C127,F_Inputs!$B:$B,0),MATCH(N$87,F_Inputs!$2:$2,0))</f>
        <v>138.15157749880399</v>
      </c>
      <c r="O127" s="210">
        <f xml:space="preserve"> INDEX(F_Inputs!$A:$W,MATCH($C127,F_Inputs!$B:$B,0),MATCH(O$87,F_Inputs!$2:$2,0))</f>
        <v>143.29653817501699</v>
      </c>
      <c r="P127" s="210">
        <f xml:space="preserve"> INDEX(F_Inputs!$A:$W,MATCH($C127,F_Inputs!$B:$B,0),MATCH(P$87,F_Inputs!$2:$2,0))</f>
        <v>117.743147288644</v>
      </c>
      <c r="Q127" s="210">
        <f xml:space="preserve"> INDEX(F_Inputs!$A:$W,MATCH($C127,F_Inputs!$B:$B,0),MATCH(Q$87,F_Inputs!$2:$2,0))</f>
        <v>101.312305708754</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3.7608270152904901</v>
      </c>
      <c r="N128" s="210">
        <f xml:space="preserve"> INDEX(F_Inputs!$A:$W,MATCH($C128,F_Inputs!$B:$B,0),MATCH(N$87,F_Inputs!$2:$2,0))</f>
        <v>10.959485004750301</v>
      </c>
      <c r="O128" s="210">
        <f xml:space="preserve"> INDEX(F_Inputs!$A:$W,MATCH($C128,F_Inputs!$B:$B,0),MATCH(O$87,F_Inputs!$2:$2,0))</f>
        <v>17.775517094880701</v>
      </c>
      <c r="P128" s="210">
        <f xml:space="preserve"> INDEX(F_Inputs!$A:$W,MATCH($C128,F_Inputs!$B:$B,0),MATCH(P$87,F_Inputs!$2:$2,0))</f>
        <v>24.6752655717974</v>
      </c>
      <c r="Q128" s="210">
        <f xml:space="preserve"> INDEX(F_Inputs!$A:$W,MATCH($C128,F_Inputs!$B:$B,0),MATCH(Q$87,F_Inputs!$2:$2,0))</f>
        <v>30.4123751397155</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142.258784946285</v>
      </c>
      <c r="N129" s="210">
        <f xml:space="preserve"> INDEX(F_Inputs!$A:$W,MATCH($C129,F_Inputs!$B:$B,0),MATCH(N$87,F_Inputs!$2:$2,0))</f>
        <v>259.64322775279601</v>
      </c>
      <c r="O129" s="210">
        <f xml:space="preserve"> INDEX(F_Inputs!$A:$W,MATCH($C129,F_Inputs!$B:$B,0),MATCH(O$87,F_Inputs!$2:$2,0))</f>
        <v>373.13045178174701</v>
      </c>
      <c r="P129" s="210">
        <f xml:space="preserve"> INDEX(F_Inputs!$A:$W,MATCH($C129,F_Inputs!$B:$B,0),MATCH(P$87,F_Inputs!$2:$2,0))</f>
        <v>455.54513557560699</v>
      </c>
      <c r="Q129" s="210">
        <f xml:space="preserve"> INDEX(F_Inputs!$A:$W,MATCH($C129,F_Inputs!$B:$B,0),MATCH(Q$87,F_Inputs!$2:$2,0))</f>
        <v>517.03801581616199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3529.5359825884898</v>
      </c>
      <c r="N130" s="210">
        <f xml:space="preserve"> INDEX(F_Inputs!$A:$W,MATCH($C130,F_Inputs!$B:$B,0),MATCH(N$87,F_Inputs!$2:$2,0))</f>
        <v>3565.1957474907299</v>
      </c>
      <c r="O130" s="210">
        <f xml:space="preserve"> INDEX(F_Inputs!$A:$W,MATCH($C130,F_Inputs!$B:$B,0),MATCH(O$87,F_Inputs!$2:$2,0))</f>
        <v>3590.7862941949702</v>
      </c>
      <c r="P130" s="210">
        <f xml:space="preserve"> INDEX(F_Inputs!$A:$W,MATCH($C130,F_Inputs!$B:$B,0),MATCH(P$87,F_Inputs!$2:$2,0))</f>
        <v>3623.3167733465598</v>
      </c>
      <c r="Q130" s="210">
        <f xml:space="preserve"> INDEX(F_Inputs!$A:$W,MATCH($C130,F_Inputs!$B:$B,0),MATCH(Q$87,F_Inputs!$2:$2,0))</f>
        <v>3624.2262930335</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77.811677448288407</v>
      </c>
      <c r="N131" s="210">
        <f xml:space="preserve"> INDEX(F_Inputs!$A:$W,MATCH($C131,F_Inputs!$B:$B,0),MATCH(N$87,F_Inputs!$2:$2,0))</f>
        <v>87.697608776406696</v>
      </c>
      <c r="O131" s="210">
        <f xml:space="preserve"> INDEX(F_Inputs!$A:$W,MATCH($C131,F_Inputs!$B:$B,0),MATCH(O$87,F_Inputs!$2:$2,0))</f>
        <v>92.238952917554997</v>
      </c>
      <c r="P131" s="210">
        <f xml:space="preserve"> INDEX(F_Inputs!$A:$W,MATCH($C131,F_Inputs!$B:$B,0),MATCH(P$87,F_Inputs!$2:$2,0))</f>
        <v>93.681030066751902</v>
      </c>
      <c r="Q131" s="210">
        <f xml:space="preserve"> INDEX(F_Inputs!$A:$W,MATCH($C131,F_Inputs!$B:$B,0),MATCH(Q$87,F_Inputs!$2:$2,0))</f>
        <v>93.148711390916006</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3356.2311000589302</v>
      </c>
      <c r="N132" s="210">
        <f xml:space="preserve"> INDEX(F_Inputs!$A:$W,MATCH($C132,F_Inputs!$B:$B,0),MATCH(N$87,F_Inputs!$2:$2,0))</f>
        <v>3313.9045055103502</v>
      </c>
      <c r="O132" s="210">
        <f xml:space="preserve"> INDEX(F_Inputs!$A:$W,MATCH($C132,F_Inputs!$B:$B,0),MATCH(O$87,F_Inputs!$2:$2,0))</f>
        <v>3275.94660118415</v>
      </c>
      <c r="P132" s="210">
        <f xml:space="preserve"> INDEX(F_Inputs!$A:$W,MATCH($C132,F_Inputs!$B:$B,0),MATCH(P$87,F_Inputs!$2:$2,0))</f>
        <v>3209.3721102033001</v>
      </c>
      <c r="Q132" s="210">
        <f xml:space="preserve"> INDEX(F_Inputs!$A:$W,MATCH($C132,F_Inputs!$B:$B,0),MATCH(Q$87,F_Inputs!$2:$2,0))</f>
        <v>3125.5702297420698</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5.8565375054681998E-2</v>
      </c>
      <c r="N133" s="286">
        <f xml:space="preserve"> INDEX(F_Inputs!$A:$W,MATCH($C133,F_Inputs!$B:$B,0),MATCH(N$87,F_Inputs!$2:$2,0))</f>
        <v>5.9097123163052503E-2</v>
      </c>
      <c r="O133" s="286">
        <f xml:space="preserve"> INDEX(F_Inputs!$A:$W,MATCH($C133,F_Inputs!$B:$B,0),MATCH(O$87,F_Inputs!$2:$2,0))</f>
        <v>5.9538375038752298E-2</v>
      </c>
      <c r="P133" s="286">
        <f xml:space="preserve"> INDEX(F_Inputs!$A:$W,MATCH($C133,F_Inputs!$B:$B,0),MATCH(P$87,F_Inputs!$2:$2,0))</f>
        <v>6.1381742179355603E-2</v>
      </c>
      <c r="Q133" s="286">
        <f xml:space="preserve"> INDEX(F_Inputs!$A:$W,MATCH($C133,F_Inputs!$B:$B,0),MATCH(Q$87,F_Inputs!$2:$2,0))</f>
        <v>6.2809382673339298E-2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6854.5823857846699</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3569.87651472486</v>
      </c>
      <c r="N137" s="210">
        <f xml:space="preserve"> INDEX(F_Inputs!$A:$W,MATCH($C137,F_Inputs!$B:$B,0),MATCH(N$87,F_Inputs!$2:$2,0))</f>
        <v>3458.0041679798701</v>
      </c>
      <c r="O137" s="210">
        <f xml:space="preserve"> INDEX(F_Inputs!$A:$W,MATCH($C137,F_Inputs!$B:$B,0),MATCH(O$87,F_Inputs!$2:$2,0))</f>
        <v>3371.5713985605698</v>
      </c>
      <c r="P137" s="210">
        <f xml:space="preserve"> INDEX(F_Inputs!$A:$W,MATCH($C137,F_Inputs!$B:$B,0),MATCH(P$87,F_Inputs!$2:$2,0))</f>
        <v>3293.1824502249001</v>
      </c>
      <c r="Q137" s="210">
        <f xml:space="preserve"> INDEX(F_Inputs!$A:$W,MATCH($C137,F_Inputs!$B:$B,0),MATCH(Q$87,F_Inputs!$2:$2,0))</f>
        <v>3218.5816213901899</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86.598391186671194</v>
      </c>
      <c r="N138" s="210">
        <f xml:space="preserve"> INDEX(F_Inputs!$A:$W,MATCH($C138,F_Inputs!$B:$B,0),MATCH(N$87,F_Inputs!$2:$2,0))</f>
        <v>102.314212475511</v>
      </c>
      <c r="O138" s="210">
        <f xml:space="preserve"> INDEX(F_Inputs!$A:$W,MATCH($C138,F_Inputs!$B:$B,0),MATCH(O$87,F_Inputs!$2:$2,0))</f>
        <v>106.21691746500601</v>
      </c>
      <c r="P138" s="210">
        <f xml:space="preserve"> INDEX(F_Inputs!$A:$W,MATCH($C138,F_Inputs!$B:$B,0),MATCH(P$87,F_Inputs!$2:$2,0))</f>
        <v>105.381838407199</v>
      </c>
      <c r="Q138" s="210">
        <f xml:space="preserve"> INDEX(F_Inputs!$A:$W,MATCH($C138,F_Inputs!$B:$B,0),MATCH(Q$87,F_Inputs!$2:$2,0))</f>
        <v>102.99461188448799</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198.47073793166501</v>
      </c>
      <c r="N139" s="210">
        <f xml:space="preserve"> INDEX(F_Inputs!$A:$W,MATCH($C139,F_Inputs!$B:$B,0),MATCH(N$87,F_Inputs!$2:$2,0))</f>
        <v>188.74698189481299</v>
      </c>
      <c r="O139" s="210">
        <f xml:space="preserve"> INDEX(F_Inputs!$A:$W,MATCH($C139,F_Inputs!$B:$B,0),MATCH(O$87,F_Inputs!$2:$2,0))</f>
        <v>184.60586580067701</v>
      </c>
      <c r="P139" s="210">
        <f xml:space="preserve"> INDEX(F_Inputs!$A:$W,MATCH($C139,F_Inputs!$B:$B,0),MATCH(P$87,F_Inputs!$2:$2,0))</f>
        <v>179.98266724190401</v>
      </c>
      <c r="Q139" s="210">
        <f xml:space="preserve"> INDEX(F_Inputs!$A:$W,MATCH($C139,F_Inputs!$B:$B,0),MATCH(Q$87,F_Inputs!$2:$2,0))</f>
        <v>173.33783043141901</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3255.3222753269301</v>
      </c>
      <c r="N140" s="210">
        <f xml:space="preserve"> INDEX(F_Inputs!$A:$W,MATCH($C140,F_Inputs!$B:$B,0),MATCH(N$87,F_Inputs!$2:$2,0))</f>
        <v>3111.5930420038098</v>
      </c>
      <c r="O140" s="210">
        <f xml:space="preserve"> INDEX(F_Inputs!$A:$W,MATCH($C140,F_Inputs!$B:$B,0),MATCH(O$87,F_Inputs!$2:$2,0))</f>
        <v>2977.4625101103902</v>
      </c>
      <c r="P140" s="210">
        <f xml:space="preserve"> INDEX(F_Inputs!$A:$W,MATCH($C140,F_Inputs!$B:$B,0),MATCH(P$87,F_Inputs!$2:$2,0))</f>
        <v>2850.1603528340002</v>
      </c>
      <c r="Q140" s="210">
        <f xml:space="preserve"> INDEX(F_Inputs!$A:$W,MATCH($C140,F_Inputs!$B:$B,0),MATCH(Q$87,F_Inputs!$2:$2,0))</f>
        <v>2730.5280205633298</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3569.87651472486</v>
      </c>
      <c r="N141" s="210">
        <f xml:space="preserve"> INDEX(F_Inputs!$A:$W,MATCH($C141,F_Inputs!$B:$B,0),MATCH(N$87,F_Inputs!$2:$2,0))</f>
        <v>3479.4735529917002</v>
      </c>
      <c r="O141" s="210">
        <f xml:space="preserve"> INDEX(F_Inputs!$A:$W,MATCH($C141,F_Inputs!$B:$B,0),MATCH(O$87,F_Inputs!$2:$2,0))</f>
        <v>3396.5431603505199</v>
      </c>
      <c r="P141" s="210">
        <f xml:space="preserve"> INDEX(F_Inputs!$A:$W,MATCH($C141,F_Inputs!$B:$B,0),MATCH(P$87,F_Inputs!$2:$2,0))</f>
        <v>3317.6613687048798</v>
      </c>
      <c r="Q141" s="210">
        <f xml:space="preserve"> INDEX(F_Inputs!$A:$W,MATCH($C141,F_Inputs!$B:$B,0),MATCH(Q$87,F_Inputs!$2:$2,0))</f>
        <v>3241.81774364394</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70.803647644662405</v>
      </c>
      <c r="N142" s="210">
        <f xml:space="preserve"> INDEX(F_Inputs!$A:$W,MATCH($C142,F_Inputs!$B:$B,0),MATCH(N$87,F_Inputs!$2:$2,0))</f>
        <v>69.735550174260894</v>
      </c>
      <c r="O142" s="210">
        <f xml:space="preserve"> INDEX(F_Inputs!$A:$W,MATCH($C142,F_Inputs!$B:$B,0),MATCH(O$87,F_Inputs!$2:$2,0))</f>
        <v>70.482521675810105</v>
      </c>
      <c r="P142" s="210">
        <f xml:space="preserve"> INDEX(F_Inputs!$A:$W,MATCH($C142,F_Inputs!$B:$B,0),MATCH(P$87,F_Inputs!$2:$2,0))</f>
        <v>69.670888742804294</v>
      </c>
      <c r="Q142" s="210">
        <f xml:space="preserve"> INDEX(F_Inputs!$A:$W,MATCH($C142,F_Inputs!$B:$B,0),MATCH(Q$87,F_Inputs!$2:$2,0))</f>
        <v>68.078172616527496</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161.20660937782901</v>
      </c>
      <c r="N145" s="210">
        <f xml:space="preserve"> INDEX(F_Inputs!$A:$W,MATCH($C145,F_Inputs!$B:$B,0),MATCH(N$87,F_Inputs!$2:$2,0))</f>
        <v>152.665942815439</v>
      </c>
      <c r="O145" s="210">
        <f xml:space="preserve"> INDEX(F_Inputs!$A:$W,MATCH($C145,F_Inputs!$B:$B,0),MATCH(O$87,F_Inputs!$2:$2,0))</f>
        <v>149.36431332145401</v>
      </c>
      <c r="P145" s="210">
        <f xml:space="preserve"> INDEX(F_Inputs!$A:$W,MATCH($C145,F_Inputs!$B:$B,0),MATCH(P$87,F_Inputs!$2:$2,0))</f>
        <v>145.514513803737</v>
      </c>
      <c r="Q145" s="210">
        <f xml:space="preserve"> INDEX(F_Inputs!$A:$W,MATCH($C145,F_Inputs!$B:$B,0),MATCH(Q$87,F_Inputs!$2:$2,0))</f>
        <v>139.62932909130501</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3275.5332883481801</v>
      </c>
      <c r="N147" s="210">
        <f xml:space="preserve"> INDEX(F_Inputs!$A:$W,MATCH($C147,F_Inputs!$B:$B,0),MATCH(N$87,F_Inputs!$2:$2,0))</f>
        <v>3134.6392572687</v>
      </c>
      <c r="O147" s="210">
        <f xml:space="preserve"> INDEX(F_Inputs!$A:$W,MATCH($C147,F_Inputs!$B:$B,0),MATCH(O$87,F_Inputs!$2:$2,0))</f>
        <v>2999.5946158056599</v>
      </c>
      <c r="P147" s="210">
        <f xml:space="preserve"> INDEX(F_Inputs!$A:$W,MATCH($C147,F_Inputs!$B:$B,0),MATCH(P$87,F_Inputs!$2:$2,0))</f>
        <v>2870.73670670401</v>
      </c>
      <c r="Q147" s="210">
        <f xml:space="preserve"> INDEX(F_Inputs!$A:$W,MATCH($C147,F_Inputs!$B:$B,0),MATCH(Q$87,F_Inputs!$2:$2,0))</f>
        <v>2749.6334906223001</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219.07960782856901</v>
      </c>
      <c r="O148" s="210">
        <f xml:space="preserve"> INDEX(F_Inputs!$A:$W,MATCH($C148,F_Inputs!$B:$B,0),MATCH(O$87,F_Inputs!$2:$2,0))</f>
        <v>456.42646033914502</v>
      </c>
      <c r="P148" s="210">
        <f xml:space="preserve"> INDEX(F_Inputs!$A:$W,MATCH($C148,F_Inputs!$B:$B,0),MATCH(P$87,F_Inputs!$2:$2,0))</f>
        <v>654.14980803775904</v>
      </c>
      <c r="Q148" s="210">
        <f xml:space="preserve"> INDEX(F_Inputs!$A:$W,MATCH($C148,F_Inputs!$B:$B,0),MATCH(Q$87,F_Inputs!$2:$2,0))</f>
        <v>1043.38036962251</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4.3907897994369502</v>
      </c>
      <c r="O149" s="210">
        <f xml:space="preserve"> INDEX(F_Inputs!$A:$W,MATCH($C149,F_Inputs!$B:$B,0),MATCH(O$87,F_Inputs!$2:$2,0))</f>
        <v>9.4714203133951003</v>
      </c>
      <c r="P149" s="210">
        <f xml:space="preserve"> INDEX(F_Inputs!$A:$W,MATCH($C149,F_Inputs!$B:$B,0),MATCH(P$87,F_Inputs!$2:$2,0))</f>
        <v>13.7371459687933</v>
      </c>
      <c r="Q149" s="210">
        <f xml:space="preserve"> INDEX(F_Inputs!$A:$W,MATCH($C149,F_Inputs!$B:$B,0),MATCH(Q$87,F_Inputs!$2:$2,0))</f>
        <v>21.910987762074299</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224.039764894515</v>
      </c>
      <c r="N150" s="210">
        <f xml:space="preserve"> INDEX(F_Inputs!$A:$W,MATCH($C150,F_Inputs!$B:$B,0),MATCH(N$87,F_Inputs!$2:$2,0))</f>
        <v>247.90003003113901</v>
      </c>
      <c r="O150" s="210">
        <f xml:space="preserve"> INDEX(F_Inputs!$A:$W,MATCH($C150,F_Inputs!$B:$B,0),MATCH(O$87,F_Inputs!$2:$2,0))</f>
        <v>212.90968280674201</v>
      </c>
      <c r="P150" s="210">
        <f xml:space="preserve"> INDEX(F_Inputs!$A:$W,MATCH($C150,F_Inputs!$B:$B,0),MATCH(P$87,F_Inputs!$2:$2,0))</f>
        <v>413.05693922684401</v>
      </c>
      <c r="Q150" s="210">
        <f xml:space="preserve"> INDEX(F_Inputs!$A:$W,MATCH($C150,F_Inputs!$B:$B,0),MATCH(Q$87,F_Inputs!$2:$2,0))</f>
        <v>333.978270113088</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4.9601570659456504</v>
      </c>
      <c r="N151" s="210">
        <f xml:space="preserve"> INDEX(F_Inputs!$A:$W,MATCH($C151,F_Inputs!$B:$B,0),MATCH(N$87,F_Inputs!$2:$2,0))</f>
        <v>14.9439673200005</v>
      </c>
      <c r="O151" s="210">
        <f xml:space="preserve"> INDEX(F_Inputs!$A:$W,MATCH($C151,F_Inputs!$B:$B,0),MATCH(O$87,F_Inputs!$2:$2,0))</f>
        <v>24.6577554215236</v>
      </c>
      <c r="P151" s="210">
        <f xml:space="preserve"> INDEX(F_Inputs!$A:$W,MATCH($C151,F_Inputs!$B:$B,0),MATCH(P$87,F_Inputs!$2:$2,0))</f>
        <v>37.563523610885198</v>
      </c>
      <c r="Q151" s="210">
        <f xml:space="preserve"> INDEX(F_Inputs!$A:$W,MATCH($C151,F_Inputs!$B:$B,0),MATCH(Q$87,F_Inputs!$2:$2,0))</f>
        <v>51.984262576526604</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206.23882817667601</v>
      </c>
      <c r="N152" s="210">
        <f xml:space="preserve"> INDEX(F_Inputs!$A:$W,MATCH($C152,F_Inputs!$B:$B,0),MATCH(N$87,F_Inputs!$2:$2,0))</f>
        <v>421.23189168826298</v>
      </c>
      <c r="O152" s="210">
        <f xml:space="preserve"> INDEX(F_Inputs!$A:$W,MATCH($C152,F_Inputs!$B:$B,0),MATCH(O$87,F_Inputs!$2:$2,0))</f>
        <v>591.43596167753299</v>
      </c>
      <c r="P152" s="210">
        <f xml:space="preserve"> INDEX(F_Inputs!$A:$W,MATCH($C152,F_Inputs!$B:$B,0),MATCH(P$87,F_Inputs!$2:$2,0))</f>
        <v>923.94778577617706</v>
      </c>
      <c r="Q152" s="210">
        <f xml:space="preserve"> INDEX(F_Inputs!$A:$W,MATCH($C152,F_Inputs!$B:$B,0),MATCH(Q$87,F_Inputs!$2:$2,0))</f>
        <v>1168.5266393071299</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7139.7530294497301</v>
      </c>
      <c r="N153" s="210">
        <f xml:space="preserve"> INDEX(F_Inputs!$A:$W,MATCH($C153,F_Inputs!$B:$B,0),MATCH(N$87,F_Inputs!$2:$2,0))</f>
        <v>7156.5573288001397</v>
      </c>
      <c r="O153" s="210">
        <f xml:space="preserve"> INDEX(F_Inputs!$A:$W,MATCH($C153,F_Inputs!$B:$B,0),MATCH(O$87,F_Inputs!$2:$2,0))</f>
        <v>7224.5410192502304</v>
      </c>
      <c r="P153" s="210">
        <f xml:space="preserve"> INDEX(F_Inputs!$A:$W,MATCH($C153,F_Inputs!$B:$B,0),MATCH(P$87,F_Inputs!$2:$2,0))</f>
        <v>7264.99362696753</v>
      </c>
      <c r="Q153" s="210">
        <f xml:space="preserve"> INDEX(F_Inputs!$A:$W,MATCH($C153,F_Inputs!$B:$B,0),MATCH(Q$87,F_Inputs!$2:$2,0))</f>
        <v>7503.7797346566404</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157.40203883133401</v>
      </c>
      <c r="N154" s="210">
        <f xml:space="preserve"> INDEX(F_Inputs!$A:$W,MATCH($C154,F_Inputs!$B:$B,0),MATCH(N$87,F_Inputs!$2:$2,0))</f>
        <v>176.44055244920901</v>
      </c>
      <c r="O154" s="210">
        <f xml:space="preserve"> INDEX(F_Inputs!$A:$W,MATCH($C154,F_Inputs!$B:$B,0),MATCH(O$87,F_Inputs!$2:$2,0))</f>
        <v>186.17085945421101</v>
      </c>
      <c r="P154" s="210">
        <f xml:space="preserve"> INDEX(F_Inputs!$A:$W,MATCH($C154,F_Inputs!$B:$B,0),MATCH(P$87,F_Inputs!$2:$2,0))</f>
        <v>188.789873118797</v>
      </c>
      <c r="Q154" s="210">
        <f xml:space="preserve"> INDEX(F_Inputs!$A:$W,MATCH($C154,F_Inputs!$B:$B,0),MATCH(Q$87,F_Inputs!$2:$2,0))</f>
        <v>192.98377226309</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6737.0943918517896</v>
      </c>
      <c r="N155" s="210">
        <f xml:space="preserve"> INDEX(F_Inputs!$A:$W,MATCH($C155,F_Inputs!$B:$B,0),MATCH(N$87,F_Inputs!$2:$2,0))</f>
        <v>6667.4641909607699</v>
      </c>
      <c r="O155" s="210">
        <f xml:space="preserve"> INDEX(F_Inputs!$A:$W,MATCH($C155,F_Inputs!$B:$B,0),MATCH(O$87,F_Inputs!$2:$2,0))</f>
        <v>6568.4930875935797</v>
      </c>
      <c r="P155" s="210">
        <f xml:space="preserve"> INDEX(F_Inputs!$A:$W,MATCH($C155,F_Inputs!$B:$B,0),MATCH(P$87,F_Inputs!$2:$2,0))</f>
        <v>6644.84484531419</v>
      </c>
      <c r="Q155" s="210">
        <f xml:space="preserve"> INDEX(F_Inputs!$A:$W,MATCH($C155,F_Inputs!$B:$B,0),MATCH(Q$87,F_Inputs!$2:$2,0))</f>
        <v>6648.6881504927696</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5.4279256124742402E-2</v>
      </c>
      <c r="N156" s="286">
        <f xml:space="preserve"> INDEX(F_Inputs!$A:$W,MATCH($C156,F_Inputs!$B:$B,0),MATCH(N$87,F_Inputs!$2:$2,0))</f>
        <v>5.30140739465755E-2</v>
      </c>
      <c r="O156" s="286">
        <f xml:space="preserve"> INDEX(F_Inputs!$A:$W,MATCH($C156,F_Inputs!$B:$B,0),MATCH(O$87,F_Inputs!$2:$2,0))</f>
        <v>5.30813980109189E-2</v>
      </c>
      <c r="P156" s="286">
        <f xml:space="preserve"> INDEX(F_Inputs!$A:$W,MATCH($C156,F_Inputs!$B:$B,0),MATCH(P$87,F_Inputs!$2:$2,0))</f>
        <v>5.2958441258248598E-2</v>
      </c>
      <c r="Q156" s="286">
        <f xml:space="preserve"> INDEX(F_Inputs!$A:$W,MATCH($C156,F_Inputs!$B:$B,0),MATCH(Q$87,F_Inputs!$2:$2,0))</f>
        <v>5.2185413869164303E-2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437.39318782450698</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227.79501084610601</v>
      </c>
      <c r="N160" s="210">
        <f xml:space="preserve"> INDEX(F_Inputs!$A:$W,MATCH($C160,F_Inputs!$B:$B,0),MATCH(N$87,F_Inputs!$2:$2,0))</f>
        <v>212.14702810691</v>
      </c>
      <c r="O160" s="210">
        <f xml:space="preserve"> INDEX(F_Inputs!$A:$W,MATCH($C160,F_Inputs!$B:$B,0),MATCH(O$87,F_Inputs!$2:$2,0))</f>
        <v>197.971428181851</v>
      </c>
      <c r="P160" s="210">
        <f xml:space="preserve"> INDEX(F_Inputs!$A:$W,MATCH($C160,F_Inputs!$B:$B,0),MATCH(P$87,F_Inputs!$2:$2,0))</f>
        <v>184.18388239570001</v>
      </c>
      <c r="Q160" s="210">
        <f xml:space="preserve"> INDEX(F_Inputs!$A:$W,MATCH($C160,F_Inputs!$B:$B,0),MATCH(Q$87,F_Inputs!$2:$2,0))</f>
        <v>170.40290116872299</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5.5258722194606502</v>
      </c>
      <c r="N161" s="210">
        <f xml:space="preserve"> INDEX(F_Inputs!$A:$W,MATCH($C161,F_Inputs!$B:$B,0),MATCH(N$87,F_Inputs!$2:$2,0))</f>
        <v>6.2769317373202496</v>
      </c>
      <c r="O161" s="210">
        <f xml:space="preserve"> INDEX(F_Inputs!$A:$W,MATCH($C161,F_Inputs!$B:$B,0),MATCH(O$87,F_Inputs!$2:$2,0))</f>
        <v>6.2368291701010596</v>
      </c>
      <c r="P161" s="210">
        <f xml:space="preserve"> INDEX(F_Inputs!$A:$W,MATCH($C161,F_Inputs!$B:$B,0),MATCH(P$87,F_Inputs!$2:$2,0))</f>
        <v>5.8938842366625304</v>
      </c>
      <c r="Q161" s="210">
        <f xml:space="preserve"> INDEX(F_Inputs!$A:$W,MATCH($C161,F_Inputs!$B:$B,0),MATCH(Q$87,F_Inputs!$2:$2,0))</f>
        <v>5.45289283739924</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21.1738549586576</v>
      </c>
      <c r="N162" s="210">
        <f xml:space="preserve"> INDEX(F_Inputs!$A:$W,MATCH($C162,F_Inputs!$B:$B,0),MATCH(N$87,F_Inputs!$2:$2,0))</f>
        <v>20.452531662378501</v>
      </c>
      <c r="O162" s="210">
        <f xml:space="preserve"> INDEX(F_Inputs!$A:$W,MATCH($C162,F_Inputs!$B:$B,0),MATCH(O$87,F_Inputs!$2:$2,0))</f>
        <v>20.0243749562521</v>
      </c>
      <c r="P162" s="210">
        <f xml:space="preserve"> INDEX(F_Inputs!$A:$W,MATCH($C162,F_Inputs!$B:$B,0),MATCH(P$87,F_Inputs!$2:$2,0))</f>
        <v>19.674865463640199</v>
      </c>
      <c r="Q162" s="210">
        <f xml:space="preserve"> INDEX(F_Inputs!$A:$W,MATCH($C162,F_Inputs!$B:$B,0),MATCH(Q$87,F_Inputs!$2:$2,0))</f>
        <v>19.257611512209699</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199.71258352886201</v>
      </c>
      <c r="N163" s="210">
        <f xml:space="preserve"> INDEX(F_Inputs!$A:$W,MATCH($C163,F_Inputs!$B:$B,0),MATCH(N$87,F_Inputs!$2:$2,0))</f>
        <v>182.70605768847099</v>
      </c>
      <c r="O163" s="210">
        <f xml:space="preserve"> INDEX(F_Inputs!$A:$W,MATCH($C163,F_Inputs!$B:$B,0),MATCH(O$87,F_Inputs!$2:$2,0))</f>
        <v>166.52603160882501</v>
      </c>
      <c r="P163" s="210">
        <f xml:space="preserve"> INDEX(F_Inputs!$A:$W,MATCH($C163,F_Inputs!$B:$B,0),MATCH(P$87,F_Inputs!$2:$2,0))</f>
        <v>150.89739831087701</v>
      </c>
      <c r="Q163" s="210">
        <f xml:space="preserve"> INDEX(F_Inputs!$A:$W,MATCH($C163,F_Inputs!$B:$B,0),MATCH(Q$87,F_Inputs!$2:$2,0))</f>
        <v>135.820630636722</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227.79501084610601</v>
      </c>
      <c r="N164" s="210">
        <f xml:space="preserve"> INDEX(F_Inputs!$A:$W,MATCH($C164,F_Inputs!$B:$B,0),MATCH(N$87,F_Inputs!$2:$2,0))</f>
        <v>213.553754348616</v>
      </c>
      <c r="O164" s="210">
        <f xml:space="preserve"> INDEX(F_Inputs!$A:$W,MATCH($C164,F_Inputs!$B:$B,0),MATCH(O$87,F_Inputs!$2:$2,0))</f>
        <v>199.614862543642</v>
      </c>
      <c r="P164" s="210">
        <f xml:space="preserve"> INDEX(F_Inputs!$A:$W,MATCH($C164,F_Inputs!$B:$B,0),MATCH(P$87,F_Inputs!$2:$2,0))</f>
        <v>185.81455484892501</v>
      </c>
      <c r="Q164" s="210">
        <f xml:space="preserve"> INDEX(F_Inputs!$A:$W,MATCH($C164,F_Inputs!$B:$B,0),MATCH(Q$87,F_Inputs!$2:$2,0))</f>
        <v>171.976339577917</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4.5180043669949903</v>
      </c>
      <c r="N165" s="210">
        <f xml:space="preserve"> INDEX(F_Inputs!$A:$W,MATCH($C165,F_Inputs!$B:$B,0),MATCH(N$87,F_Inputs!$2:$2,0))</f>
        <v>4.2800407373336897</v>
      </c>
      <c r="O165" s="210">
        <f xml:space="preserve"> INDEX(F_Inputs!$A:$W,MATCH($C165,F_Inputs!$B:$B,0),MATCH(O$87,F_Inputs!$2:$2,0))</f>
        <v>4.14225823486787</v>
      </c>
      <c r="P165" s="210">
        <f xml:space="preserve"> INDEX(F_Inputs!$A:$W,MATCH($C165,F_Inputs!$B:$B,0),MATCH(P$87,F_Inputs!$2:$2,0))</f>
        <v>3.9021056518275401</v>
      </c>
      <c r="Q165" s="210">
        <f xml:space="preserve"> INDEX(F_Inputs!$A:$W,MATCH($C165,F_Inputs!$B:$B,0),MATCH(Q$87,F_Inputs!$2:$2,0))</f>
        <v>3.6115031311364998</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18.7592608644858</v>
      </c>
      <c r="N168" s="210">
        <f xml:space="preserve"> INDEX(F_Inputs!$A:$W,MATCH($C168,F_Inputs!$B:$B,0),MATCH(N$87,F_Inputs!$2:$2,0))</f>
        <v>18.218932542307702</v>
      </c>
      <c r="O168" s="210">
        <f xml:space="preserve"> INDEX(F_Inputs!$A:$W,MATCH($C168,F_Inputs!$B:$B,0),MATCH(O$87,F_Inputs!$2:$2,0))</f>
        <v>17.942565929584301</v>
      </c>
      <c r="P168" s="210">
        <f xml:space="preserve"> INDEX(F_Inputs!$A:$W,MATCH($C168,F_Inputs!$B:$B,0),MATCH(P$87,F_Inputs!$2:$2,0))</f>
        <v>17.740320922836201</v>
      </c>
      <c r="Q168" s="210">
        <f xml:space="preserve"> INDEX(F_Inputs!$A:$W,MATCH($C168,F_Inputs!$B:$B,0),MATCH(Q$87,F_Inputs!$2:$2,0))</f>
        <v>17.472390281759701</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201.03685818194501</v>
      </c>
      <c r="N170" s="210">
        <f xml:space="preserve"> INDEX(F_Inputs!$A:$W,MATCH($C170,F_Inputs!$B:$B,0),MATCH(N$87,F_Inputs!$2:$2,0))</f>
        <v>184.22276853947599</v>
      </c>
      <c r="O170" s="210">
        <f xml:space="preserve"> INDEX(F_Inputs!$A:$W,MATCH($C170,F_Inputs!$B:$B,0),MATCH(O$87,F_Inputs!$2:$2,0))</f>
        <v>168.00037023692499</v>
      </c>
      <c r="P170" s="210">
        <f xml:space="preserve"> INDEX(F_Inputs!$A:$W,MATCH($C170,F_Inputs!$B:$B,0),MATCH(P$87,F_Inputs!$2:$2,0))</f>
        <v>152.290730001367</v>
      </c>
      <c r="Q170" s="210">
        <f xml:space="preserve"> INDEX(F_Inputs!$A:$W,MATCH($C170,F_Inputs!$B:$B,0),MATCH(Q$87,F_Inputs!$2:$2,0))</f>
        <v>137.13658817796599</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35.293471966396503</v>
      </c>
      <c r="O171" s="210">
        <f xml:space="preserve"> INDEX(F_Inputs!$A:$W,MATCH($C171,F_Inputs!$B:$B,0),MATCH(O$87,F_Inputs!$2:$2,0))</f>
        <v>71.572539676240297</v>
      </c>
      <c r="P171" s="210">
        <f xml:space="preserve"> INDEX(F_Inputs!$A:$W,MATCH($C171,F_Inputs!$B:$B,0),MATCH(P$87,F_Inputs!$2:$2,0))</f>
        <v>101.28894944400599</v>
      </c>
      <c r="Q171" s="210">
        <f xml:space="preserve"> INDEX(F_Inputs!$A:$W,MATCH($C171,F_Inputs!$B:$B,0),MATCH(Q$87,F_Inputs!$2:$2,0))</f>
        <v>124.397156732985</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0.70735116897794204</v>
      </c>
      <c r="O172" s="210">
        <f xml:space="preserve"> INDEX(F_Inputs!$A:$W,MATCH($C172,F_Inputs!$B:$B,0),MATCH(O$87,F_Inputs!$2:$2,0))</f>
        <v>1.4852197781590399</v>
      </c>
      <c r="P172" s="210">
        <f xml:space="preserve"> INDEX(F_Inputs!$A:$W,MATCH($C172,F_Inputs!$B:$B,0),MATCH(P$87,F_Inputs!$2:$2,0))</f>
        <v>2.12706793832418</v>
      </c>
      <c r="Q172" s="210">
        <f xml:space="preserve"> INDEX(F_Inputs!$A:$W,MATCH($C172,F_Inputs!$B:$B,0),MATCH(Q$87,F_Inputs!$2:$2,0))</f>
        <v>2.6123402913928602</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36.778398614062702</v>
      </c>
      <c r="N173" s="210">
        <f xml:space="preserve"> INDEX(F_Inputs!$A:$W,MATCH($C173,F_Inputs!$B:$B,0),MATCH(N$87,F_Inputs!$2:$2,0))</f>
        <v>40.266597706714599</v>
      </c>
      <c r="O173" s="210">
        <f xml:space="preserve"> INDEX(F_Inputs!$A:$W,MATCH($C173,F_Inputs!$B:$B,0),MATCH(O$87,F_Inputs!$2:$2,0))</f>
        <v>36.261104674696199</v>
      </c>
      <c r="P173" s="210">
        <f xml:space="preserve"> INDEX(F_Inputs!$A:$W,MATCH($C173,F_Inputs!$B:$B,0),MATCH(P$87,F_Inputs!$2:$2,0))</f>
        <v>32.154921586906497</v>
      </c>
      <c r="Q173" s="210">
        <f xml:space="preserve"> INDEX(F_Inputs!$A:$W,MATCH($C173,F_Inputs!$B:$B,0),MATCH(Q$87,F_Inputs!$2:$2,0))</f>
        <v>35.294042685420898</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1.48492664766622</v>
      </c>
      <c r="N174" s="210">
        <f xml:space="preserve"> INDEX(F_Inputs!$A:$W,MATCH($C174,F_Inputs!$B:$B,0),MATCH(N$87,F_Inputs!$2:$2,0))</f>
        <v>4.6948811658487299</v>
      </c>
      <c r="O174" s="210">
        <f xml:space="preserve"> INDEX(F_Inputs!$A:$W,MATCH($C174,F_Inputs!$B:$B,0),MATCH(O$87,F_Inputs!$2:$2,0))</f>
        <v>8.0299146850895404</v>
      </c>
      <c r="P174" s="210">
        <f xml:space="preserve"> INDEX(F_Inputs!$A:$W,MATCH($C174,F_Inputs!$B:$B,0),MATCH(P$87,F_Inputs!$2:$2,0))</f>
        <v>11.1737822362518</v>
      </c>
      <c r="Q174" s="210">
        <f xml:space="preserve"> INDEX(F_Inputs!$A:$W,MATCH($C174,F_Inputs!$B:$B,0),MATCH(Q$87,F_Inputs!$2:$2,0))</f>
        <v>14.3944768995103</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33.224837184900103</v>
      </c>
      <c r="N175" s="210">
        <f xml:space="preserve"> INDEX(F_Inputs!$A:$W,MATCH($C175,F_Inputs!$B:$B,0),MATCH(N$87,F_Inputs!$2:$2,0))</f>
        <v>66.053655737562195</v>
      </c>
      <c r="O175" s="210">
        <f xml:space="preserve"> INDEX(F_Inputs!$A:$W,MATCH($C175,F_Inputs!$B:$B,0),MATCH(O$87,F_Inputs!$2:$2,0))</f>
        <v>91.578299780322993</v>
      </c>
      <c r="P175" s="210">
        <f xml:space="preserve"> INDEX(F_Inputs!$A:$W,MATCH($C175,F_Inputs!$B:$B,0),MATCH(P$87,F_Inputs!$2:$2,0))</f>
        <v>110.157791795409</v>
      </c>
      <c r="Q175" s="210">
        <f xml:space="preserve"> INDEX(F_Inputs!$A:$W,MATCH($C175,F_Inputs!$B:$B,0),MATCH(Q$87,F_Inputs!$2:$2,0))</f>
        <v>128.28438917904299</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455.59002169221299</v>
      </c>
      <c r="N176" s="210">
        <f xml:space="preserve"> INDEX(F_Inputs!$A:$W,MATCH($C176,F_Inputs!$B:$B,0),MATCH(N$87,F_Inputs!$2:$2,0))</f>
        <v>460.99425442192199</v>
      </c>
      <c r="O176" s="210">
        <f xml:space="preserve"> INDEX(F_Inputs!$A:$W,MATCH($C176,F_Inputs!$B:$B,0),MATCH(O$87,F_Inputs!$2:$2,0))</f>
        <v>469.15883040173298</v>
      </c>
      <c r="P176" s="210">
        <f xml:space="preserve"> INDEX(F_Inputs!$A:$W,MATCH($C176,F_Inputs!$B:$B,0),MATCH(P$87,F_Inputs!$2:$2,0))</f>
        <v>471.28738668863099</v>
      </c>
      <c r="Q176" s="210">
        <f xml:space="preserve"> INDEX(F_Inputs!$A:$W,MATCH($C176,F_Inputs!$B:$B,0),MATCH(Q$87,F_Inputs!$2:$2,0))</f>
        <v>466.77639747962399</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10.0438765864556</v>
      </c>
      <c r="N177" s="210">
        <f xml:space="preserve"> INDEX(F_Inputs!$A:$W,MATCH($C177,F_Inputs!$B:$B,0),MATCH(N$87,F_Inputs!$2:$2,0))</f>
        <v>11.264323643631901</v>
      </c>
      <c r="O177" s="210">
        <f xml:space="preserve"> INDEX(F_Inputs!$A:$W,MATCH($C177,F_Inputs!$B:$B,0),MATCH(O$87,F_Inputs!$2:$2,0))</f>
        <v>11.864307183128</v>
      </c>
      <c r="P177" s="210">
        <f xml:space="preserve"> INDEX(F_Inputs!$A:$W,MATCH($C177,F_Inputs!$B:$B,0),MATCH(P$87,F_Inputs!$2:$2,0))</f>
        <v>11.923057826814301</v>
      </c>
      <c r="Q177" s="210">
        <f xml:space="preserve"> INDEX(F_Inputs!$A:$W,MATCH($C177,F_Inputs!$B:$B,0),MATCH(Q$87,F_Inputs!$2:$2,0))</f>
        <v>11.6767362599286</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433.97427889570702</v>
      </c>
      <c r="N178" s="210">
        <f xml:space="preserve"> INDEX(F_Inputs!$A:$W,MATCH($C178,F_Inputs!$B:$B,0),MATCH(N$87,F_Inputs!$2:$2,0))</f>
        <v>432.98248196550901</v>
      </c>
      <c r="O178" s="210">
        <f xml:space="preserve"> INDEX(F_Inputs!$A:$W,MATCH($C178,F_Inputs!$B:$B,0),MATCH(O$87,F_Inputs!$2:$2,0))</f>
        <v>426.10470162607299</v>
      </c>
      <c r="P178" s="210">
        <f xml:space="preserve"> INDEX(F_Inputs!$A:$W,MATCH($C178,F_Inputs!$B:$B,0),MATCH(P$87,F_Inputs!$2:$2,0))</f>
        <v>413.345920107653</v>
      </c>
      <c r="Q178" s="210">
        <f xml:space="preserve"> INDEX(F_Inputs!$A:$W,MATCH($C178,F_Inputs!$B:$B,0),MATCH(Q$87,F_Inputs!$2:$2,0))</f>
        <v>401.24160799373101</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9.0749934941345797E-2</v>
      </c>
      <c r="N179" s="286">
        <f xml:space="preserve"> INDEX(F_Inputs!$A:$W,MATCH($C179,F_Inputs!$B:$B,0),MATCH(N$87,F_Inputs!$2:$2,0))</f>
        <v>9.3636850448844205E-2</v>
      </c>
      <c r="O179" s="286">
        <f xml:space="preserve"> INDEX(F_Inputs!$A:$W,MATCH($C179,F_Inputs!$B:$B,0),MATCH(O$87,F_Inputs!$2:$2,0))</f>
        <v>9.8058595748849606E-2</v>
      </c>
      <c r="P179" s="286">
        <f xml:space="preserve"> INDEX(F_Inputs!$A:$W,MATCH($C179,F_Inputs!$B:$B,0),MATCH(P$87,F_Inputs!$2:$2,0))</f>
        <v>0.103509557231351</v>
      </c>
      <c r="Q179" s="286">
        <f xml:space="preserve"> INDEX(F_Inputs!$A:$W,MATCH($C179,F_Inputs!$B:$B,0),MATCH(Q$87,F_Inputs!$2:$2,0))</f>
        <v>0.10950797283107599</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0.66300000000000003</v>
      </c>
      <c r="N210" s="384">
        <f xml:space="preserve"> M211</f>
        <v>0.65300000000000002</v>
      </c>
      <c r="O210" s="384">
        <f t="shared" ref="O210:Q210" si="0" xml:space="preserve"> N211</f>
        <v>0.64749999999999996</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0.65300000000000002</v>
      </c>
      <c r="N211" s="299">
        <v>0.64749999999999996</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0.65800000000000003</v>
      </c>
      <c r="N213" s="302">
        <f t="shared" ref="N213:Q213" si="1" xml:space="preserve"> IF( AND(N210 &lt;&gt; 0, N211 &lt;&gt; 0), SUM(N210:N211) / 2, 0)</f>
        <v>0.65024999999999999</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0.34199999999999997</v>
      </c>
      <c r="N214" s="302">
        <f t="shared" si="2"/>
        <v>0.34975000000000001</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United Utilities</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United Utilities</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AB83D1B-3436-4D7A-87FD-05CEDFEB9B18}"/>
</file>

<file path=customXml/itemProps2.xml><?xml version="1.0" encoding="utf-8"?>
<ds:datastoreItem xmlns:ds="http://schemas.openxmlformats.org/officeDocument/2006/customXml" ds:itemID="{32867784-49BF-4239-9263-C42E37521AE4}"/>
</file>

<file path=customXml/itemProps3.xml><?xml version="1.0" encoding="utf-8"?>
<ds:datastoreItem xmlns:ds="http://schemas.openxmlformats.org/officeDocument/2006/customXml" ds:itemID="{EF7CA67D-4FB0-497E-B3FE-089F602C32A0}"/>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Mark Jones</cp:lastModifiedBy>
  <cp:revision/>
  <dcterms:created xsi:type="dcterms:W3CDTF">2019-03-11T14:22:05Z</dcterms:created>
  <dcterms:modified xsi:type="dcterms:W3CDTF">2023-05-04T12:01:52Z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ComplianceAssetId">
    <vt:lpwstr/>
  </property>
  <property fmtid="{D5CDD505-2E9C-101B-9397-08002B2CF9AE}" pid="218" name="xd_Signature">
    <vt:bool>false</vt:bool>
  </property>
  <property fmtid="{D5CDD505-2E9C-101B-9397-08002B2CF9AE}" pid="219" name="TriggerFlowInfo">
    <vt:lpwstr/>
  </property>
  <property fmtid="{D5CDD505-2E9C-101B-9397-08002B2CF9AE}" pid="220" name="xd_ProgID">
    <vt:lpwstr/>
  </property>
  <property fmtid="{D5CDD505-2E9C-101B-9397-08002B2CF9AE}" pid="221" name="TemplateUrl">
    <vt:lpwstr/>
  </property>
  <property fmtid="{D5CDD505-2E9C-101B-9397-08002B2CF9AE}" pid="222" name="_ExtendedDescription">
    <vt:lpwstr/>
  </property>
  <property fmtid="{D5CDD505-2E9C-101B-9397-08002B2CF9AE}" pid="223" name="GUID">
    <vt:lpwstr>6a438c24-9ff8-42f8-8075-9a0209b57f76</vt:lpwstr>
  </property>
</Properties>
</file>